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Alvee\OneDrive\Desktop\housing_project\"/>
    </mc:Choice>
  </mc:AlternateContent>
  <xr:revisionPtr revIDLastSave="0" documentId="13_ncr:1_{9B416B1C-3862-4070-9256-540F81D6161C}" xr6:coauthVersionLast="47" xr6:coauthVersionMax="47" xr10:uidLastSave="{00000000-0000-0000-0000-000000000000}"/>
  <bookViews>
    <workbookView xWindow="28680" yWindow="-120" windowWidth="29040" windowHeight="15720" firstSheet="3" activeTab="5" xr2:uid="{00000000-000D-0000-FFFF-FFFF00000000}"/>
  </bookViews>
  <sheets>
    <sheet name="Age group data" sheetId="6" state="hidden" r:id="rId1"/>
    <sheet name="Workplace region data" sheetId="1" state="hidden" r:id="rId2"/>
    <sheet name="Home region data" sheetId="3" state="hidden" r:id="rId3"/>
    <sheet name="Using this tool" sheetId="9" r:id="rId4"/>
    <sheet name="Age group" sheetId="7" r:id="rId5"/>
    <sheet name="Workplace region" sheetId="2" r:id="rId6"/>
    <sheet name="Home region" sheetId="4" r:id="rId7"/>
    <sheet name="Lists" sheetId="8" state="hidden" r:id="rId8"/>
  </sheet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55" i="2" l="1"/>
  <c r="B55" i="7"/>
  <c r="R16" i="4"/>
  <c r="R16" i="2"/>
  <c r="M16" i="7"/>
  <c r="B20" i="7" l="1"/>
  <c r="R7" i="2" l="1"/>
  <c r="R7" i="4"/>
  <c r="R13" i="4"/>
  <c r="R10" i="4"/>
  <c r="B20" i="4" l="1"/>
  <c r="R14" i="4"/>
  <c r="L49" i="4" l="1"/>
  <c r="K49" i="4"/>
  <c r="M49" i="4"/>
  <c r="N49" i="4"/>
  <c r="J49" i="4"/>
  <c r="O49" i="4"/>
  <c r="P49" i="4"/>
  <c r="D49" i="4"/>
  <c r="G49" i="4"/>
  <c r="H49" i="4"/>
  <c r="F49" i="4"/>
  <c r="E49" i="4"/>
  <c r="I49" i="4"/>
  <c r="O48" i="4"/>
  <c r="D48" i="4"/>
  <c r="P48" i="4"/>
  <c r="N48" i="4"/>
  <c r="M48" i="4"/>
  <c r="L48" i="4"/>
  <c r="K48" i="4"/>
  <c r="J48" i="4"/>
  <c r="I48" i="4"/>
  <c r="H48" i="4"/>
  <c r="G48" i="4"/>
  <c r="F48" i="4"/>
  <c r="E48" i="4"/>
  <c r="D45" i="4"/>
  <c r="L45" i="4"/>
  <c r="G46" i="4"/>
  <c r="O46" i="4"/>
  <c r="J47" i="4"/>
  <c r="P45" i="4"/>
  <c r="G47" i="4"/>
  <c r="E46" i="4"/>
  <c r="P47" i="4"/>
  <c r="K45" i="4"/>
  <c r="I47" i="4"/>
  <c r="E45" i="4"/>
  <c r="M45" i="4"/>
  <c r="H46" i="4"/>
  <c r="P46" i="4"/>
  <c r="K47" i="4"/>
  <c r="K46" i="4"/>
  <c r="D46" i="4"/>
  <c r="H47" i="4"/>
  <c r="F46" i="4"/>
  <c r="F45" i="4"/>
  <c r="N45" i="4"/>
  <c r="I46" i="4"/>
  <c r="D47" i="4"/>
  <c r="L47" i="4"/>
  <c r="F47" i="4"/>
  <c r="L46" i="4"/>
  <c r="M46" i="4"/>
  <c r="N46" i="4"/>
  <c r="G45" i="4"/>
  <c r="O45" i="4"/>
  <c r="J46" i="4"/>
  <c r="E47" i="4"/>
  <c r="M47" i="4"/>
  <c r="H45" i="4"/>
  <c r="N47" i="4"/>
  <c r="I45" i="4"/>
  <c r="O47" i="4"/>
  <c r="J45" i="4"/>
  <c r="D23" i="4"/>
  <c r="E23" i="4"/>
  <c r="B20" i="2" l="1"/>
  <c r="B58" i="7" l="1"/>
  <c r="B58" i="2"/>
  <c r="M7" i="7" l="1"/>
  <c r="B61" i="2"/>
  <c r="B61" i="7"/>
  <c r="M13" i="7" l="1"/>
  <c r="M10" i="7"/>
  <c r="M14" i="7" l="1"/>
  <c r="K23" i="7" s="1"/>
  <c r="E23" i="7" l="1"/>
  <c r="E37" i="7"/>
  <c r="D53" i="7"/>
  <c r="I54" i="7"/>
  <c r="D54" i="7"/>
  <c r="H54" i="7"/>
  <c r="E54" i="7"/>
  <c r="F54" i="7"/>
  <c r="G54" i="7"/>
  <c r="K54" i="7"/>
  <c r="J54" i="7"/>
  <c r="I23" i="7"/>
  <c r="E53" i="7"/>
  <c r="F53" i="7"/>
  <c r="G53" i="7"/>
  <c r="H53" i="7"/>
  <c r="I53" i="7"/>
  <c r="J53" i="7"/>
  <c r="K53" i="7"/>
  <c r="F23" i="7"/>
  <c r="H23" i="7"/>
  <c r="D51" i="7"/>
  <c r="D52" i="7"/>
  <c r="K51" i="7"/>
  <c r="E51" i="7"/>
  <c r="E52" i="7"/>
  <c r="G52" i="7"/>
  <c r="F51" i="7"/>
  <c r="F52" i="7"/>
  <c r="G51" i="7"/>
  <c r="K52" i="7"/>
  <c r="H51" i="7"/>
  <c r="H52" i="7"/>
  <c r="J52" i="7"/>
  <c r="I51" i="7"/>
  <c r="I52" i="7"/>
  <c r="J51" i="7"/>
  <c r="D24" i="7"/>
  <c r="D25" i="7"/>
  <c r="D26" i="7"/>
  <c r="D27" i="7"/>
  <c r="D28" i="7"/>
  <c r="D30" i="7"/>
  <c r="D34" i="7"/>
  <c r="D36" i="7"/>
  <c r="D38" i="7"/>
  <c r="D41" i="7"/>
  <c r="D45" i="7"/>
  <c r="D50" i="7"/>
  <c r="E24" i="7"/>
  <c r="E25" i="7"/>
  <c r="E26" i="7"/>
  <c r="E27" i="7"/>
  <c r="E28" i="7"/>
  <c r="E29" i="7"/>
  <c r="E30" i="7"/>
  <c r="E31" i="7"/>
  <c r="E32" i="7"/>
  <c r="E33" i="7"/>
  <c r="E34" i="7"/>
  <c r="E35" i="7"/>
  <c r="E36" i="7"/>
  <c r="E38" i="7"/>
  <c r="E39" i="7"/>
  <c r="E40" i="7"/>
  <c r="E41" i="7"/>
  <c r="E42" i="7"/>
  <c r="E43" i="7"/>
  <c r="E44" i="7"/>
  <c r="E45" i="7"/>
  <c r="E46" i="7"/>
  <c r="E47" i="7"/>
  <c r="E48" i="7"/>
  <c r="E49" i="7"/>
  <c r="E50" i="7"/>
  <c r="F24" i="7"/>
  <c r="F25" i="7"/>
  <c r="F26" i="7"/>
  <c r="F27" i="7"/>
  <c r="F28" i="7"/>
  <c r="F29" i="7"/>
  <c r="F30" i="7"/>
  <c r="F31" i="7"/>
  <c r="F32" i="7"/>
  <c r="F33" i="7"/>
  <c r="F34" i="7"/>
  <c r="F35" i="7"/>
  <c r="F36" i="7"/>
  <c r="F37" i="7"/>
  <c r="F38" i="7"/>
  <c r="F39" i="7"/>
  <c r="F40" i="7"/>
  <c r="F41" i="7"/>
  <c r="F42" i="7"/>
  <c r="F43" i="7"/>
  <c r="F44" i="7"/>
  <c r="F45" i="7"/>
  <c r="F46" i="7"/>
  <c r="F47" i="7"/>
  <c r="F48" i="7"/>
  <c r="F49" i="7"/>
  <c r="K25" i="7"/>
  <c r="K28" i="7"/>
  <c r="K31" i="7"/>
  <c r="K35" i="7"/>
  <c r="K39" i="7"/>
  <c r="K43" i="7"/>
  <c r="K48" i="7"/>
  <c r="D32" i="7"/>
  <c r="D42" i="7"/>
  <c r="D48" i="7"/>
  <c r="F50" i="7"/>
  <c r="K42" i="7"/>
  <c r="K46" i="7"/>
  <c r="D29" i="7"/>
  <c r="D37" i="7"/>
  <c r="D43" i="7"/>
  <c r="D49" i="7"/>
  <c r="G24" i="7"/>
  <c r="G25" i="7"/>
  <c r="G26" i="7"/>
  <c r="G27" i="7"/>
  <c r="G28" i="7"/>
  <c r="G29" i="7"/>
  <c r="G30" i="7"/>
  <c r="G31" i="7"/>
  <c r="G32" i="7"/>
  <c r="G33" i="7"/>
  <c r="G34" i="7"/>
  <c r="G35" i="7"/>
  <c r="G36" i="7"/>
  <c r="G37" i="7"/>
  <c r="G38" i="7"/>
  <c r="G39" i="7"/>
  <c r="G40" i="7"/>
  <c r="G41" i="7"/>
  <c r="G42" i="7"/>
  <c r="G43" i="7"/>
  <c r="G44" i="7"/>
  <c r="G45" i="7"/>
  <c r="G46" i="7"/>
  <c r="G47" i="7"/>
  <c r="G48" i="7"/>
  <c r="G49" i="7"/>
  <c r="G50" i="7"/>
  <c r="H29" i="7"/>
  <c r="H30" i="7"/>
  <c r="H31" i="7"/>
  <c r="H32" i="7"/>
  <c r="H33" i="7"/>
  <c r="H34" i="7"/>
  <c r="H35" i="7"/>
  <c r="H36" i="7"/>
  <c r="H37" i="7"/>
  <c r="H38" i="7"/>
  <c r="H39" i="7"/>
  <c r="H40" i="7"/>
  <c r="H41" i="7"/>
  <c r="H43" i="7"/>
  <c r="H45" i="7"/>
  <c r="H47" i="7"/>
  <c r="H49" i="7"/>
  <c r="J30" i="7"/>
  <c r="J34" i="7"/>
  <c r="J36" i="7"/>
  <c r="J39" i="7"/>
  <c r="J42" i="7"/>
  <c r="J45" i="7"/>
  <c r="J48" i="7"/>
  <c r="K26" i="7"/>
  <c r="K29" i="7"/>
  <c r="K32" i="7"/>
  <c r="K36" i="7"/>
  <c r="K40" i="7"/>
  <c r="K45" i="7"/>
  <c r="K50" i="7"/>
  <c r="D33" i="7"/>
  <c r="D40" i="7"/>
  <c r="D46" i="7"/>
  <c r="H24" i="7"/>
  <c r="H25" i="7"/>
  <c r="H26" i="7"/>
  <c r="H27" i="7"/>
  <c r="H28" i="7"/>
  <c r="H42" i="7"/>
  <c r="H44" i="7"/>
  <c r="H46" i="7"/>
  <c r="H48" i="7"/>
  <c r="H50" i="7"/>
  <c r="J32" i="7"/>
  <c r="J38" i="7"/>
  <c r="J41" i="7"/>
  <c r="J44" i="7"/>
  <c r="J46" i="7"/>
  <c r="J50" i="7"/>
  <c r="K24" i="7"/>
  <c r="K33" i="7"/>
  <c r="K38" i="7"/>
  <c r="K44" i="7"/>
  <c r="K49" i="7"/>
  <c r="D35" i="7"/>
  <c r="D44" i="7"/>
  <c r="I24" i="7"/>
  <c r="I25" i="7"/>
  <c r="I26" i="7"/>
  <c r="I27" i="7"/>
  <c r="I28" i="7"/>
  <c r="I29" i="7"/>
  <c r="I30" i="7"/>
  <c r="I31" i="7"/>
  <c r="I32" i="7"/>
  <c r="I33" i="7"/>
  <c r="I34" i="7"/>
  <c r="I35" i="7"/>
  <c r="I36" i="7"/>
  <c r="I37" i="7"/>
  <c r="I38" i="7"/>
  <c r="I39" i="7"/>
  <c r="I40" i="7"/>
  <c r="I41" i="7"/>
  <c r="I42" i="7"/>
  <c r="I43" i="7"/>
  <c r="I44" i="7"/>
  <c r="I45" i="7"/>
  <c r="I46" i="7"/>
  <c r="I47" i="7"/>
  <c r="I48" i="7"/>
  <c r="I49" i="7"/>
  <c r="I50" i="7"/>
  <c r="J24" i="7"/>
  <c r="J25" i="7"/>
  <c r="J26" i="7"/>
  <c r="J27" i="7"/>
  <c r="J28" i="7"/>
  <c r="J29" i="7"/>
  <c r="J31" i="7"/>
  <c r="J33" i="7"/>
  <c r="J35" i="7"/>
  <c r="J37" i="7"/>
  <c r="J40" i="7"/>
  <c r="J43" i="7"/>
  <c r="J47" i="7"/>
  <c r="J49" i="7"/>
  <c r="K27" i="7"/>
  <c r="K30" i="7"/>
  <c r="K34" i="7"/>
  <c r="K37" i="7"/>
  <c r="K41" i="7"/>
  <c r="K47" i="7"/>
  <c r="D31" i="7"/>
  <c r="D39" i="7"/>
  <c r="D47" i="7"/>
  <c r="J23" i="7"/>
  <c r="G23" i="7"/>
  <c r="D23" i="7"/>
  <c r="B19" i="7"/>
  <c r="D61" i="7" l="1"/>
  <c r="D59" i="7"/>
  <c r="D58" i="7"/>
  <c r="D56" i="7"/>
  <c r="J55" i="7"/>
  <c r="J56" i="7"/>
  <c r="K55" i="7"/>
  <c r="K56" i="7"/>
  <c r="G55" i="7"/>
  <c r="G56" i="7"/>
  <c r="F55" i="7"/>
  <c r="F56" i="7"/>
  <c r="E55" i="7"/>
  <c r="E56" i="7"/>
  <c r="H55" i="7"/>
  <c r="H56" i="7"/>
  <c r="I55" i="7"/>
  <c r="I56" i="7"/>
  <c r="J64" i="7"/>
  <c r="J65" i="7"/>
  <c r="K64" i="7"/>
  <c r="K65" i="7"/>
  <c r="G64" i="7"/>
  <c r="G65" i="7"/>
  <c r="F64" i="7"/>
  <c r="F65" i="7"/>
  <c r="E64" i="7"/>
  <c r="E65" i="7"/>
  <c r="H64" i="7"/>
  <c r="H65" i="7"/>
  <c r="I64" i="7"/>
  <c r="I65" i="7"/>
  <c r="D65" i="7"/>
  <c r="D64" i="7"/>
  <c r="D55" i="7"/>
  <c r="I61" i="7"/>
  <c r="G62" i="7"/>
  <c r="H59" i="7"/>
  <c r="H58" i="7"/>
  <c r="G59" i="7"/>
  <c r="H61" i="7"/>
  <c r="H62" i="7"/>
  <c r="E58" i="7"/>
  <c r="G58" i="7"/>
  <c r="F58" i="7"/>
  <c r="I59" i="7"/>
  <c r="K59" i="7"/>
  <c r="J59" i="7"/>
  <c r="D62" i="7"/>
  <c r="I62" i="7"/>
  <c r="I58" i="7"/>
  <c r="F62" i="7"/>
  <c r="F61" i="7"/>
  <c r="E59" i="7"/>
  <c r="G61" i="7"/>
  <c r="F59" i="7"/>
  <c r="R13" i="2"/>
  <c r="R10" i="2"/>
  <c r="R14" i="2" l="1"/>
  <c r="I44" i="4"/>
  <c r="J44" i="4"/>
  <c r="N44" i="4"/>
  <c r="M44" i="4"/>
  <c r="E44" i="4"/>
  <c r="G44" i="4"/>
  <c r="L44" i="4"/>
  <c r="P44" i="4"/>
  <c r="D44" i="4"/>
  <c r="H44" i="4"/>
  <c r="K44" i="4"/>
  <c r="O44" i="4"/>
  <c r="F44" i="4"/>
  <c r="G43" i="4"/>
  <c r="F42" i="4"/>
  <c r="J43" i="4"/>
  <c r="O43" i="4"/>
  <c r="K43" i="4"/>
  <c r="E42" i="4"/>
  <c r="F43" i="4"/>
  <c r="H43" i="4"/>
  <c r="L43" i="4"/>
  <c r="P43" i="4"/>
  <c r="I43" i="4"/>
  <c r="M43" i="4"/>
  <c r="N43" i="4"/>
  <c r="L42" i="4"/>
  <c r="E43" i="4"/>
  <c r="D43" i="4"/>
  <c r="J35" i="4"/>
  <c r="I32" i="4"/>
  <c r="G40" i="4"/>
  <c r="O28" i="4"/>
  <c r="F36" i="4"/>
  <c r="F24" i="4"/>
  <c r="K37" i="4"/>
  <c r="P27" i="4"/>
  <c r="N35" i="4"/>
  <c r="K40" i="4"/>
  <c r="K39" i="4"/>
  <c r="E35" i="4"/>
  <c r="F23" i="4"/>
  <c r="I35" i="4"/>
  <c r="O40" i="4"/>
  <c r="G28" i="4"/>
  <c r="F40" i="4"/>
  <c r="N24" i="4"/>
  <c r="L36" i="4"/>
  <c r="F41" i="4"/>
  <c r="K28" i="4"/>
  <c r="G35" i="4"/>
  <c r="L34" i="4"/>
  <c r="O23" i="4"/>
  <c r="I25" i="4"/>
  <c r="I29" i="4"/>
  <c r="K31" i="4"/>
  <c r="O33" i="4"/>
  <c r="D36" i="4"/>
  <c r="F38" i="4"/>
  <c r="I40" i="4"/>
  <c r="K42" i="4"/>
  <c r="M25" i="4"/>
  <c r="D29" i="4"/>
  <c r="F31" i="4"/>
  <c r="I33" i="4"/>
  <c r="K35" i="4"/>
  <c r="M37" i="4"/>
  <c r="D40" i="4"/>
  <c r="E25" i="4"/>
  <c r="I28" i="4"/>
  <c r="N30" i="4"/>
  <c r="D33" i="4"/>
  <c r="F35" i="4"/>
  <c r="J31" i="4"/>
  <c r="D38" i="4"/>
  <c r="J42" i="4"/>
  <c r="D32" i="4"/>
  <c r="J38" i="4"/>
  <c r="O42" i="4"/>
  <c r="L32" i="4"/>
  <c r="K38" i="4"/>
  <c r="P42" i="4"/>
  <c r="P30" i="4"/>
  <c r="P37" i="4"/>
  <c r="G42" i="4"/>
  <c r="D27" i="4"/>
  <c r="P31" i="4"/>
  <c r="O36" i="4"/>
  <c r="N41" i="4"/>
  <c r="N26" i="4"/>
  <c r="J39" i="4"/>
  <c r="P32" i="4"/>
  <c r="D25" i="4"/>
  <c r="H27" i="4"/>
  <c r="G32" i="4"/>
  <c r="F37" i="4"/>
  <c r="E27" i="4"/>
  <c r="E39" i="4"/>
  <c r="J32" i="4"/>
  <c r="I24" i="4"/>
  <c r="L27" i="4"/>
  <c r="K32" i="4"/>
  <c r="J37" i="4"/>
  <c r="I42" i="4"/>
  <c r="I27" i="4"/>
  <c r="L38" i="4"/>
  <c r="E32" i="4"/>
  <c r="N23" i="4"/>
  <c r="M26" i="4"/>
  <c r="L31" i="4"/>
  <c r="K36" i="4"/>
  <c r="J41" i="4"/>
  <c r="J26" i="4"/>
  <c r="O39" i="4"/>
  <c r="H33" i="4"/>
  <c r="L25" i="4"/>
  <c r="H26" i="4"/>
  <c r="P29" i="4"/>
  <c r="F32" i="4"/>
  <c r="H34" i="4"/>
  <c r="J36" i="4"/>
  <c r="N38" i="4"/>
  <c r="P40" i="4"/>
  <c r="G23" i="4"/>
  <c r="K26" i="4"/>
  <c r="K29" i="4"/>
  <c r="N31" i="4"/>
  <c r="P33" i="4"/>
  <c r="E36" i="4"/>
  <c r="H38" i="4"/>
  <c r="J40" i="4"/>
  <c r="P25" i="4"/>
  <c r="E29" i="4"/>
  <c r="I31" i="4"/>
  <c r="K33" i="4"/>
  <c r="N28" i="4"/>
  <c r="G33" i="4"/>
  <c r="L37" i="4"/>
  <c r="D42" i="4"/>
  <c r="F28" i="4"/>
  <c r="N32" i="4"/>
  <c r="G37" i="4"/>
  <c r="L41" i="4"/>
  <c r="K27" i="4"/>
  <c r="D26" i="4"/>
  <c r="P36" i="4"/>
  <c r="K23" i="4"/>
  <c r="H36" i="4"/>
  <c r="M41" i="4"/>
  <c r="N34" i="4"/>
  <c r="N40" i="4"/>
  <c r="J28" i="4"/>
  <c r="P38" i="4"/>
  <c r="K24" i="4"/>
  <c r="M30" i="4"/>
  <c r="E38" i="4"/>
  <c r="H24" i="4"/>
  <c r="E41" i="4"/>
  <c r="G31" i="4"/>
  <c r="O24" i="4"/>
  <c r="D31" i="4"/>
  <c r="I38" i="4"/>
  <c r="L24" i="4"/>
  <c r="M40" i="4"/>
  <c r="O30" i="4"/>
  <c r="F25" i="4"/>
  <c r="H31" i="4"/>
  <c r="M38" i="4"/>
  <c r="P24" i="4"/>
  <c r="H40" i="4"/>
  <c r="J30" i="4"/>
  <c r="G24" i="4"/>
  <c r="I30" i="4"/>
  <c r="N37" i="4"/>
  <c r="D24" i="4"/>
  <c r="K41" i="4"/>
  <c r="M31" i="4"/>
  <c r="K30" i="4"/>
  <c r="O34" i="4"/>
  <c r="G39" i="4"/>
  <c r="E24" i="4"/>
  <c r="F30" i="4"/>
  <c r="J34" i="4"/>
  <c r="O38" i="4"/>
  <c r="J23" i="4"/>
  <c r="M29" i="4"/>
  <c r="D34" i="4"/>
  <c r="H29" i="4"/>
  <c r="F39" i="4"/>
  <c r="P26" i="4"/>
  <c r="H37" i="4"/>
  <c r="J24" i="4"/>
  <c r="I36" i="4"/>
  <c r="O41" i="4"/>
  <c r="E33" i="4"/>
  <c r="E40" i="4"/>
  <c r="N25" i="4"/>
  <c r="F33" i="4"/>
  <c r="H39" i="4"/>
  <c r="K25" i="4"/>
  <c r="O37" i="4"/>
  <c r="L29" i="4"/>
  <c r="E26" i="4"/>
  <c r="J33" i="4"/>
  <c r="L39" i="4"/>
  <c r="O25" i="4"/>
  <c r="I37" i="4"/>
  <c r="G29" i="4"/>
  <c r="I26" i="4"/>
  <c r="N33" i="4"/>
  <c r="P39" i="4"/>
  <c r="F26" i="4"/>
  <c r="D37" i="4"/>
  <c r="M28" i="4"/>
  <c r="J25" i="4"/>
  <c r="O32" i="4"/>
  <c r="D39" i="4"/>
  <c r="G25" i="4"/>
  <c r="G38" i="4"/>
  <c r="E28" i="4"/>
  <c r="P28" i="4"/>
  <c r="H35" i="4"/>
  <c r="P41" i="4"/>
  <c r="G36" i="4"/>
  <c r="P23" i="4"/>
  <c r="H42" i="4"/>
  <c r="P35" i="4"/>
  <c r="L23" i="4"/>
  <c r="N42" i="4"/>
  <c r="L35" i="4"/>
  <c r="H23" i="4"/>
  <c r="H25" i="4"/>
  <c r="H30" i="4"/>
  <c r="G34" i="4"/>
  <c r="O35" i="4"/>
  <c r="O60" i="4" s="1"/>
  <c r="O31" i="4"/>
  <c r="D41" i="4"/>
  <c r="H32" i="4"/>
  <c r="I41" i="4"/>
  <c r="M32" i="4"/>
  <c r="D30" i="4"/>
  <c r="M27" i="4"/>
  <c r="E34" i="4"/>
  <c r="G26" i="4"/>
  <c r="L28" i="4"/>
  <c r="D35" i="4"/>
  <c r="O26" i="4"/>
  <c r="H28" i="4"/>
  <c r="M34" i="4"/>
  <c r="J27" i="4"/>
  <c r="D28" i="4"/>
  <c r="I34" i="4"/>
  <c r="G41" i="4"/>
  <c r="B19" i="4"/>
  <c r="N27" i="4"/>
  <c r="O29" i="4"/>
  <c r="L33" i="4"/>
  <c r="G30" i="4"/>
  <c r="I39" i="4"/>
  <c r="L30" i="4"/>
  <c r="N39" i="4"/>
  <c r="E31" i="4"/>
  <c r="P34" i="4"/>
  <c r="M42" i="4"/>
  <c r="F29" i="4"/>
  <c r="M33" i="4"/>
  <c r="M23" i="4"/>
  <c r="E30" i="4"/>
  <c r="F34" i="4"/>
  <c r="I23" i="4"/>
  <c r="N29" i="4"/>
  <c r="K34" i="4"/>
  <c r="J29" i="4"/>
  <c r="N36" i="4"/>
  <c r="M39" i="4"/>
  <c r="L40" i="4"/>
  <c r="H41" i="4"/>
  <c r="M35" i="4"/>
  <c r="L26" i="4"/>
  <c r="M36" i="4"/>
  <c r="G27" i="4"/>
  <c r="E37" i="4"/>
  <c r="F27" i="4"/>
  <c r="O27" i="4"/>
  <c r="M24" i="4"/>
  <c r="I50" i="4" l="1"/>
  <c r="M59" i="4"/>
  <c r="K54" i="2"/>
  <c r="L54" i="2"/>
  <c r="M54" i="2"/>
  <c r="N54" i="2"/>
  <c r="O54" i="2"/>
  <c r="P54" i="2"/>
  <c r="D54" i="2"/>
  <c r="E54" i="2"/>
  <c r="J54" i="2"/>
  <c r="F54" i="2"/>
  <c r="G54" i="2"/>
  <c r="I54" i="2"/>
  <c r="H54" i="2"/>
  <c r="L60" i="4"/>
  <c r="J59" i="4"/>
  <c r="J60" i="4"/>
  <c r="I60" i="4"/>
  <c r="G59" i="4"/>
  <c r="F60" i="4"/>
  <c r="O59" i="4"/>
  <c r="E60" i="4"/>
  <c r="H51" i="4"/>
  <c r="H60" i="4"/>
  <c r="K59" i="4"/>
  <c r="F59" i="4"/>
  <c r="N60" i="4"/>
  <c r="P60" i="4"/>
  <c r="E59" i="4"/>
  <c r="H59" i="4"/>
  <c r="G60" i="4"/>
  <c r="N59" i="4"/>
  <c r="K60" i="4"/>
  <c r="L59" i="4"/>
  <c r="I59" i="4"/>
  <c r="M60" i="4"/>
  <c r="P59" i="4"/>
  <c r="D60" i="4"/>
  <c r="M50" i="4"/>
  <c r="O51" i="4"/>
  <c r="D59" i="4"/>
  <c r="J51" i="4"/>
  <c r="G50" i="4"/>
  <c r="N50" i="4"/>
  <c r="I51" i="4"/>
  <c r="F50" i="4"/>
  <c r="J50" i="4"/>
  <c r="F51" i="4"/>
  <c r="E51" i="4"/>
  <c r="E50" i="4"/>
  <c r="H50" i="4"/>
  <c r="L51" i="4"/>
  <c r="N51" i="4"/>
  <c r="M51" i="4"/>
  <c r="O50" i="4"/>
  <c r="L50" i="4"/>
  <c r="P51" i="4"/>
  <c r="K50" i="4"/>
  <c r="G51" i="4"/>
  <c r="K51" i="4"/>
  <c r="P50" i="4"/>
  <c r="D51" i="4"/>
  <c r="D50" i="4"/>
  <c r="J53" i="2"/>
  <c r="K53" i="2"/>
  <c r="L53" i="2"/>
  <c r="M53" i="2"/>
  <c r="N53" i="2"/>
  <c r="O53" i="2"/>
  <c r="P53" i="2"/>
  <c r="D53" i="2"/>
  <c r="E53" i="2"/>
  <c r="F53" i="2"/>
  <c r="G53" i="2"/>
  <c r="H53" i="2"/>
  <c r="I53" i="2"/>
  <c r="D57" i="4"/>
  <c r="D53" i="4"/>
  <c r="D54" i="4"/>
  <c r="D50" i="2"/>
  <c r="L50" i="2"/>
  <c r="G51" i="2"/>
  <c r="O51" i="2"/>
  <c r="J52" i="2"/>
  <c r="K51" i="2"/>
  <c r="G52" i="2"/>
  <c r="J50" i="2"/>
  <c r="K50" i="2"/>
  <c r="E50" i="2"/>
  <c r="M50" i="2"/>
  <c r="H51" i="2"/>
  <c r="P51" i="2"/>
  <c r="K52" i="2"/>
  <c r="F52" i="2"/>
  <c r="D51" i="2"/>
  <c r="E51" i="2"/>
  <c r="F51" i="2"/>
  <c r="F50" i="2"/>
  <c r="N50" i="2"/>
  <c r="I51" i="2"/>
  <c r="D52" i="2"/>
  <c r="L52" i="2"/>
  <c r="N52" i="2"/>
  <c r="O52" i="2"/>
  <c r="H52" i="2"/>
  <c r="G50" i="2"/>
  <c r="O50" i="2"/>
  <c r="J51" i="2"/>
  <c r="E52" i="2"/>
  <c r="M52" i="2"/>
  <c r="I50" i="2"/>
  <c r="P52" i="2"/>
  <c r="N51" i="2"/>
  <c r="H50" i="2"/>
  <c r="P50" i="2"/>
  <c r="L51" i="2"/>
  <c r="M51" i="2"/>
  <c r="I52" i="2"/>
  <c r="D56" i="4"/>
  <c r="M49" i="2"/>
  <c r="E49" i="2"/>
  <c r="L49" i="2"/>
  <c r="D49" i="2"/>
  <c r="K49" i="2"/>
  <c r="J49" i="2"/>
  <c r="G49" i="2"/>
  <c r="I49" i="2"/>
  <c r="N49" i="2"/>
  <c r="F49" i="2"/>
  <c r="P49" i="2"/>
  <c r="H49" i="2"/>
  <c r="O49" i="2"/>
  <c r="L47" i="2"/>
  <c r="P48" i="2"/>
  <c r="F48" i="2"/>
  <c r="M48" i="2"/>
  <c r="L48" i="2"/>
  <c r="I48" i="2"/>
  <c r="D48" i="2"/>
  <c r="K48" i="2"/>
  <c r="O48" i="2"/>
  <c r="E48" i="2"/>
  <c r="H48" i="2"/>
  <c r="J48" i="2"/>
  <c r="N48" i="2"/>
  <c r="G48" i="2"/>
  <c r="P53" i="4"/>
  <c r="G53" i="4"/>
  <c r="K53" i="4"/>
  <c r="F53" i="4"/>
  <c r="E53" i="4"/>
  <c r="I53" i="4"/>
  <c r="M53" i="4"/>
  <c r="L53" i="4"/>
  <c r="O53" i="4"/>
  <c r="H53" i="4"/>
  <c r="N53" i="4"/>
  <c r="J53" i="4"/>
  <c r="O57" i="4"/>
  <c r="H54" i="4"/>
  <c r="I57" i="4"/>
  <c r="L56" i="4"/>
  <c r="H56" i="4"/>
  <c r="N57" i="4"/>
  <c r="O56" i="4"/>
  <c r="L54" i="4"/>
  <c r="F57" i="4"/>
  <c r="M57" i="4"/>
  <c r="P56" i="4"/>
  <c r="E54" i="4"/>
  <c r="K57" i="4"/>
  <c r="O54" i="4"/>
  <c r="I56" i="4"/>
  <c r="G57" i="4"/>
  <c r="M54" i="4"/>
  <c r="I54" i="4"/>
  <c r="N54" i="4"/>
  <c r="H57" i="4"/>
  <c r="E57" i="4"/>
  <c r="J56" i="4"/>
  <c r="J54" i="4"/>
  <c r="G56" i="4"/>
  <c r="F54" i="4"/>
  <c r="K54" i="4"/>
  <c r="P54" i="4"/>
  <c r="P57" i="4"/>
  <c r="K56" i="4"/>
  <c r="F56" i="4"/>
  <c r="M56" i="4"/>
  <c r="N56" i="4"/>
  <c r="E56" i="4"/>
  <c r="G54" i="4"/>
  <c r="L57" i="4"/>
  <c r="J57" i="4"/>
  <c r="B19" i="2"/>
  <c r="M44" i="2"/>
  <c r="F47" i="2"/>
  <c r="J24" i="2"/>
  <c r="M25" i="2"/>
  <c r="P26" i="2"/>
  <c r="F28" i="2"/>
  <c r="I29" i="2"/>
  <c r="L30" i="2"/>
  <c r="O31" i="2"/>
  <c r="E33" i="2"/>
  <c r="H34" i="2"/>
  <c r="K35" i="2"/>
  <c r="N36" i="2"/>
  <c r="D38" i="2"/>
  <c r="G39" i="2"/>
  <c r="J40" i="2"/>
  <c r="M41" i="2"/>
  <c r="P42" i="2"/>
  <c r="F44" i="2"/>
  <c r="I45" i="2"/>
  <c r="L46" i="2"/>
  <c r="O47" i="2"/>
  <c r="G24" i="2"/>
  <c r="J25" i="2"/>
  <c r="M26" i="2"/>
  <c r="P27" i="2"/>
  <c r="F29" i="2"/>
  <c r="I30" i="2"/>
  <c r="L31" i="2"/>
  <c r="O32" i="2"/>
  <c r="E34" i="2"/>
  <c r="H35" i="2"/>
  <c r="K36" i="2"/>
  <c r="N37" i="2"/>
  <c r="D39" i="2"/>
  <c r="G40" i="2"/>
  <c r="J41" i="2"/>
  <c r="M42" i="2"/>
  <c r="P43" i="2"/>
  <c r="F45" i="2"/>
  <c r="I46" i="2"/>
  <c r="P23" i="2"/>
  <c r="P24" i="2"/>
  <c r="N26" i="2"/>
  <c r="G29" i="2"/>
  <c r="M31" i="2"/>
  <c r="F34" i="2"/>
  <c r="L36" i="2"/>
  <c r="E39" i="2"/>
  <c r="K41" i="2"/>
  <c r="D44" i="2"/>
  <c r="J46" i="2"/>
  <c r="D23" i="2"/>
  <c r="M28" i="2"/>
  <c r="I32" i="2"/>
  <c r="J26" i="2"/>
  <c r="P28" i="2"/>
  <c r="I31" i="2"/>
  <c r="O33" i="2"/>
  <c r="H36" i="2"/>
  <c r="N38" i="2"/>
  <c r="G41" i="2"/>
  <c r="M43" i="2"/>
  <c r="F46" i="2"/>
  <c r="M23" i="2"/>
  <c r="K26" i="2"/>
  <c r="D29" i="2"/>
  <c r="J31" i="2"/>
  <c r="P33" i="2"/>
  <c r="I36" i="2"/>
  <c r="O38" i="2"/>
  <c r="H41" i="2"/>
  <c r="N43" i="2"/>
  <c r="G46" i="2"/>
  <c r="N23" i="2"/>
  <c r="H29" i="2"/>
  <c r="L41" i="2"/>
  <c r="P45" i="2"/>
  <c r="E36" i="2"/>
  <c r="O42" i="2"/>
  <c r="D33" i="2"/>
  <c r="G42" i="2"/>
  <c r="H37" i="2"/>
  <c r="N24" i="2"/>
  <c r="O34" i="2"/>
  <c r="E25" i="2"/>
  <c r="H26" i="2"/>
  <c r="K27" i="2"/>
  <c r="N28" i="2"/>
  <c r="D30" i="2"/>
  <c r="G31" i="2"/>
  <c r="J32" i="2"/>
  <c r="M33" i="2"/>
  <c r="P34" i="2"/>
  <c r="F36" i="2"/>
  <c r="I37" i="2"/>
  <c r="L38" i="2"/>
  <c r="O39" i="2"/>
  <c r="E41" i="2"/>
  <c r="H42" i="2"/>
  <c r="K43" i="2"/>
  <c r="N44" i="2"/>
  <c r="D46" i="2"/>
  <c r="G47" i="2"/>
  <c r="K23" i="2"/>
  <c r="O24" i="2"/>
  <c r="E26" i="2"/>
  <c r="H27" i="2"/>
  <c r="K28" i="2"/>
  <c r="N29" i="2"/>
  <c r="D31" i="2"/>
  <c r="G32" i="2"/>
  <c r="J33" i="2"/>
  <c r="M34" i="2"/>
  <c r="P35" i="2"/>
  <c r="F37" i="2"/>
  <c r="I38" i="2"/>
  <c r="L39" i="2"/>
  <c r="O40" i="2"/>
  <c r="E42" i="2"/>
  <c r="H43" i="2"/>
  <c r="K44" i="2"/>
  <c r="N45" i="2"/>
  <c r="D47" i="2"/>
  <c r="H23" i="2"/>
  <c r="H24" i="2"/>
  <c r="K25" i="2"/>
  <c r="D28" i="2"/>
  <c r="J30" i="2"/>
  <c r="P32" i="2"/>
  <c r="I35" i="2"/>
  <c r="O37" i="2"/>
  <c r="H40" i="2"/>
  <c r="N42" i="2"/>
  <c r="G45" i="2"/>
  <c r="M47" i="2"/>
  <c r="O26" i="2"/>
  <c r="K30" i="2"/>
  <c r="G25" i="2"/>
  <c r="M27" i="2"/>
  <c r="F30" i="2"/>
  <c r="L32" i="2"/>
  <c r="E35" i="2"/>
  <c r="K37" i="2"/>
  <c r="D40" i="2"/>
  <c r="J42" i="2"/>
  <c r="P44" i="2"/>
  <c r="I47" i="2"/>
  <c r="H25" i="2"/>
  <c r="N27" i="2"/>
  <c r="G30" i="2"/>
  <c r="M32" i="2"/>
  <c r="F35" i="2"/>
  <c r="L37" i="2"/>
  <c r="E40" i="2"/>
  <c r="K42" i="2"/>
  <c r="D45" i="2"/>
  <c r="J47" i="2"/>
  <c r="G26" i="2"/>
  <c r="K46" i="2"/>
  <c r="G34" i="2"/>
  <c r="D41" i="2"/>
  <c r="N47" i="2"/>
  <c r="P37" i="2"/>
  <c r="N39" i="2"/>
  <c r="D26" i="2"/>
  <c r="J28" i="2"/>
  <c r="P30" i="2"/>
  <c r="I33" i="2"/>
  <c r="O35" i="2"/>
  <c r="H38" i="2"/>
  <c r="N40" i="2"/>
  <c r="G43" i="2"/>
  <c r="M45" i="2"/>
  <c r="G23" i="2"/>
  <c r="N25" i="2"/>
  <c r="G28" i="2"/>
  <c r="M30" i="2"/>
  <c r="F33" i="2"/>
  <c r="L35" i="2"/>
  <c r="E38" i="2"/>
  <c r="K40" i="2"/>
  <c r="D43" i="2"/>
  <c r="J45" i="2"/>
  <c r="P47" i="2"/>
  <c r="M24" i="2"/>
  <c r="O29" i="2"/>
  <c r="N34" i="2"/>
  <c r="M39" i="2"/>
  <c r="L44" i="2"/>
  <c r="L25" i="2"/>
  <c r="E24" i="2"/>
  <c r="K29" i="2"/>
  <c r="J34" i="2"/>
  <c r="I39" i="2"/>
  <c r="H44" i="2"/>
  <c r="I24" i="2"/>
  <c r="L29" i="2"/>
  <c r="K34" i="2"/>
  <c r="J39" i="2"/>
  <c r="I44" i="2"/>
  <c r="D25" i="2"/>
  <c r="F39" i="2"/>
  <c r="L33" i="2"/>
  <c r="M36" i="2"/>
  <c r="F32" i="2"/>
  <c r="D42" i="2"/>
  <c r="K24" i="2"/>
  <c r="P31" i="2"/>
  <c r="H39" i="2"/>
  <c r="G44" i="2"/>
  <c r="I27" i="2"/>
  <c r="F42" i="2"/>
  <c r="E27" i="2"/>
  <c r="O41" i="2"/>
  <c r="E32" i="2"/>
  <c r="P41" i="2"/>
  <c r="J43" i="2"/>
  <c r="O27" i="2"/>
  <c r="N32" i="2"/>
  <c r="F40" i="2"/>
  <c r="K47" i="2"/>
  <c r="E30" i="2"/>
  <c r="J37" i="2"/>
  <c r="I42" i="2"/>
  <c r="L24" i="2"/>
  <c r="J38" i="2"/>
  <c r="N31" i="2"/>
  <c r="F38" i="2"/>
  <c r="L26" i="2"/>
  <c r="E29" i="2"/>
  <c r="K31" i="2"/>
  <c r="D34" i="2"/>
  <c r="J36" i="2"/>
  <c r="P38" i="2"/>
  <c r="I41" i="2"/>
  <c r="O43" i="2"/>
  <c r="H46" i="2"/>
  <c r="O23" i="2"/>
  <c r="I26" i="2"/>
  <c r="O28" i="2"/>
  <c r="H31" i="2"/>
  <c r="N33" i="2"/>
  <c r="G36" i="2"/>
  <c r="M38" i="2"/>
  <c r="F41" i="2"/>
  <c r="L43" i="2"/>
  <c r="E46" i="2"/>
  <c r="L23" i="2"/>
  <c r="F26" i="2"/>
  <c r="E31" i="2"/>
  <c r="D36" i="2"/>
  <c r="P40" i="2"/>
  <c r="O45" i="2"/>
  <c r="E28" i="2"/>
  <c r="O25" i="2"/>
  <c r="N30" i="2"/>
  <c r="M35" i="2"/>
  <c r="L40" i="2"/>
  <c r="K45" i="2"/>
  <c r="P25" i="2"/>
  <c r="O30" i="2"/>
  <c r="N35" i="2"/>
  <c r="M40" i="2"/>
  <c r="L45" i="2"/>
  <c r="J27" i="2"/>
  <c r="J23" i="2"/>
  <c r="H45" i="2"/>
  <c r="F24" i="2"/>
  <c r="G27" i="2"/>
  <c r="M29" i="2"/>
  <c r="L34" i="2"/>
  <c r="E37" i="2"/>
  <c r="K39" i="2"/>
  <c r="J44" i="2"/>
  <c r="P46" i="2"/>
  <c r="D27" i="2"/>
  <c r="J29" i="2"/>
  <c r="I34" i="2"/>
  <c r="O36" i="2"/>
  <c r="N41" i="2"/>
  <c r="M46" i="2"/>
  <c r="D24" i="2"/>
  <c r="H32" i="2"/>
  <c r="G37" i="2"/>
  <c r="E47" i="2"/>
  <c r="P29" i="2"/>
  <c r="D32" i="2"/>
  <c r="P36" i="2"/>
  <c r="N46" i="2"/>
  <c r="F27" i="2"/>
  <c r="D37" i="2"/>
  <c r="O46" i="2"/>
  <c r="F31" i="2"/>
  <c r="I40" i="2"/>
  <c r="I25" i="2"/>
  <c r="H30" i="2"/>
  <c r="G35" i="2"/>
  <c r="M37" i="2"/>
  <c r="L42" i="2"/>
  <c r="E45" i="2"/>
  <c r="F25" i="2"/>
  <c r="L27" i="2"/>
  <c r="K32" i="2"/>
  <c r="D35" i="2"/>
  <c r="P39" i="2"/>
  <c r="O44" i="2"/>
  <c r="H47" i="2"/>
  <c r="L28" i="2"/>
  <c r="K33" i="2"/>
  <c r="I43" i="2"/>
  <c r="I23" i="2"/>
  <c r="H28" i="2"/>
  <c r="G33" i="2"/>
  <c r="H33" i="2"/>
  <c r="E44" i="2"/>
  <c r="F43" i="2"/>
  <c r="F23" i="2"/>
  <c r="E43" i="2"/>
  <c r="G38" i="2"/>
  <c r="K38" i="2"/>
  <c r="E23" i="2"/>
  <c r="J35" i="2"/>
  <c r="I28" i="2"/>
  <c r="F64" i="2" l="1"/>
  <c r="E64" i="2"/>
  <c r="I55" i="2"/>
  <c r="E55" i="2"/>
  <c r="G64" i="2"/>
  <c r="K64" i="2"/>
  <c r="O64" i="2"/>
  <c r="M64" i="2"/>
  <c r="I64" i="2"/>
  <c r="J64" i="2"/>
  <c r="M65" i="2"/>
  <c r="K65" i="2"/>
  <c r="L64" i="2"/>
  <c r="L65" i="2"/>
  <c r="I65" i="2"/>
  <c r="O65" i="2"/>
  <c r="G65" i="2"/>
  <c r="N65" i="2"/>
  <c r="F65" i="2"/>
  <c r="N64" i="2"/>
  <c r="E65" i="2"/>
  <c r="H56" i="2"/>
  <c r="H65" i="2"/>
  <c r="P64" i="2"/>
  <c r="H64" i="2"/>
  <c r="J65" i="2"/>
  <c r="P65" i="2"/>
  <c r="D65" i="2"/>
  <c r="D64" i="2"/>
  <c r="M56" i="2"/>
  <c r="K56" i="2"/>
  <c r="M55" i="2"/>
  <c r="L56" i="2"/>
  <c r="I56" i="2"/>
  <c r="O56" i="2"/>
  <c r="O55" i="2"/>
  <c r="G55" i="2"/>
  <c r="G56" i="2"/>
  <c r="N56" i="2"/>
  <c r="F56" i="2"/>
  <c r="H55" i="2"/>
  <c r="E56" i="2"/>
  <c r="F55" i="2"/>
  <c r="J55" i="2"/>
  <c r="N55" i="2"/>
  <c r="P55" i="2"/>
  <c r="L55" i="2"/>
  <c r="K55" i="2"/>
  <c r="J56" i="2"/>
  <c r="P56" i="2"/>
  <c r="D56" i="2"/>
  <c r="D55" i="2"/>
  <c r="G59" i="2"/>
  <c r="D61" i="2"/>
  <c r="P59" i="2"/>
  <c r="O59" i="2"/>
  <c r="F59" i="2"/>
  <c r="H59" i="2"/>
  <c r="L59" i="2"/>
  <c r="N59" i="2"/>
  <c r="E59" i="2"/>
  <c r="M59" i="2"/>
  <c r="J59" i="2"/>
  <c r="K59" i="2"/>
  <c r="I59" i="2"/>
  <c r="P58" i="2"/>
  <c r="D59" i="2"/>
  <c r="L58" i="2"/>
  <c r="F58" i="2"/>
  <c r="H58" i="2"/>
  <c r="N58" i="2"/>
  <c r="G58" i="2"/>
  <c r="E58" i="2"/>
  <c r="J58" i="2"/>
  <c r="M58" i="2"/>
  <c r="O58" i="2"/>
  <c r="I58" i="2"/>
  <c r="K58" i="2"/>
  <c r="D58" i="2"/>
  <c r="L62" i="2"/>
  <c r="K61" i="2"/>
  <c r="K62" i="2"/>
  <c r="P61" i="2"/>
  <c r="M62" i="2"/>
  <c r="F62" i="2"/>
  <c r="F61" i="2"/>
  <c r="E62" i="2"/>
  <c r="H61" i="2"/>
  <c r="I62" i="2"/>
  <c r="N62" i="2"/>
  <c r="G62" i="2"/>
  <c r="M61" i="2"/>
  <c r="N61" i="2"/>
  <c r="I61" i="2"/>
  <c r="L61" i="2"/>
  <c r="P62" i="2"/>
  <c r="J62" i="2"/>
  <c r="H62" i="2"/>
  <c r="E61" i="2"/>
  <c r="O61" i="2"/>
  <c r="O62" i="2"/>
  <c r="G61" i="2"/>
  <c r="J61" i="2"/>
  <c r="D62" i="2"/>
</calcChain>
</file>

<file path=xl/sharedStrings.xml><?xml version="1.0" encoding="utf-8"?>
<sst xmlns="http://schemas.openxmlformats.org/spreadsheetml/2006/main" count="8179" uniqueCount="165">
  <si>
    <t>Year</t>
  </si>
  <si>
    <t>Variable</t>
  </si>
  <si>
    <t>Employees</t>
  </si>
  <si>
    <t>Offsets</t>
  </si>
  <si>
    <t>United Kingdom</t>
  </si>
  <si>
    <t>North East</t>
  </si>
  <si>
    <t>North West</t>
  </si>
  <si>
    <t>Yorkshire and The Humber</t>
  </si>
  <si>
    <t>East Midlands</t>
  </si>
  <si>
    <t>West Midlands</t>
  </si>
  <si>
    <t>East</t>
  </si>
  <si>
    <t>London</t>
  </si>
  <si>
    <t>South East</t>
  </si>
  <si>
    <t>South West</t>
  </si>
  <si>
    <t>Wales</t>
  </si>
  <si>
    <t>Scotland</t>
  </si>
  <si>
    <t>Northern Ireland</t>
  </si>
  <si>
    <t>Weekly</t>
  </si>
  <si>
    <t>Total</t>
  </si>
  <si>
    <t>Male</t>
  </si>
  <si>
    <t>Female</t>
  </si>
  <si>
    <t>Total FT</t>
  </si>
  <si>
    <t>Male FT</t>
  </si>
  <si>
    <t>Female FT</t>
  </si>
  <si>
    <t>Total PT</t>
  </si>
  <si>
    <t>Male PT</t>
  </si>
  <si>
    <t>Female PT</t>
  </si>
  <si>
    <t>Hourly</t>
  </si>
  <si>
    <t>Hourly excluding overtime</t>
  </si>
  <si>
    <t>Annual</t>
  </si>
  <si>
    <t>2004 old</t>
  </si>
  <si>
    <t>2006 old</t>
  </si>
  <si>
    <t>2011 old</t>
  </si>
  <si>
    <t>Show me data for hourly / weekly / annual earnings:</t>
  </si>
  <si>
    <t>Show me data for full-time / part-time / all employees:</t>
  </si>
  <si>
    <t>Full-time</t>
  </si>
  <si>
    <t xml:space="preserve">Show me data for men / women / all people: </t>
  </si>
  <si>
    <t>-</t>
  </si>
  <si>
    <t>#</t>
  </si>
  <si>
    <t>x</t>
  </si>
  <si>
    <t>#na</t>
  </si>
  <si>
    <t>All employees</t>
  </si>
  <si>
    <t xml:space="preserve">    16-17b</t>
  </si>
  <si>
    <t xml:space="preserve">    18-21</t>
  </si>
  <si>
    <t xml:space="preserve">    22-29</t>
  </si>
  <si>
    <t xml:space="preserve">    30-39</t>
  </si>
  <si>
    <t xml:space="preserve">    40-49</t>
  </si>
  <si>
    <t xml:space="preserve">    50-59</t>
  </si>
  <si>
    <t xml:space="preserve">    60+</t>
  </si>
  <si>
    <t>Hourly excl ot</t>
  </si>
  <si>
    <t>Men</t>
  </si>
  <si>
    <t>Hourly, excluding overtime</t>
  </si>
  <si>
    <t>Part-time</t>
  </si>
  <si>
    <t>Women</t>
  </si>
  <si>
    <t>First select group of interest, using dropdown lists:</t>
  </si>
  <si>
    <t>Adjust data for inflation?</t>
  </si>
  <si>
    <t>No</t>
  </si>
  <si>
    <t>CPI at April</t>
  </si>
  <si>
    <t>Annual (employees in post for past year only)</t>
  </si>
  <si>
    <t>% change</t>
  </si>
  <si>
    <t>..</t>
  </si>
  <si>
    <t>Median weekly pay, all employees (£)</t>
  </si>
  <si>
    <t>Median weekly pay, male employees (£)</t>
  </si>
  <si>
    <t>Median weekly pay, female employees (£)</t>
  </si>
  <si>
    <t>Median weekly pay, full-time employees (£)</t>
  </si>
  <si>
    <t>Median weekly pay, male full-time employees (£)</t>
  </si>
  <si>
    <t>Median weekly pay, female full-time employees (£)</t>
  </si>
  <si>
    <t>Median weekly pay, part-time employees (£)</t>
  </si>
  <si>
    <t>Median weekly pay, male part-time employees (£)</t>
  </si>
  <si>
    <t>Median weekly pay, female part-time employees (£)</t>
  </si>
  <si>
    <t>Median hourly pay, all employees (£)</t>
  </si>
  <si>
    <t>Median hourly pay, male employees (£)</t>
  </si>
  <si>
    <t>Median hourly pay, female employees (£)</t>
  </si>
  <si>
    <t>Median hourly pay, full-time employees (£)</t>
  </si>
  <si>
    <t>Median hourly pay, male full-time employees (£)</t>
  </si>
  <si>
    <t>Median hourly pay, female full-time employees (£)</t>
  </si>
  <si>
    <t>Median hourly pay, part-time employees (£)</t>
  </si>
  <si>
    <t>Median hourly pay, male part-time employees (£)</t>
  </si>
  <si>
    <t>Median hourly pay, female part-time employees (£)</t>
  </si>
  <si>
    <t>Median hourly pay excluding overtime, all employees (£)</t>
  </si>
  <si>
    <t>Median hourly pay excluding overtime, male employees (£)</t>
  </si>
  <si>
    <t>Median hourly pay excluding overtime, female employees (£)</t>
  </si>
  <si>
    <t>Median hourly pay excluding overtime, full-time employees (£)</t>
  </si>
  <si>
    <t>Median hourly pay excluding overtime, male full-time employees (£)</t>
  </si>
  <si>
    <t>Median hourly pay excluding overtime, female full-time employees (£)</t>
  </si>
  <si>
    <t>Median hourly pay excluding overtime, part-time employees (£)</t>
  </si>
  <si>
    <t>Median hourly pay excluding overtime, male part-time employees (£)</t>
  </si>
  <si>
    <t>Median hourly pay excluding overtime, female part-time employees (£)</t>
  </si>
  <si>
    <t>Median annual pay, all employees in post for at least 12 months (£)</t>
  </si>
  <si>
    <t>Median annual pay, male employees in post for at least 12 months (£)</t>
  </si>
  <si>
    <t>Median annual pay, female employees in post for at least 12 months (£)</t>
  </si>
  <si>
    <t>Median annual pay, full-time employees in post for at least 12 months (£)</t>
  </si>
  <si>
    <t>Median annual pay, male full-time employees in post for at least 12 months (£)</t>
  </si>
  <si>
    <t>Median annual pay, female full-time employees in post for at least 12 months (£)</t>
  </si>
  <si>
    <t>Median annual pay, part-time employees in post for at least 12 months (£)</t>
  </si>
  <si>
    <t>Median annual pay, male part-time employees in post for at least 12 months (£)</t>
  </si>
  <si>
    <t>Median annual pay, female part-time employees in post for at least 12 months (£)</t>
  </si>
  <si>
    <t>(a) 16-17 year olds include employees not on adult rates of pay.</t>
  </si>
  <si>
    <t>(b) Estimates refer to people aged 50+ up to 2004, for people aged 50-59 from 2004 onwards.</t>
  </si>
  <si>
    <t>Notes:</t>
  </si>
  <si>
    <t>Change 2002-2010</t>
  </si>
  <si>
    <t>.. = value not available</t>
  </si>
  <si>
    <t>x = estimate not reliable owing to very small number of employees in survey sample.</t>
  </si>
  <si>
    <t>Using this data tool</t>
  </si>
  <si>
    <t>It includes three tables:</t>
  </si>
  <si>
    <t>Series breaks</t>
  </si>
  <si>
    <t>Uncertainty and rounding</t>
  </si>
  <si>
    <t xml:space="preserve">In many cases, it will be advisable to use the weekly pay series rather than the annual pay series. The annual pay series needs to be interpreted with caution because it only applies to employees who were in post for all of the previous twelve months. It also refers to earnings received over the previous twelve months - this will not be the same as current salary if (for example) an employee received a pay increase during the year. </t>
  </si>
  <si>
    <t>Note that annual pay data are only available from 1999 onwards. Data on median pay by region of residence are only available from 2002 onwards. For the data by age group, estimates for employees aged 16-17 and employees aged 60+ are only available from 2004 onwards.</t>
  </si>
  <si>
    <t>Within each table, users can select the group of employees of interest:</t>
  </si>
  <si>
    <t>https://www.ons.gov.uk/employmentandlabourmarket/peopleinwork/earningsandworkinghours/bulletins/annualsurveyofhoursandearnings/previousReleases</t>
  </si>
  <si>
    <t>https://www.ons.gov.uk/economy/inflationandpriceindices/datasets/consumerpriceinflation</t>
  </si>
  <si>
    <t>AVERAGE EARNINGS BY AGE AND REGION (CBP 8456) - EARNINGS DATA TOOL</t>
  </si>
  <si>
    <r>
      <t>Median earnings by</t>
    </r>
    <r>
      <rPr>
        <b/>
        <sz val="11"/>
        <rFont val="Open Sans"/>
        <family val="2"/>
      </rPr>
      <t xml:space="preserve"> age group</t>
    </r>
  </si>
  <si>
    <r>
      <t xml:space="preserve">Median earnings by </t>
    </r>
    <r>
      <rPr>
        <b/>
        <sz val="11"/>
        <rFont val="Open Sans"/>
        <family val="2"/>
      </rPr>
      <t>region of workplace</t>
    </r>
  </si>
  <si>
    <r>
      <t xml:space="preserve">Median earnings by </t>
    </r>
    <r>
      <rPr>
        <b/>
        <sz val="11"/>
        <rFont val="Open Sans"/>
        <family val="2"/>
      </rPr>
      <t>region of residence</t>
    </r>
    <r>
      <rPr>
        <sz val="11"/>
        <rFont val="Open Sans"/>
        <family val="2"/>
      </rPr>
      <t xml:space="preserve"> ('home region')</t>
    </r>
  </si>
  <si>
    <r>
      <rPr>
        <b/>
        <sz val="11"/>
        <rFont val="Open Sans"/>
        <family val="2"/>
      </rPr>
      <t>Full-time or part-time</t>
    </r>
    <r>
      <rPr>
        <sz val="11"/>
        <rFont val="Open Sans"/>
        <family val="2"/>
      </rPr>
      <t xml:space="preserve"> employees, or both</t>
    </r>
  </si>
  <si>
    <r>
      <rPr>
        <b/>
        <sz val="11"/>
        <rFont val="Open Sans"/>
        <family val="2"/>
      </rPr>
      <t xml:space="preserve">Male or female </t>
    </r>
    <r>
      <rPr>
        <sz val="11"/>
        <rFont val="Open Sans"/>
        <family val="2"/>
      </rPr>
      <t>employees, or both</t>
    </r>
  </si>
  <si>
    <r>
      <t xml:space="preserve">Data are presented for </t>
    </r>
    <r>
      <rPr>
        <b/>
        <sz val="11"/>
        <rFont val="Open Sans"/>
        <family val="2"/>
      </rPr>
      <t>annual, weekly or hourly pay, or hourly pay excluding overtime</t>
    </r>
    <r>
      <rPr>
        <sz val="11"/>
        <rFont val="Open Sans"/>
        <family val="2"/>
      </rPr>
      <t xml:space="preserve">. With the exception of the annual pay series, data have a reference date of April each year. </t>
    </r>
  </si>
  <si>
    <r>
      <t xml:space="preserve">Users can also choose whether they want to view data in </t>
    </r>
    <r>
      <rPr>
        <b/>
        <sz val="11"/>
        <rFont val="Open Sans"/>
        <family val="2"/>
      </rPr>
      <t>cash terms</t>
    </r>
    <r>
      <rPr>
        <sz val="11"/>
        <rFont val="Open Sans"/>
        <family val="2"/>
      </rPr>
      <t xml:space="preserve"> (not adjusted for inflation) or in</t>
    </r>
    <r>
      <rPr>
        <b/>
        <sz val="11"/>
        <rFont val="Open Sans"/>
        <family val="2"/>
      </rPr>
      <t xml:space="preserve"> real terms</t>
    </r>
    <r>
      <rPr>
        <sz val="11"/>
        <rFont val="Open Sans"/>
        <family val="2"/>
      </rPr>
      <t xml:space="preserve"> (adjusted for inflation as measured by the Consumer Prices Index (CPI) at April each year). Other analyses may convert figures to real terms using different measures of inflation, in which case they may give different results. </t>
    </r>
  </si>
  <si>
    <r>
      <t xml:space="preserve">These figures are taken from the Office for National Statistics </t>
    </r>
    <r>
      <rPr>
        <i/>
        <sz val="11"/>
        <rFont val="Open Sans"/>
        <family val="2"/>
      </rPr>
      <t>Annual Survey of Hours and Earnings</t>
    </r>
    <r>
      <rPr>
        <sz val="11"/>
        <rFont val="Open Sans"/>
        <family val="2"/>
      </rPr>
      <t xml:space="preserve">, which is based on a sample of around 180,000 employee jobs across the UK. Because estimates are based on a survey, they are only approximate. Some of the difference in estimates between years or between groups of employees </t>
    </r>
    <r>
      <rPr>
        <b/>
        <sz val="11"/>
        <rFont val="Open Sans"/>
        <family val="2"/>
      </rPr>
      <t>may be down to survey error</t>
    </r>
    <r>
      <rPr>
        <sz val="11"/>
        <rFont val="Open Sans"/>
        <family val="2"/>
      </rPr>
      <t xml:space="preserve">, rather than any actual change. </t>
    </r>
  </si>
  <si>
    <t xml:space="preserve">Data on median earnings over time by region of residence or workplace can also be readily downloaded from the Office for National Statistics NOMIS website (www.nomisweb.co.uk). However, for those years where there is a discontinuity, NOMIS only provides figures based on the more recent methodology so does not give enough information to make adjustment for the discontinuity.  </t>
  </si>
  <si>
    <t>Sources</t>
  </si>
  <si>
    <t>Change 2002-2009</t>
  </si>
  <si>
    <r>
      <t xml:space="preserve">    16-17 </t>
    </r>
    <r>
      <rPr>
        <vertAlign val="superscript"/>
        <sz val="10"/>
        <color indexed="8"/>
        <rFont val="Open Sans"/>
        <family val="2"/>
      </rPr>
      <t>a</t>
    </r>
  </si>
  <si>
    <r>
      <t xml:space="preserve">      50+ / 50-59 </t>
    </r>
    <r>
      <rPr>
        <vertAlign val="superscript"/>
        <sz val="10"/>
        <color indexed="8"/>
        <rFont val="Open Sans"/>
        <family val="2"/>
      </rPr>
      <t>b</t>
    </r>
  </si>
  <si>
    <t>Source: Office for National Statistics, Annual Survey of Hours and Earnings; ONS Consumer Price Inflation</t>
  </si>
  <si>
    <t xml:space="preserve">Earnings data are taken from the Office for National Statistics Annual Survey of Hours and Earnings (various years): </t>
  </si>
  <si>
    <t>Prices data are taken from the Office for National Statistics Consumer price inflation tables:</t>
  </si>
  <si>
    <t>2021 old</t>
  </si>
  <si>
    <t>There are breaks in the series in 2004, 2006, 2011and 2021. Change figures have been calculated adjusting for the breaks, although comparisons across the breaks should still be made with caution.</t>
  </si>
  <si>
    <t>Estimates are based on where people work rather than where they live.  There are breaks in the series in 2004, 2006,  2011 and 2021. Change figures have been calculated adjusting for the breaks, although comparisons across the breaks should still be made with caution.</t>
  </si>
  <si>
    <t>Estimates are based on where people live rather than where they work.  There are breaks in the series in 2004, 2006, 2011 and 2021. Change figures have been calculated adjusting for the breaks, although comparisons across the breaks should still be made with caution.</t>
  </si>
  <si>
    <t xml:space="preserve">This becomes an increasing problem when we look at figures for smaller groups of employees. For example, estimates for 16-17 year olds are particularly volatile. Similarly, the group of male part-time employees is smaller than other groups, so is likely to be more susceptible to survey error. Therefore for some groups of employees, the earnings data presented in the tables may not be a reliable guide to trends: users should view the data with caution and consider whether it is too volatile to be informative. </t>
  </si>
  <si>
    <r>
      <t xml:space="preserve">The data presented in the tables are not rounded. This is to enable users to perform additional calculations based on the data should they so wish. However, it does not mean that estimates should be viewed as accurate to the nearest pound (or in the case of hourly pay, to the nearest pence). Variation between estimates could simply be the result of survey error, so </t>
    </r>
    <r>
      <rPr>
        <b/>
        <sz val="11"/>
        <rFont val="Open Sans"/>
        <family val="2"/>
      </rPr>
      <t>where there are only small differences, estimates are best viewed as 'about the same'</t>
    </r>
    <r>
      <rPr>
        <sz val="11"/>
        <rFont val="Open Sans"/>
        <family val="2"/>
      </rPr>
      <t xml:space="preserve">. The accuracy of the estimates - and the level of rounding that is appropriate - will depend on exactly what group is being analysed. </t>
    </r>
  </si>
  <si>
    <t xml:space="preserve">There are discontinuities in the earnings data in 2004, 2006, 2011 and 2021. Although the data are not strictly comparable across these series breaks, we have calculated changes between periods making an adjustment for the discontinuity. </t>
  </si>
  <si>
    <t>All employees 2024 prices</t>
  </si>
  <si>
    <t xml:space="preserve">    16-17b 2024 prices</t>
  </si>
  <si>
    <t xml:space="preserve">    18-21 2024 prices</t>
  </si>
  <si>
    <t xml:space="preserve">    22-29 2024 prices</t>
  </si>
  <si>
    <t xml:space="preserve">    30-39 2024 prices</t>
  </si>
  <si>
    <t xml:space="preserve">    40-49 2024 prices</t>
  </si>
  <si>
    <t xml:space="preserve">    50-59 2024 prices</t>
  </si>
  <si>
    <t xml:space="preserve">    60+ 2024 prices</t>
  </si>
  <si>
    <t>United Kingdom 2024 prices</t>
  </si>
  <si>
    <t>North East 2024 prices</t>
  </si>
  <si>
    <t>North West 2024 prices</t>
  </si>
  <si>
    <t>Yorkshire and The Humber 2024 prices</t>
  </si>
  <si>
    <t>East Midlands 2024 prices</t>
  </si>
  <si>
    <t>West Midlands 2024 prices</t>
  </si>
  <si>
    <t>East 2024 prices</t>
  </si>
  <si>
    <t>London 2024 prices</t>
  </si>
  <si>
    <t>South East 2024 prices</t>
  </si>
  <si>
    <t>South West 2024 prices</t>
  </si>
  <si>
    <t>Wales 2024 prices</t>
  </si>
  <si>
    <t>Scotland 2024 prices</t>
  </si>
  <si>
    <t>Northern Ireland 2024 prices</t>
  </si>
  <si>
    <t>This tool allows users to view statistics on median earnings for different groups for the period 1997 to 2024.</t>
  </si>
  <si>
    <t>Yes, show figures in 2024 prices</t>
  </si>
  <si>
    <t>Median earnings by age group, 1997 to 2024</t>
  </si>
  <si>
    <t>Change 2010-2024</t>
  </si>
  <si>
    <t>Change 2002-2024</t>
  </si>
  <si>
    <t>Median earnings by region of residence, 2002 to 2024</t>
  </si>
  <si>
    <t>Median earnings by region of workplace, 1997 to 2024</t>
  </si>
  <si>
    <t>Figures for annual earnings are only available for 1999-2024.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</si>
</sst>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indexed="8"/>
      <name val="Calibri"/>
      <family val="2"/>
      <scheme val="minor"/>
    </font>
    <font>
      <sz val="11"/>
      <color theme="1"/>
      <name val="Calibri"/>
      <family val="2"/>
      <scheme val="minor"/>
    </font>
    <font>
      <sz val="11"/>
      <color theme="1"/>
      <name val="Calibri"/>
      <family val="2"/>
      <scheme val="minor"/>
    </font>
    <font>
      <sz val="10"/>
      <color theme="0" tint="-0.499984740745262"/>
      <name val="Calibri"/>
      <family val="2"/>
      <scheme val="minor"/>
    </font>
    <font>
      <sz val="10"/>
      <color indexed="8"/>
      <name val="Calibri"/>
      <family val="2"/>
      <scheme val="minor"/>
    </font>
    <font>
      <sz val="11"/>
      <color indexed="8"/>
      <name val="Open Sans"/>
      <family val="2"/>
    </font>
    <font>
      <sz val="9"/>
      <color indexed="8"/>
      <name val="Open Sans"/>
      <family val="2"/>
    </font>
    <font>
      <sz val="9"/>
      <color theme="0" tint="-0.499984740745262"/>
      <name val="Open Sans"/>
      <family val="2"/>
    </font>
    <font>
      <b/>
      <sz val="9"/>
      <color indexed="8"/>
      <name val="Open Sans"/>
      <family val="2"/>
    </font>
    <font>
      <b/>
      <sz val="9"/>
      <color theme="0" tint="-0.499984740745262"/>
      <name val="Open Sans"/>
      <family val="2"/>
    </font>
    <font>
      <sz val="9"/>
      <color theme="1"/>
      <name val="Open Sans"/>
      <family val="2"/>
    </font>
    <font>
      <sz val="9"/>
      <name val="Open Sans"/>
      <family val="2"/>
    </font>
    <font>
      <b/>
      <i/>
      <sz val="11"/>
      <color indexed="8"/>
      <name val="Open Sans"/>
      <family val="2"/>
    </font>
    <font>
      <sz val="8"/>
      <color theme="1"/>
      <name val="Open Sans"/>
      <family val="2"/>
    </font>
    <font>
      <sz val="8"/>
      <color theme="0" tint="-0.499984740745262"/>
      <name val="Open Sans"/>
      <family val="2"/>
    </font>
    <font>
      <sz val="11"/>
      <name val="Open Sans"/>
      <family val="2"/>
    </font>
    <font>
      <b/>
      <sz val="11"/>
      <name val="Open Sans"/>
      <family val="2"/>
    </font>
    <font>
      <i/>
      <sz val="11"/>
      <name val="Open Sans"/>
      <family val="2"/>
    </font>
    <font>
      <u/>
      <sz val="11"/>
      <color theme="10"/>
      <name val="Calibri"/>
      <family val="2"/>
      <scheme val="minor"/>
    </font>
    <font>
      <u/>
      <sz val="11"/>
      <color theme="10"/>
      <name val="Open Sans"/>
      <family val="2"/>
    </font>
    <font>
      <b/>
      <sz val="12"/>
      <name val="Open Sans"/>
      <family val="2"/>
    </font>
    <font>
      <sz val="9"/>
      <color theme="0"/>
      <name val="Open Sans"/>
      <family val="2"/>
    </font>
    <font>
      <b/>
      <sz val="9"/>
      <color theme="0"/>
      <name val="Open Sans"/>
      <family val="2"/>
    </font>
    <font>
      <sz val="11"/>
      <color theme="0"/>
      <name val="Open Sans"/>
      <family val="2"/>
    </font>
    <font>
      <b/>
      <sz val="14"/>
      <color theme="0"/>
      <name val="National-LFSN Semibd"/>
      <family val="2"/>
    </font>
    <font>
      <sz val="11"/>
      <color theme="0"/>
      <name val="National-LFSN Book"/>
      <family val="2"/>
    </font>
    <font>
      <sz val="10"/>
      <color indexed="8"/>
      <name val="Open Sans"/>
      <family val="2"/>
    </font>
    <font>
      <vertAlign val="superscript"/>
      <sz val="10"/>
      <color indexed="8"/>
      <name val="Open Sans"/>
      <family val="2"/>
    </font>
    <font>
      <sz val="10"/>
      <color theme="1"/>
      <name val="Open Sans"/>
      <family val="2"/>
    </font>
    <font>
      <b/>
      <sz val="11"/>
      <color indexed="8"/>
      <name val="Open Sans"/>
      <family val="2"/>
    </font>
    <font>
      <sz val="8"/>
      <name val="Calibri"/>
      <family val="2"/>
      <scheme val="minor"/>
    </font>
    <font>
      <sz val="10"/>
      <name val="Arial"/>
      <family val="2"/>
    </font>
    <font>
      <u/>
      <sz val="8"/>
      <color theme="10"/>
      <name val="Open Sans"/>
      <family val="2"/>
    </font>
  </fonts>
  <fills count="10">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2"/>
        <bgColor indexed="64"/>
      </patternFill>
    </fill>
    <fill>
      <patternFill patternType="solid">
        <fgColor theme="6"/>
        <bgColor indexed="64"/>
      </patternFill>
    </fill>
  </fills>
  <borders count="13">
    <border>
      <left/>
      <right/>
      <top/>
      <bottom/>
      <diagonal/>
    </border>
    <border>
      <left/>
      <right/>
      <top/>
      <bottom style="dashed">
        <color auto="1"/>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
      <left/>
      <right/>
      <top/>
      <bottom style="thin">
        <color theme="4"/>
      </bottom>
      <diagonal/>
    </border>
    <border>
      <left/>
      <right/>
      <top/>
      <bottom style="dotted">
        <color indexed="64"/>
      </bottom>
      <diagonal/>
    </border>
    <border>
      <left/>
      <right/>
      <top style="dotted">
        <color indexed="64"/>
      </top>
      <bottom/>
      <diagonal/>
    </border>
  </borders>
  <cellStyleXfs count="5">
    <xf numFmtId="0" fontId="0" fillId="0" borderId="0"/>
    <xf numFmtId="9" fontId="2" fillId="0" borderId="0" applyFont="0" applyFill="0" applyBorder="0" applyAlignment="0" applyProtection="0"/>
    <xf numFmtId="0" fontId="1" fillId="0" borderId="0"/>
    <xf numFmtId="0" fontId="18" fillId="0" borderId="0" applyNumberFormat="0" applyFill="0" applyBorder="0" applyAlignment="0" applyProtection="0"/>
    <xf numFmtId="0" fontId="31" fillId="0" borderId="0"/>
  </cellStyleXfs>
  <cellXfs count="115">
    <xf numFmtId="0" fontId="0" fillId="0" borderId="0" xfId="0"/>
    <xf numFmtId="0" fontId="3" fillId="0" borderId="0" xfId="0" applyFont="1" applyAlignment="1">
      <alignment horizontal="left"/>
    </xf>
    <xf numFmtId="0" fontId="3" fillId="0" borderId="0" xfId="0" applyFont="1"/>
    <xf numFmtId="0" fontId="4" fillId="0" borderId="0" xfId="0" applyFont="1" applyAlignment="1">
      <alignment horizontal="left"/>
    </xf>
    <xf numFmtId="0" fontId="4" fillId="0" borderId="0" xfId="0" applyFont="1" applyAlignment="1">
      <alignment horizontal="right" wrapText="1"/>
    </xf>
    <xf numFmtId="0" fontId="4" fillId="0" borderId="0" xfId="0" applyFont="1"/>
    <xf numFmtId="1" fontId="4" fillId="5" borderId="0" xfId="0" applyNumberFormat="1" applyFont="1" applyFill="1"/>
    <xf numFmtId="0" fontId="3" fillId="0" borderId="0" xfId="0" applyFont="1" applyFill="1"/>
    <xf numFmtId="0" fontId="4" fillId="0" borderId="0" xfId="0" applyFont="1" applyFill="1" applyAlignment="1">
      <alignment horizontal="right" wrapText="1"/>
    </xf>
    <xf numFmtId="0" fontId="4" fillId="0" borderId="0" xfId="0" applyFont="1" applyFill="1"/>
    <xf numFmtId="1" fontId="4" fillId="0" borderId="0" xfId="0" applyNumberFormat="1" applyFont="1" applyFill="1"/>
    <xf numFmtId="0" fontId="6" fillId="6" borderId="0" xfId="0" applyFont="1" applyFill="1"/>
    <xf numFmtId="0" fontId="7" fillId="6" borderId="0" xfId="0" applyFont="1" applyFill="1"/>
    <xf numFmtId="0" fontId="6" fillId="0" borderId="0" xfId="0" applyFont="1"/>
    <xf numFmtId="0" fontId="6" fillId="0" borderId="0" xfId="0" applyFont="1" applyAlignment="1">
      <alignment horizontal="left"/>
    </xf>
    <xf numFmtId="0" fontId="7" fillId="0" borderId="0" xfId="0" applyFont="1"/>
    <xf numFmtId="0" fontId="10" fillId="0" borderId="0" xfId="2" applyFont="1" applyAlignment="1">
      <alignment horizontal="left"/>
    </xf>
    <xf numFmtId="0" fontId="7" fillId="0" borderId="0" xfId="2" applyFont="1"/>
    <xf numFmtId="0" fontId="10" fillId="0" borderId="0" xfId="2" applyFont="1"/>
    <xf numFmtId="1" fontId="4" fillId="0" borderId="0" xfId="0" applyNumberFormat="1" applyFont="1"/>
    <xf numFmtId="1" fontId="4" fillId="2" borderId="0" xfId="0" applyNumberFormat="1" applyFont="1" applyFill="1"/>
    <xf numFmtId="1" fontId="4" fillId="3" borderId="0" xfId="0" applyNumberFormat="1" applyFont="1" applyFill="1"/>
    <xf numFmtId="1" fontId="4" fillId="4" borderId="0" xfId="0" applyNumberFormat="1" applyFont="1" applyFill="1"/>
    <xf numFmtId="1" fontId="4" fillId="0" borderId="0" xfId="0" applyNumberFormat="1" applyFont="1" applyAlignment="1">
      <alignment horizontal="left"/>
    </xf>
    <xf numFmtId="0" fontId="13" fillId="0" borderId="0" xfId="2" applyFont="1"/>
    <xf numFmtId="0" fontId="6" fillId="0" borderId="0" xfId="0" applyFont="1" applyFill="1"/>
    <xf numFmtId="0" fontId="7" fillId="0" borderId="0" xfId="0" applyFont="1" applyFill="1"/>
    <xf numFmtId="0" fontId="9" fillId="0" borderId="0" xfId="0" applyFont="1" applyFill="1"/>
    <xf numFmtId="0" fontId="10" fillId="0" borderId="0" xfId="2" applyFont="1" applyFill="1"/>
    <xf numFmtId="0" fontId="13" fillId="0" borderId="0" xfId="2" applyFont="1" applyFill="1"/>
    <xf numFmtId="0" fontId="15" fillId="0" borderId="0" xfId="0" applyFont="1"/>
    <xf numFmtId="0" fontId="15" fillId="0" borderId="3" xfId="0" applyFont="1" applyBorder="1"/>
    <xf numFmtId="0" fontId="15" fillId="0" borderId="4" xfId="0" applyFont="1" applyBorder="1"/>
    <xf numFmtId="0" fontId="15" fillId="0" borderId="5" xfId="0" applyFont="1" applyBorder="1"/>
    <xf numFmtId="0" fontId="15" fillId="0" borderId="6" xfId="0" applyFont="1" applyBorder="1"/>
    <xf numFmtId="0" fontId="16" fillId="0" borderId="0" xfId="0" applyFont="1" applyBorder="1"/>
    <xf numFmtId="0" fontId="15" fillId="0" borderId="0" xfId="0" applyFont="1" applyBorder="1"/>
    <xf numFmtId="0" fontId="15" fillId="0" borderId="7" xfId="0" applyFont="1" applyBorder="1"/>
    <xf numFmtId="0" fontId="15" fillId="0" borderId="0" xfId="0" applyFont="1" applyBorder="1" applyAlignment="1">
      <alignment horizontal="right"/>
    </xf>
    <xf numFmtId="0" fontId="15" fillId="0" borderId="0" xfId="0" applyFont="1" applyBorder="1" applyAlignment="1">
      <alignment horizontal="left" wrapText="1"/>
    </xf>
    <xf numFmtId="0" fontId="19" fillId="0" borderId="0" xfId="3" applyFont="1" applyBorder="1"/>
    <xf numFmtId="0" fontId="15" fillId="0" borderId="8" xfId="0" applyFont="1" applyBorder="1"/>
    <xf numFmtId="0" fontId="15" fillId="0" borderId="2" xfId="0" applyFont="1" applyBorder="1"/>
    <xf numFmtId="0" fontId="15" fillId="0" borderId="9" xfId="0" applyFont="1" applyBorder="1"/>
    <xf numFmtId="0" fontId="4" fillId="3" borderId="0" xfId="0" applyFont="1" applyFill="1"/>
    <xf numFmtId="0" fontId="4" fillId="4" borderId="0" xfId="0" applyFont="1" applyFill="1"/>
    <xf numFmtId="0" fontId="4" fillId="5" borderId="0" xfId="0" applyFont="1" applyFill="1"/>
    <xf numFmtId="0" fontId="4" fillId="7" borderId="0" xfId="0" applyFont="1" applyFill="1"/>
    <xf numFmtId="1" fontId="4" fillId="7" borderId="0" xfId="0" applyNumberFormat="1" applyFont="1" applyFill="1"/>
    <xf numFmtId="3" fontId="10" fillId="0" borderId="0" xfId="2" applyNumberFormat="1" applyFont="1"/>
    <xf numFmtId="0" fontId="6" fillId="6" borderId="0" xfId="0" applyFont="1" applyFill="1" applyAlignment="1">
      <alignment horizontal="left"/>
    </xf>
    <xf numFmtId="0" fontId="6" fillId="8" borderId="0" xfId="0" applyFont="1" applyFill="1"/>
    <xf numFmtId="0" fontId="12" fillId="8" borderId="0" xfId="0" applyFont="1" applyFill="1" applyAlignment="1">
      <alignment horizontal="left"/>
    </xf>
    <xf numFmtId="0" fontId="7" fillId="8" borderId="0" xfId="0" applyFont="1" applyFill="1"/>
    <xf numFmtId="0" fontId="5" fillId="8" borderId="0" xfId="0" applyFont="1" applyFill="1" applyAlignment="1">
      <alignment horizontal="left"/>
    </xf>
    <xf numFmtId="0" fontId="6" fillId="8" borderId="0" xfId="0" applyFont="1" applyFill="1" applyAlignment="1">
      <alignment horizontal="left"/>
    </xf>
    <xf numFmtId="0" fontId="9" fillId="8" borderId="0" xfId="0" applyFont="1" applyFill="1"/>
    <xf numFmtId="0" fontId="8" fillId="8" borderId="0" xfId="0" applyFont="1" applyFill="1" applyAlignment="1">
      <alignment horizontal="left"/>
    </xf>
    <xf numFmtId="0" fontId="10" fillId="8" borderId="0" xfId="2" applyFont="1" applyFill="1"/>
    <xf numFmtId="0" fontId="6" fillId="8" borderId="1" xfId="0" applyFont="1" applyFill="1" applyBorder="1" applyAlignment="1">
      <alignment horizontal="left"/>
    </xf>
    <xf numFmtId="0" fontId="7" fillId="8" borderId="1" xfId="0" applyFont="1" applyFill="1" applyBorder="1"/>
    <xf numFmtId="0" fontId="10" fillId="8" borderId="0" xfId="2" applyFont="1" applyFill="1" applyAlignment="1">
      <alignment horizontal="left"/>
    </xf>
    <xf numFmtId="0" fontId="7" fillId="8" borderId="0" xfId="2" applyFont="1" applyFill="1"/>
    <xf numFmtId="3" fontId="10" fillId="8" borderId="0" xfId="2" applyNumberFormat="1" applyFont="1" applyFill="1" applyAlignment="1">
      <alignment horizontal="right"/>
    </xf>
    <xf numFmtId="9" fontId="10" fillId="8" borderId="0" xfId="1" applyFont="1" applyFill="1" applyAlignment="1">
      <alignment horizontal="right"/>
    </xf>
    <xf numFmtId="0" fontId="10" fillId="8" borderId="0" xfId="2" applyFont="1" applyFill="1" applyAlignment="1">
      <alignment horizontal="right"/>
    </xf>
    <xf numFmtId="0" fontId="13" fillId="8" borderId="0" xfId="2" applyFont="1" applyFill="1"/>
    <xf numFmtId="0" fontId="13" fillId="8" borderId="0" xfId="2" applyFont="1" applyFill="1" applyAlignment="1">
      <alignment horizontal="left"/>
    </xf>
    <xf numFmtId="0" fontId="14" fillId="8" borderId="0" xfId="2" applyFont="1" applyFill="1"/>
    <xf numFmtId="0" fontId="13" fillId="8" borderId="0" xfId="0" applyFont="1" applyFill="1" applyBorder="1" applyAlignment="1">
      <alignment horizontal="left"/>
    </xf>
    <xf numFmtId="0" fontId="13" fillId="8" borderId="0" xfId="2" applyFont="1" applyFill="1" applyAlignment="1">
      <alignment horizontal="left" wrapText="1"/>
    </xf>
    <xf numFmtId="0" fontId="9" fillId="6" borderId="0" xfId="0" applyFont="1" applyFill="1"/>
    <xf numFmtId="0" fontId="21" fillId="6" borderId="0" xfId="0" applyFont="1" applyFill="1"/>
    <xf numFmtId="0" fontId="22" fillId="6" borderId="0" xfId="0" applyFont="1" applyFill="1"/>
    <xf numFmtId="0" fontId="21" fillId="6" borderId="0" xfId="0" applyFont="1" applyFill="1" applyAlignment="1">
      <alignment horizontal="left"/>
    </xf>
    <xf numFmtId="0" fontId="10" fillId="8" borderId="10" xfId="2" applyFont="1" applyFill="1" applyBorder="1" applyAlignment="1">
      <alignment horizontal="left"/>
    </xf>
    <xf numFmtId="0" fontId="7" fillId="8" borderId="10" xfId="2" applyFont="1" applyFill="1" applyBorder="1"/>
    <xf numFmtId="0" fontId="10" fillId="8" borderId="10" xfId="2" applyFont="1" applyFill="1" applyBorder="1"/>
    <xf numFmtId="0" fontId="8" fillId="8" borderId="0" xfId="0" applyFont="1" applyFill="1"/>
    <xf numFmtId="0" fontId="8" fillId="0" borderId="0" xfId="0" applyFont="1" applyFill="1"/>
    <xf numFmtId="0" fontId="8" fillId="0" borderId="0" xfId="0" applyFont="1"/>
    <xf numFmtId="0" fontId="24" fillId="6" borderId="0" xfId="0" applyFont="1" applyFill="1" applyAlignment="1">
      <alignment horizontal="left" vertical="center"/>
    </xf>
    <xf numFmtId="0" fontId="25" fillId="6" borderId="0" xfId="0" applyFont="1" applyFill="1" applyAlignment="1">
      <alignment horizontal="left"/>
    </xf>
    <xf numFmtId="0" fontId="23" fillId="8" borderId="0" xfId="0" applyFont="1" applyFill="1" applyAlignment="1">
      <alignment horizontal="left" wrapText="1"/>
    </xf>
    <xf numFmtId="0" fontId="26" fillId="8" borderId="10" xfId="0" applyFont="1" applyFill="1" applyBorder="1" applyAlignment="1">
      <alignment horizontal="right" wrapText="1"/>
    </xf>
    <xf numFmtId="0" fontId="6" fillId="8" borderId="10" xfId="0" applyFont="1" applyFill="1" applyBorder="1" applyAlignment="1">
      <alignment horizontal="left"/>
    </xf>
    <xf numFmtId="0" fontId="7" fillId="8" borderId="10" xfId="0" applyFont="1" applyFill="1" applyBorder="1"/>
    <xf numFmtId="0" fontId="23" fillId="8" borderId="0" xfId="0" applyFont="1" applyFill="1" applyAlignment="1">
      <alignment horizontal="left"/>
    </xf>
    <xf numFmtId="0" fontId="8" fillId="8" borderId="10" xfId="0" applyFont="1" applyFill="1" applyBorder="1" applyAlignment="1">
      <alignment horizontal="left"/>
    </xf>
    <xf numFmtId="0" fontId="0" fillId="0" borderId="0" xfId="0" applyAlignment="1">
      <alignment horizontal="left"/>
    </xf>
    <xf numFmtId="0" fontId="10" fillId="8" borderId="0" xfId="2" applyFont="1" applyFill="1" applyBorder="1" applyAlignment="1">
      <alignment horizontal="left"/>
    </xf>
    <xf numFmtId="0" fontId="7" fillId="8" borderId="0" xfId="2" applyFont="1" applyFill="1" applyBorder="1"/>
    <xf numFmtId="0" fontId="28" fillId="8" borderId="10" xfId="2" applyFont="1" applyFill="1" applyBorder="1" applyAlignment="1">
      <alignment horizontal="left"/>
    </xf>
    <xf numFmtId="0" fontId="6" fillId="8" borderId="0" xfId="0" applyFont="1" applyFill="1" applyBorder="1" applyAlignment="1">
      <alignment horizontal="left"/>
    </xf>
    <xf numFmtId="0" fontId="7" fillId="8" borderId="0" xfId="0" applyFont="1" applyFill="1" applyBorder="1"/>
    <xf numFmtId="3" fontId="10" fillId="8" borderId="0" xfId="2" applyNumberFormat="1" applyFont="1" applyFill="1" applyBorder="1" applyAlignment="1">
      <alignment horizontal="right"/>
    </xf>
    <xf numFmtId="0" fontId="4" fillId="2" borderId="0" xfId="0" applyFont="1" applyFill="1"/>
    <xf numFmtId="0" fontId="29" fillId="8" borderId="0" xfId="0" applyFont="1" applyFill="1" applyAlignment="1">
      <alignment horizontal="left"/>
    </xf>
    <xf numFmtId="0" fontId="28" fillId="8" borderId="12" xfId="2" applyFont="1" applyFill="1" applyBorder="1" applyAlignment="1">
      <alignment horizontal="left"/>
    </xf>
    <xf numFmtId="0" fontId="6" fillId="8" borderId="11" xfId="0" applyFont="1" applyFill="1" applyBorder="1" applyAlignment="1">
      <alignment horizontal="left"/>
    </xf>
    <xf numFmtId="0" fontId="7" fillId="8" borderId="11" xfId="0" applyFont="1" applyFill="1" applyBorder="1"/>
    <xf numFmtId="0" fontId="28" fillId="8" borderId="0" xfId="2" applyFont="1" applyFill="1" applyBorder="1" applyAlignment="1">
      <alignment horizontal="left"/>
    </xf>
    <xf numFmtId="0" fontId="9" fillId="8" borderId="10" xfId="0" applyFont="1" applyFill="1" applyBorder="1"/>
    <xf numFmtId="164" fontId="11" fillId="8" borderId="0" xfId="0" applyNumberFormat="1" applyFont="1" applyFill="1" applyAlignment="1">
      <alignment horizontal="right"/>
    </xf>
    <xf numFmtId="164" fontId="11" fillId="8" borderId="11" xfId="0" applyNumberFormat="1" applyFont="1" applyFill="1" applyBorder="1" applyAlignment="1">
      <alignment horizontal="right"/>
    </xf>
    <xf numFmtId="164" fontId="11" fillId="8" borderId="0" xfId="0" applyNumberFormat="1" applyFont="1" applyFill="1" applyBorder="1" applyAlignment="1">
      <alignment horizontal="right"/>
    </xf>
    <xf numFmtId="164" fontId="11" fillId="8" borderId="10" xfId="0" applyNumberFormat="1" applyFont="1" applyFill="1" applyBorder="1" applyAlignment="1">
      <alignment horizontal="right"/>
    </xf>
    <xf numFmtId="164" fontId="11" fillId="8" borderId="1" xfId="0" applyNumberFormat="1" applyFont="1" applyFill="1" applyBorder="1" applyAlignment="1">
      <alignment horizontal="right"/>
    </xf>
    <xf numFmtId="0" fontId="32" fillId="8" borderId="0" xfId="3" applyFont="1" applyFill="1" applyAlignment="1">
      <alignment horizontal="left"/>
    </xf>
    <xf numFmtId="0" fontId="19" fillId="0" borderId="0" xfId="3" applyFont="1" applyBorder="1" applyAlignment="1">
      <alignment horizontal="left" wrapText="1"/>
    </xf>
    <xf numFmtId="0" fontId="15" fillId="0" borderId="0" xfId="0" applyFont="1" applyBorder="1" applyAlignment="1">
      <alignment horizontal="left" wrapText="1"/>
    </xf>
    <xf numFmtId="0" fontId="20" fillId="0" borderId="0" xfId="0" applyFont="1" applyBorder="1" applyAlignment="1">
      <alignment horizontal="center"/>
    </xf>
    <xf numFmtId="0" fontId="13" fillId="8" borderId="0" xfId="2" applyFont="1" applyFill="1" applyAlignment="1">
      <alignment horizontal="left" wrapText="1"/>
    </xf>
    <xf numFmtId="0" fontId="23" fillId="9" borderId="0" xfId="0" applyFont="1" applyFill="1" applyAlignment="1">
      <alignment horizontal="left" wrapText="1"/>
    </xf>
    <xf numFmtId="0" fontId="23" fillId="9" borderId="0" xfId="0" applyFont="1" applyFill="1" applyAlignment="1">
      <alignment horizontal="left"/>
    </xf>
  </cellXfs>
  <cellStyles count="5">
    <cellStyle name="Hyperlink" xfId="3" builtinId="8"/>
    <cellStyle name="Normal" xfId="0" builtinId="0"/>
    <cellStyle name="Normal 2" xfId="2" xr:uid="{00000000-0005-0000-0000-000002000000}"/>
    <cellStyle name="Normal 3" xfId="4" xr:uid="{C0E26CB6-2270-4CCD-8CA5-51E457CB653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GS-modified">
  <a:themeElements>
    <a:clrScheme name="Custom 2">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economy/inflationandpriceindices/datasets/consumerpriceinflation" TargetMode="External"/><Relationship Id="rId1" Type="http://schemas.openxmlformats.org/officeDocument/2006/relationships/hyperlink" Target="https://www.ons.gov.uk/employmentandlabourmarket/peopleinwork/earningsandworkinghours/bulletins/annualsurveyofhoursandearnings/previousReleas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V1154"/>
  <sheetViews>
    <sheetView workbookViewId="0">
      <pane xSplit="5" ySplit="2" topLeftCell="F3" activePane="bottomRight" state="frozen"/>
      <selection activeCell="A2" sqref="A2"/>
      <selection pane="topRight" activeCell="A2" sqref="A2"/>
      <selection pane="bottomLeft" activeCell="A2" sqref="A2"/>
      <selection pane="bottomRight" sqref="A1:V1048576"/>
    </sheetView>
  </sheetViews>
  <sheetFormatPr defaultColWidth="9.140625" defaultRowHeight="15" customHeight="1"/>
  <cols>
    <col min="1" max="1" width="12.7109375" style="3" customWidth="1"/>
    <col min="2" max="2" width="12.7109375" style="5" customWidth="1"/>
    <col min="3" max="3" width="13.85546875" style="5" customWidth="1"/>
    <col min="4" max="5" width="13.85546875" style="2" customWidth="1"/>
    <col min="6" max="6" width="13.85546875" style="5" customWidth="1"/>
    <col min="7" max="13" width="12.7109375" style="5" customWidth="1"/>
    <col min="14" max="14" width="12.7109375" style="9" customWidth="1"/>
    <col min="15" max="22" width="12.7109375" style="5" customWidth="1"/>
    <col min="23" max="16384" width="9.140625" style="5"/>
  </cols>
  <sheetData>
    <row r="1" spans="1:22" s="2" customFormat="1" ht="23.25" customHeight="1">
      <c r="A1" s="1"/>
      <c r="N1" s="7"/>
    </row>
    <row r="2" spans="1:22" s="3" customFormat="1" ht="25.5">
      <c r="D2" s="1"/>
      <c r="E2" s="1"/>
      <c r="F2" s="4" t="s">
        <v>41</v>
      </c>
      <c r="G2" s="4" t="s">
        <v>42</v>
      </c>
      <c r="H2" s="4" t="s">
        <v>43</v>
      </c>
      <c r="I2" s="4" t="s">
        <v>44</v>
      </c>
      <c r="J2" s="4" t="s">
        <v>45</v>
      </c>
      <c r="K2" s="4" t="s">
        <v>46</v>
      </c>
      <c r="L2" s="4" t="s">
        <v>47</v>
      </c>
      <c r="M2" s="4" t="s">
        <v>48</v>
      </c>
      <c r="N2" s="8" t="s">
        <v>57</v>
      </c>
      <c r="O2" s="4" t="s">
        <v>136</v>
      </c>
      <c r="P2" s="4" t="s">
        <v>137</v>
      </c>
      <c r="Q2" s="4" t="s">
        <v>138</v>
      </c>
      <c r="R2" s="4" t="s">
        <v>139</v>
      </c>
      <c r="S2" s="4" t="s">
        <v>140</v>
      </c>
      <c r="T2" s="4" t="s">
        <v>141</v>
      </c>
      <c r="U2" s="4" t="s">
        <v>142</v>
      </c>
      <c r="V2" s="4" t="s">
        <v>143</v>
      </c>
    </row>
    <row r="3" spans="1:22" s="3" customFormat="1" ht="12.75">
      <c r="A3" s="3">
        <v>1997</v>
      </c>
      <c r="B3" s="5" t="s">
        <v>17</v>
      </c>
      <c r="C3" s="5" t="s">
        <v>18</v>
      </c>
      <c r="D3" s="2">
        <v>0</v>
      </c>
      <c r="E3" s="2">
        <v>0</v>
      </c>
      <c r="F3" s="20">
        <v>268.89999999999998</v>
      </c>
      <c r="G3" s="20">
        <v>0</v>
      </c>
      <c r="H3" s="20">
        <v>150</v>
      </c>
      <c r="I3" s="20">
        <v>255</v>
      </c>
      <c r="J3" s="20">
        <v>309</v>
      </c>
      <c r="K3" s="20">
        <v>309</v>
      </c>
      <c r="L3" s="20">
        <v>253.4</v>
      </c>
      <c r="M3" s="20">
        <v>0</v>
      </c>
      <c r="N3" s="10">
        <v>69.8</v>
      </c>
      <c r="O3" s="20">
        <v>514.30014326647563</v>
      </c>
      <c r="P3" s="20">
        <v>0</v>
      </c>
      <c r="Q3" s="20">
        <v>286.89111747851007</v>
      </c>
      <c r="R3" s="20">
        <v>487.71489971346705</v>
      </c>
      <c r="S3" s="20">
        <v>590.99570200573066</v>
      </c>
      <c r="T3" s="20">
        <v>590.99570200573066</v>
      </c>
      <c r="U3" s="20">
        <v>484.65472779369634</v>
      </c>
      <c r="V3" s="20">
        <v>0</v>
      </c>
    </row>
    <row r="4" spans="1:22" s="3" customFormat="1" ht="12.75">
      <c r="A4" s="3">
        <v>1997</v>
      </c>
      <c r="B4" s="5" t="s">
        <v>17</v>
      </c>
      <c r="C4" s="5" t="s">
        <v>19</v>
      </c>
      <c r="D4" s="2">
        <v>1</v>
      </c>
      <c r="E4" s="2">
        <v>0</v>
      </c>
      <c r="F4" s="20">
        <v>343.7</v>
      </c>
      <c r="G4" s="20">
        <v>0</v>
      </c>
      <c r="H4" s="20">
        <v>170</v>
      </c>
      <c r="I4" s="20">
        <v>287.89999999999998</v>
      </c>
      <c r="J4" s="20">
        <v>374.3</v>
      </c>
      <c r="K4" s="20">
        <v>408.8</v>
      </c>
      <c r="L4" s="20">
        <v>339.6</v>
      </c>
      <c r="M4" s="20">
        <v>0</v>
      </c>
      <c r="N4" s="10">
        <v>69.8</v>
      </c>
      <c r="O4" s="20">
        <v>657.36318051575927</v>
      </c>
      <c r="P4" s="20">
        <v>0</v>
      </c>
      <c r="Q4" s="20">
        <v>325.14326647564474</v>
      </c>
      <c r="R4" s="20">
        <v>550.63968481375355</v>
      </c>
      <c r="S4" s="20">
        <v>715.8889684813754</v>
      </c>
      <c r="T4" s="20">
        <v>781.87392550143272</v>
      </c>
      <c r="U4" s="20">
        <v>649.5214899713468</v>
      </c>
      <c r="V4" s="20">
        <v>0</v>
      </c>
    </row>
    <row r="5" spans="1:22" s="3" customFormat="1" ht="12.75">
      <c r="A5" s="3">
        <v>1997</v>
      </c>
      <c r="B5" s="5" t="s">
        <v>17</v>
      </c>
      <c r="C5" s="5" t="s">
        <v>20</v>
      </c>
      <c r="D5" s="2">
        <v>2</v>
      </c>
      <c r="E5" s="2">
        <v>0</v>
      </c>
      <c r="F5" s="20">
        <v>193.5</v>
      </c>
      <c r="G5" s="20">
        <v>0</v>
      </c>
      <c r="H5" s="20">
        <v>134.9</v>
      </c>
      <c r="I5" s="20">
        <v>220.7</v>
      </c>
      <c r="J5" s="20">
        <v>215.2</v>
      </c>
      <c r="K5" s="20">
        <v>201.6</v>
      </c>
      <c r="L5" s="20">
        <v>165.8</v>
      </c>
      <c r="M5" s="20">
        <v>0</v>
      </c>
      <c r="N5" s="10">
        <v>69.8</v>
      </c>
      <c r="O5" s="20">
        <v>370.08954154727797</v>
      </c>
      <c r="P5" s="20">
        <v>0</v>
      </c>
      <c r="Q5" s="20">
        <v>258.0107449856734</v>
      </c>
      <c r="R5" s="20">
        <v>422.11246418338106</v>
      </c>
      <c r="S5" s="20">
        <v>411.59312320916905</v>
      </c>
      <c r="T5" s="20">
        <v>385.58166189111745</v>
      </c>
      <c r="U5" s="20">
        <v>317.11031518624645</v>
      </c>
      <c r="V5" s="20">
        <v>0</v>
      </c>
    </row>
    <row r="6" spans="1:22" s="3" customFormat="1" ht="12.75">
      <c r="A6" s="3">
        <v>1997</v>
      </c>
      <c r="B6" s="5" t="s">
        <v>17</v>
      </c>
      <c r="C6" s="5" t="s">
        <v>21</v>
      </c>
      <c r="D6" s="2">
        <v>3</v>
      </c>
      <c r="E6" s="2">
        <v>0</v>
      </c>
      <c r="F6" s="20">
        <v>320.5</v>
      </c>
      <c r="G6" s="20">
        <v>0</v>
      </c>
      <c r="H6" s="20">
        <v>181.4</v>
      </c>
      <c r="I6" s="20">
        <v>276</v>
      </c>
      <c r="J6" s="20">
        <v>355.9</v>
      </c>
      <c r="K6" s="20">
        <v>374.3</v>
      </c>
      <c r="L6" s="20">
        <v>321.39999999999998</v>
      </c>
      <c r="M6" s="20">
        <v>0</v>
      </c>
      <c r="N6" s="10">
        <v>69.8</v>
      </c>
      <c r="O6" s="20">
        <v>612.99068767908307</v>
      </c>
      <c r="P6" s="20">
        <v>0</v>
      </c>
      <c r="Q6" s="20">
        <v>346.9469914040115</v>
      </c>
      <c r="R6" s="20">
        <v>527.87965616045847</v>
      </c>
      <c r="S6" s="20">
        <v>680.69699140401144</v>
      </c>
      <c r="T6" s="20">
        <v>715.8889684813754</v>
      </c>
      <c r="U6" s="20">
        <v>614.71203438395412</v>
      </c>
      <c r="V6" s="20">
        <v>0</v>
      </c>
    </row>
    <row r="7" spans="1:22" s="3" customFormat="1" ht="12.75">
      <c r="A7" s="3">
        <v>1997</v>
      </c>
      <c r="B7" s="5" t="s">
        <v>17</v>
      </c>
      <c r="C7" s="5" t="s">
        <v>22</v>
      </c>
      <c r="D7" s="2">
        <v>4</v>
      </c>
      <c r="E7" s="2">
        <v>0</v>
      </c>
      <c r="F7" s="20">
        <v>356.9</v>
      </c>
      <c r="G7" s="20">
        <v>0</v>
      </c>
      <c r="H7" s="20">
        <v>197.9</v>
      </c>
      <c r="I7" s="20">
        <v>295</v>
      </c>
      <c r="J7" s="20">
        <v>380.4</v>
      </c>
      <c r="K7" s="20">
        <v>416.1</v>
      </c>
      <c r="L7" s="20">
        <v>359.6</v>
      </c>
      <c r="M7" s="20">
        <v>0</v>
      </c>
      <c r="N7" s="10">
        <v>69.8</v>
      </c>
      <c r="O7" s="20">
        <v>682.60959885386819</v>
      </c>
      <c r="P7" s="20">
        <v>0</v>
      </c>
      <c r="Q7" s="20">
        <v>378.5050143266476</v>
      </c>
      <c r="R7" s="20">
        <v>564.21919770773638</v>
      </c>
      <c r="S7" s="20">
        <v>727.55587392550137</v>
      </c>
      <c r="T7" s="20">
        <v>795.83595988538696</v>
      </c>
      <c r="U7" s="20">
        <v>687.77363896848146</v>
      </c>
      <c r="V7" s="20">
        <v>0</v>
      </c>
    </row>
    <row r="8" spans="1:22" s="3" customFormat="1" ht="12.75">
      <c r="A8" s="3">
        <v>1997</v>
      </c>
      <c r="B8" s="5" t="s">
        <v>17</v>
      </c>
      <c r="C8" s="5" t="s">
        <v>23</v>
      </c>
      <c r="D8" s="2">
        <v>5</v>
      </c>
      <c r="E8" s="2">
        <v>0</v>
      </c>
      <c r="F8" s="20">
        <v>265.2</v>
      </c>
      <c r="G8" s="20">
        <v>0</v>
      </c>
      <c r="H8" s="20">
        <v>170</v>
      </c>
      <c r="I8" s="20">
        <v>253.3</v>
      </c>
      <c r="J8" s="20">
        <v>307.39999999999998</v>
      </c>
      <c r="K8" s="20">
        <v>289.10000000000002</v>
      </c>
      <c r="L8" s="20">
        <v>252.8</v>
      </c>
      <c r="M8" s="20">
        <v>0</v>
      </c>
      <c r="N8" s="10">
        <v>69.8</v>
      </c>
      <c r="O8" s="20">
        <v>507.22349570200572</v>
      </c>
      <c r="P8" s="20">
        <v>0</v>
      </c>
      <c r="Q8" s="20">
        <v>325.14326647564474</v>
      </c>
      <c r="R8" s="20">
        <v>484.46346704871064</v>
      </c>
      <c r="S8" s="20">
        <v>587.93553008595984</v>
      </c>
      <c r="T8" s="20">
        <v>552.93481375358181</v>
      </c>
      <c r="U8" s="20">
        <v>483.50716332378232</v>
      </c>
      <c r="V8" s="20">
        <v>0</v>
      </c>
    </row>
    <row r="9" spans="1:22" s="3" customFormat="1" ht="12.75">
      <c r="A9" s="3">
        <v>1997</v>
      </c>
      <c r="B9" s="5" t="s">
        <v>17</v>
      </c>
      <c r="C9" s="5" t="s">
        <v>24</v>
      </c>
      <c r="D9" s="2">
        <v>6</v>
      </c>
      <c r="E9" s="2">
        <v>0</v>
      </c>
      <c r="F9" s="20">
        <v>93.1</v>
      </c>
      <c r="G9" s="20">
        <v>0</v>
      </c>
      <c r="H9" s="20">
        <v>62.4</v>
      </c>
      <c r="I9" s="20">
        <v>89.7</v>
      </c>
      <c r="J9" s="20">
        <v>102</v>
      </c>
      <c r="K9" s="20">
        <v>103.8</v>
      </c>
      <c r="L9" s="20">
        <v>95.3</v>
      </c>
      <c r="M9" s="20">
        <v>0</v>
      </c>
      <c r="N9" s="10">
        <v>69.8</v>
      </c>
      <c r="O9" s="20">
        <v>178.06375358166187</v>
      </c>
      <c r="P9" s="20">
        <v>0</v>
      </c>
      <c r="Q9" s="20">
        <v>119.34670487106017</v>
      </c>
      <c r="R9" s="20">
        <v>171.56088825214903</v>
      </c>
      <c r="S9" s="20">
        <v>195.08595988538681</v>
      </c>
      <c r="T9" s="20">
        <v>198.52865329512895</v>
      </c>
      <c r="U9" s="20">
        <v>182.27148997134671</v>
      </c>
      <c r="V9" s="20">
        <v>0</v>
      </c>
    </row>
    <row r="10" spans="1:22" s="3" customFormat="1" ht="12.75">
      <c r="A10" s="3">
        <v>1997</v>
      </c>
      <c r="B10" s="5" t="s">
        <v>17</v>
      </c>
      <c r="C10" s="5" t="s">
        <v>25</v>
      </c>
      <c r="D10" s="2">
        <v>7</v>
      </c>
      <c r="E10" s="2">
        <v>0</v>
      </c>
      <c r="F10" s="20">
        <v>83.7</v>
      </c>
      <c r="G10" s="20">
        <v>0</v>
      </c>
      <c r="H10" s="20">
        <v>65.7</v>
      </c>
      <c r="I10" s="20">
        <v>98</v>
      </c>
      <c r="J10" s="20">
        <v>103.2</v>
      </c>
      <c r="K10" s="20">
        <v>110.2</v>
      </c>
      <c r="L10" s="20">
        <v>94.7</v>
      </c>
      <c r="M10" s="20">
        <v>0</v>
      </c>
      <c r="N10" s="10">
        <v>69.8</v>
      </c>
      <c r="O10" s="20">
        <v>160.08524355300861</v>
      </c>
      <c r="P10" s="20">
        <v>0</v>
      </c>
      <c r="Q10" s="20">
        <v>125.65830945558741</v>
      </c>
      <c r="R10" s="20">
        <v>187.4355300859599</v>
      </c>
      <c r="S10" s="20">
        <v>197.38108882521493</v>
      </c>
      <c r="T10" s="20">
        <v>210.76934097421204</v>
      </c>
      <c r="U10" s="20">
        <v>181.12392550143269</v>
      </c>
      <c r="V10" s="20">
        <v>0</v>
      </c>
    </row>
    <row r="11" spans="1:22" s="3" customFormat="1" ht="12.75">
      <c r="A11" s="3">
        <v>1997</v>
      </c>
      <c r="B11" s="5" t="s">
        <v>17</v>
      </c>
      <c r="C11" s="5" t="s">
        <v>26</v>
      </c>
      <c r="D11" s="2">
        <v>8</v>
      </c>
      <c r="E11" s="2">
        <v>0</v>
      </c>
      <c r="F11" s="20">
        <v>94.4</v>
      </c>
      <c r="G11" s="20">
        <v>0</v>
      </c>
      <c r="H11" s="20">
        <v>60</v>
      </c>
      <c r="I11" s="20">
        <v>87.7</v>
      </c>
      <c r="J11" s="20">
        <v>102</v>
      </c>
      <c r="K11" s="20">
        <v>103.3</v>
      </c>
      <c r="L11" s="20">
        <v>95.4</v>
      </c>
      <c r="M11" s="20">
        <v>0</v>
      </c>
      <c r="N11" s="10">
        <v>69.8</v>
      </c>
      <c r="O11" s="20">
        <v>180.55014326647569</v>
      </c>
      <c r="P11" s="20">
        <v>0</v>
      </c>
      <c r="Q11" s="20">
        <v>114.75644699140402</v>
      </c>
      <c r="R11" s="20">
        <v>167.73567335243555</v>
      </c>
      <c r="S11" s="20">
        <v>195.08595988538681</v>
      </c>
      <c r="T11" s="20">
        <v>197.57234957020057</v>
      </c>
      <c r="U11" s="20">
        <v>182.46275071633241</v>
      </c>
      <c r="V11" s="20">
        <v>0</v>
      </c>
    </row>
    <row r="12" spans="1:22" s="3" customFormat="1" ht="12.75">
      <c r="A12" s="3">
        <v>1997</v>
      </c>
      <c r="B12" s="5" t="s">
        <v>27</v>
      </c>
      <c r="C12" s="5" t="s">
        <v>18</v>
      </c>
      <c r="D12" s="2">
        <v>9</v>
      </c>
      <c r="E12" s="2">
        <v>0</v>
      </c>
      <c r="F12" s="21">
        <v>7.07</v>
      </c>
      <c r="G12" s="21">
        <v>0</v>
      </c>
      <c r="H12" s="21">
        <v>4.37</v>
      </c>
      <c r="I12" s="21">
        <v>6.58</v>
      </c>
      <c r="J12" s="21">
        <v>8.07</v>
      </c>
      <c r="K12" s="21">
        <v>8.1300000000000008</v>
      </c>
      <c r="L12" s="21">
        <v>6.78</v>
      </c>
      <c r="M12" s="21">
        <v>0</v>
      </c>
      <c r="N12" s="10">
        <v>69.8</v>
      </c>
      <c r="O12" s="21">
        <v>13.522134670487107</v>
      </c>
      <c r="P12" s="21">
        <v>0</v>
      </c>
      <c r="Q12" s="21">
        <v>8.3580945558739259</v>
      </c>
      <c r="R12" s="21">
        <v>12.584957020057308</v>
      </c>
      <c r="S12" s="21">
        <v>15.43474212034384</v>
      </c>
      <c r="T12" s="21">
        <v>15.549498567335245</v>
      </c>
      <c r="U12" s="21">
        <v>12.967478510028654</v>
      </c>
      <c r="V12" s="21">
        <v>0</v>
      </c>
    </row>
    <row r="13" spans="1:22" s="3" customFormat="1" ht="12.75">
      <c r="A13" s="3">
        <v>1997</v>
      </c>
      <c r="B13" s="5" t="s">
        <v>27</v>
      </c>
      <c r="C13" s="5" t="s">
        <v>19</v>
      </c>
      <c r="D13" s="2">
        <v>10</v>
      </c>
      <c r="E13" s="2">
        <v>0</v>
      </c>
      <c r="F13" s="21">
        <v>8.2899999999999991</v>
      </c>
      <c r="G13" s="21">
        <v>0</v>
      </c>
      <c r="H13" s="21">
        <v>4.59</v>
      </c>
      <c r="I13" s="21">
        <v>6.99</v>
      </c>
      <c r="J13" s="21">
        <v>9.1199999999999992</v>
      </c>
      <c r="K13" s="21">
        <v>10</v>
      </c>
      <c r="L13" s="21">
        <v>8.19</v>
      </c>
      <c r="M13" s="21">
        <v>0</v>
      </c>
      <c r="N13" s="10">
        <v>69.8</v>
      </c>
      <c r="O13" s="21">
        <v>15.85551575931232</v>
      </c>
      <c r="P13" s="21">
        <v>0</v>
      </c>
      <c r="Q13" s="21">
        <v>8.7788681948424063</v>
      </c>
      <c r="R13" s="21">
        <v>13.369126074498569</v>
      </c>
      <c r="S13" s="21">
        <v>17.442979942693409</v>
      </c>
      <c r="T13" s="21">
        <v>19.126074498567338</v>
      </c>
      <c r="U13" s="21">
        <v>15.664255014326649</v>
      </c>
      <c r="V13" s="21">
        <v>0</v>
      </c>
    </row>
    <row r="14" spans="1:22" s="3" customFormat="1" ht="12.75">
      <c r="A14" s="3">
        <v>1997</v>
      </c>
      <c r="B14" s="5" t="s">
        <v>27</v>
      </c>
      <c r="C14" s="5" t="s">
        <v>20</v>
      </c>
      <c r="D14" s="2">
        <v>11</v>
      </c>
      <c r="E14" s="2">
        <v>0</v>
      </c>
      <c r="F14" s="21">
        <v>5.97</v>
      </c>
      <c r="G14" s="21">
        <v>0</v>
      </c>
      <c r="H14" s="21">
        <v>4.18</v>
      </c>
      <c r="I14" s="21">
        <v>6.14</v>
      </c>
      <c r="J14" s="21">
        <v>6.8</v>
      </c>
      <c r="K14" s="21">
        <v>6.27</v>
      </c>
      <c r="L14" s="21">
        <v>5.6</v>
      </c>
      <c r="M14" s="21">
        <v>0</v>
      </c>
      <c r="N14" s="10">
        <v>69.8</v>
      </c>
      <c r="O14" s="21">
        <v>11.4182664756447</v>
      </c>
      <c r="P14" s="21">
        <v>0</v>
      </c>
      <c r="Q14" s="21">
        <v>7.9946991404011465</v>
      </c>
      <c r="R14" s="21">
        <v>11.743409742120344</v>
      </c>
      <c r="S14" s="21">
        <v>13.005730659025788</v>
      </c>
      <c r="T14" s="21">
        <v>11.992048710601718</v>
      </c>
      <c r="U14" s="21">
        <v>10.710601719197706</v>
      </c>
      <c r="V14" s="21">
        <v>0</v>
      </c>
    </row>
    <row r="15" spans="1:22" s="3" customFormat="1" ht="12.75">
      <c r="A15" s="3">
        <v>1997</v>
      </c>
      <c r="B15" s="5" t="s">
        <v>27</v>
      </c>
      <c r="C15" s="5" t="s">
        <v>21</v>
      </c>
      <c r="D15" s="2">
        <v>12</v>
      </c>
      <c r="E15" s="2">
        <v>0</v>
      </c>
      <c r="F15" s="21">
        <v>7.92</v>
      </c>
      <c r="G15" s="21">
        <v>0</v>
      </c>
      <c r="H15" s="21">
        <v>4.58</v>
      </c>
      <c r="I15" s="21">
        <v>6.91</v>
      </c>
      <c r="J15" s="21">
        <v>8.83</v>
      </c>
      <c r="K15" s="21">
        <v>9.2100000000000009</v>
      </c>
      <c r="L15" s="21">
        <v>7.82</v>
      </c>
      <c r="M15" s="21">
        <v>0</v>
      </c>
      <c r="N15" s="10">
        <v>69.8</v>
      </c>
      <c r="O15" s="21">
        <v>15.147851002865329</v>
      </c>
      <c r="P15" s="21">
        <v>0</v>
      </c>
      <c r="Q15" s="21">
        <v>8.7597421203438408</v>
      </c>
      <c r="R15" s="21">
        <v>13.216117478510029</v>
      </c>
      <c r="S15" s="21">
        <v>16.888323782234959</v>
      </c>
      <c r="T15" s="21">
        <v>17.615114613180516</v>
      </c>
      <c r="U15" s="21">
        <v>14.956590257879657</v>
      </c>
      <c r="V15" s="21">
        <v>0</v>
      </c>
    </row>
    <row r="16" spans="1:22" s="3" customFormat="1" ht="12.75">
      <c r="A16" s="3">
        <v>1997</v>
      </c>
      <c r="B16" s="5" t="s">
        <v>27</v>
      </c>
      <c r="C16" s="5" t="s">
        <v>22</v>
      </c>
      <c r="D16" s="2">
        <v>13</v>
      </c>
      <c r="E16" s="2">
        <v>0</v>
      </c>
      <c r="F16" s="21">
        <v>8.52</v>
      </c>
      <c r="G16" s="21">
        <v>0</v>
      </c>
      <c r="H16" s="21">
        <v>4.7699999999999996</v>
      </c>
      <c r="I16" s="21">
        <v>7.11</v>
      </c>
      <c r="J16" s="21">
        <v>9.2100000000000009</v>
      </c>
      <c r="K16" s="21">
        <v>10.1</v>
      </c>
      <c r="L16" s="21">
        <v>8.4499999999999993</v>
      </c>
      <c r="M16" s="21">
        <v>0</v>
      </c>
      <c r="N16" s="10">
        <v>69.8</v>
      </c>
      <c r="O16" s="21">
        <v>16.295415472779368</v>
      </c>
      <c r="P16" s="21">
        <v>0</v>
      </c>
      <c r="Q16" s="21">
        <v>9.1231375358166193</v>
      </c>
      <c r="R16" s="21">
        <v>13.598638968481376</v>
      </c>
      <c r="S16" s="21">
        <v>17.615114613180516</v>
      </c>
      <c r="T16" s="21">
        <v>19.317335243553007</v>
      </c>
      <c r="U16" s="21">
        <v>16.161532951289395</v>
      </c>
      <c r="V16" s="21">
        <v>0</v>
      </c>
    </row>
    <row r="17" spans="1:22" s="3" customFormat="1" ht="12.75">
      <c r="A17" s="3">
        <v>1997</v>
      </c>
      <c r="B17" s="5" t="s">
        <v>27</v>
      </c>
      <c r="C17" s="5" t="s">
        <v>23</v>
      </c>
      <c r="D17" s="2">
        <v>14</v>
      </c>
      <c r="E17" s="2">
        <v>0</v>
      </c>
      <c r="F17" s="21">
        <v>6.98</v>
      </c>
      <c r="G17" s="21">
        <v>0</v>
      </c>
      <c r="H17" s="21">
        <v>4.41</v>
      </c>
      <c r="I17" s="21">
        <v>6.64</v>
      </c>
      <c r="J17" s="21">
        <v>8.14</v>
      </c>
      <c r="K17" s="21">
        <v>7.65</v>
      </c>
      <c r="L17" s="21">
        <v>6.73</v>
      </c>
      <c r="M17" s="21">
        <v>0</v>
      </c>
      <c r="N17" s="10">
        <v>69.8</v>
      </c>
      <c r="O17" s="21">
        <v>13.350000000000001</v>
      </c>
      <c r="P17" s="21">
        <v>0</v>
      </c>
      <c r="Q17" s="21">
        <v>8.4345988538681951</v>
      </c>
      <c r="R17" s="21">
        <v>12.69971346704871</v>
      </c>
      <c r="S17" s="21">
        <v>15.568624641833813</v>
      </c>
      <c r="T17" s="21">
        <v>14.631446991404014</v>
      </c>
      <c r="U17" s="21">
        <v>12.871848137535817</v>
      </c>
      <c r="V17" s="21">
        <v>0</v>
      </c>
    </row>
    <row r="18" spans="1:22" s="3" customFormat="1" ht="12.75">
      <c r="A18" s="3">
        <v>1997</v>
      </c>
      <c r="B18" s="5" t="s">
        <v>27</v>
      </c>
      <c r="C18" s="5" t="s">
        <v>24</v>
      </c>
      <c r="D18" s="2">
        <v>15</v>
      </c>
      <c r="E18" s="2">
        <v>0</v>
      </c>
      <c r="F18" s="21">
        <v>4.7699999999999996</v>
      </c>
      <c r="G18" s="21">
        <v>0</v>
      </c>
      <c r="H18" s="21">
        <v>3.98</v>
      </c>
      <c r="I18" s="21">
        <v>4.6399999999999997</v>
      </c>
      <c r="J18" s="21">
        <v>5.18</v>
      </c>
      <c r="K18" s="21">
        <v>5</v>
      </c>
      <c r="L18" s="21">
        <v>4.7699999999999996</v>
      </c>
      <c r="M18" s="21">
        <v>0</v>
      </c>
      <c r="N18" s="10">
        <v>69.8</v>
      </c>
      <c r="O18" s="21">
        <v>9.1231375358166193</v>
      </c>
      <c r="P18" s="21">
        <v>0</v>
      </c>
      <c r="Q18" s="21">
        <v>7.6121776504298007</v>
      </c>
      <c r="R18" s="21">
        <v>8.8744985673352428</v>
      </c>
      <c r="S18" s="21">
        <v>9.9073065902578801</v>
      </c>
      <c r="T18" s="21">
        <v>9.5630372492836688</v>
      </c>
      <c r="U18" s="21">
        <v>9.1231375358166193</v>
      </c>
      <c r="V18" s="21">
        <v>0</v>
      </c>
    </row>
    <row r="19" spans="1:22" s="3" customFormat="1" ht="12.75">
      <c r="A19" s="3">
        <v>1997</v>
      </c>
      <c r="B19" s="5" t="s">
        <v>27</v>
      </c>
      <c r="C19" s="5" t="s">
        <v>25</v>
      </c>
      <c r="D19" s="2">
        <v>16</v>
      </c>
      <c r="E19" s="2">
        <v>0</v>
      </c>
      <c r="F19" s="21">
        <v>4.8</v>
      </c>
      <c r="G19" s="21">
        <v>0</v>
      </c>
      <c r="H19" s="21">
        <v>4.13</v>
      </c>
      <c r="I19" s="21">
        <v>4.92</v>
      </c>
      <c r="J19" s="21">
        <v>5.65</v>
      </c>
      <c r="K19" s="21">
        <v>6.43</v>
      </c>
      <c r="L19" s="21">
        <v>5.19</v>
      </c>
      <c r="M19" s="21">
        <v>0</v>
      </c>
      <c r="N19" s="10">
        <v>69.8</v>
      </c>
      <c r="O19" s="21">
        <v>9.1805157593123212</v>
      </c>
      <c r="P19" s="21">
        <v>0</v>
      </c>
      <c r="Q19" s="21">
        <v>7.89906876790831</v>
      </c>
      <c r="R19" s="21">
        <v>9.4100286532951287</v>
      </c>
      <c r="S19" s="21">
        <v>10.806232091690546</v>
      </c>
      <c r="T19" s="21">
        <v>12.298065902578797</v>
      </c>
      <c r="U19" s="21">
        <v>9.9264326647564474</v>
      </c>
      <c r="V19" s="21">
        <v>0</v>
      </c>
    </row>
    <row r="20" spans="1:22" s="3" customFormat="1" ht="12.75">
      <c r="A20" s="3">
        <v>1997</v>
      </c>
      <c r="B20" s="5" t="s">
        <v>27</v>
      </c>
      <c r="C20" s="5" t="s">
        <v>26</v>
      </c>
      <c r="D20" s="2">
        <v>17</v>
      </c>
      <c r="E20" s="2">
        <v>0</v>
      </c>
      <c r="F20" s="21">
        <v>4.7699999999999996</v>
      </c>
      <c r="G20" s="21">
        <v>0</v>
      </c>
      <c r="H20" s="21">
        <v>3.87</v>
      </c>
      <c r="I20" s="21">
        <v>4.58</v>
      </c>
      <c r="J20" s="21">
        <v>5.15</v>
      </c>
      <c r="K20" s="21">
        <v>4.96</v>
      </c>
      <c r="L20" s="21">
        <v>4.7</v>
      </c>
      <c r="M20" s="21">
        <v>0</v>
      </c>
      <c r="N20" s="10">
        <v>69.8</v>
      </c>
      <c r="O20" s="21">
        <v>9.1231375358166193</v>
      </c>
      <c r="P20" s="21">
        <v>0</v>
      </c>
      <c r="Q20" s="21">
        <v>7.4017908309455587</v>
      </c>
      <c r="R20" s="21">
        <v>8.7597421203438408</v>
      </c>
      <c r="S20" s="21">
        <v>9.84992836676218</v>
      </c>
      <c r="T20" s="21">
        <v>9.4865329512893979</v>
      </c>
      <c r="U20" s="21">
        <v>8.9892550143266483</v>
      </c>
      <c r="V20" s="21">
        <v>0</v>
      </c>
    </row>
    <row r="21" spans="1:22" s="3" customFormat="1" ht="12.75">
      <c r="A21" s="3">
        <v>1997</v>
      </c>
      <c r="B21" s="5" t="s">
        <v>49</v>
      </c>
      <c r="C21" s="5" t="s">
        <v>18</v>
      </c>
      <c r="D21" s="2">
        <v>18</v>
      </c>
      <c r="E21" s="2">
        <v>0</v>
      </c>
      <c r="F21" s="22">
        <v>7</v>
      </c>
      <c r="G21" s="22">
        <v>0</v>
      </c>
      <c r="H21" s="22">
        <v>4.3099999999999996</v>
      </c>
      <c r="I21" s="22">
        <v>6.5</v>
      </c>
      <c r="J21" s="22">
        <v>7.99</v>
      </c>
      <c r="K21" s="22">
        <v>8.0299999999999994</v>
      </c>
      <c r="L21" s="22">
        <v>6.71</v>
      </c>
      <c r="M21" s="22">
        <v>0</v>
      </c>
      <c r="N21" s="10">
        <v>69.8</v>
      </c>
      <c r="O21" s="22">
        <v>13.388252148997136</v>
      </c>
      <c r="P21" s="22">
        <v>0</v>
      </c>
      <c r="Q21" s="22">
        <v>8.2433381088825222</v>
      </c>
      <c r="R21" s="22">
        <v>12.431948424068768</v>
      </c>
      <c r="S21" s="22">
        <v>15.281733524355301</v>
      </c>
      <c r="T21" s="22">
        <v>15.358237822349569</v>
      </c>
      <c r="U21" s="22">
        <v>12.833595988538683</v>
      </c>
      <c r="V21" s="22">
        <v>0</v>
      </c>
    </row>
    <row r="22" spans="1:22" s="3" customFormat="1" ht="12.75">
      <c r="A22" s="3">
        <v>1997</v>
      </c>
      <c r="B22" s="5" t="s">
        <v>49</v>
      </c>
      <c r="C22" s="5" t="s">
        <v>19</v>
      </c>
      <c r="D22" s="2">
        <v>19</v>
      </c>
      <c r="E22" s="2">
        <v>0</v>
      </c>
      <c r="F22" s="22">
        <v>8.17</v>
      </c>
      <c r="G22" s="22">
        <v>0</v>
      </c>
      <c r="H22" s="22">
        <v>4.51</v>
      </c>
      <c r="I22" s="22">
        <v>6.88</v>
      </c>
      <c r="J22" s="22">
        <v>9.0399999999999991</v>
      </c>
      <c r="K22" s="22">
        <v>9.93</v>
      </c>
      <c r="L22" s="22">
        <v>8.07</v>
      </c>
      <c r="M22" s="22">
        <v>0</v>
      </c>
      <c r="N22" s="10">
        <v>69.8</v>
      </c>
      <c r="O22" s="22">
        <v>15.626002865329513</v>
      </c>
      <c r="P22" s="22">
        <v>0</v>
      </c>
      <c r="Q22" s="22">
        <v>8.625859598853868</v>
      </c>
      <c r="R22" s="22">
        <v>13.158739255014327</v>
      </c>
      <c r="S22" s="22">
        <v>17.289971346704871</v>
      </c>
      <c r="T22" s="22">
        <v>18.992191977077365</v>
      </c>
      <c r="U22" s="22">
        <v>15.43474212034384</v>
      </c>
      <c r="V22" s="22">
        <v>0</v>
      </c>
    </row>
    <row r="23" spans="1:22" s="3" customFormat="1" ht="12.75">
      <c r="A23" s="3">
        <v>1997</v>
      </c>
      <c r="B23" s="5" t="s">
        <v>49</v>
      </c>
      <c r="C23" s="5" t="s">
        <v>20</v>
      </c>
      <c r="D23" s="2">
        <v>20</v>
      </c>
      <c r="E23" s="2">
        <v>0</v>
      </c>
      <c r="F23" s="22">
        <v>5.92</v>
      </c>
      <c r="G23" s="22">
        <v>0</v>
      </c>
      <c r="H23" s="22">
        <v>4.13</v>
      </c>
      <c r="I23" s="22">
        <v>6.1</v>
      </c>
      <c r="J23" s="22">
        <v>6.77</v>
      </c>
      <c r="K23" s="22">
        <v>6.24</v>
      </c>
      <c r="L23" s="22">
        <v>5.57</v>
      </c>
      <c r="M23" s="22">
        <v>0</v>
      </c>
      <c r="N23" s="10">
        <v>69.8</v>
      </c>
      <c r="O23" s="22">
        <v>11.322636103151861</v>
      </c>
      <c r="P23" s="22">
        <v>0</v>
      </c>
      <c r="Q23" s="22">
        <v>7.89906876790831</v>
      </c>
      <c r="R23" s="22">
        <v>11.666905444126074</v>
      </c>
      <c r="S23" s="22">
        <v>12.948352435530087</v>
      </c>
      <c r="T23" s="22">
        <v>11.934670487106018</v>
      </c>
      <c r="U23" s="22">
        <v>10.653223495702006</v>
      </c>
      <c r="V23" s="22">
        <v>0</v>
      </c>
    </row>
    <row r="24" spans="1:22" s="3" customFormat="1" ht="12.75">
      <c r="A24" s="3">
        <v>1997</v>
      </c>
      <c r="B24" s="5" t="s">
        <v>49</v>
      </c>
      <c r="C24" s="5" t="s">
        <v>21</v>
      </c>
      <c r="D24" s="2">
        <v>21</v>
      </c>
      <c r="E24" s="2">
        <v>0</v>
      </c>
      <c r="F24" s="22">
        <v>7.83</v>
      </c>
      <c r="G24" s="22">
        <v>0</v>
      </c>
      <c r="H24" s="22">
        <v>4.5199999999999996</v>
      </c>
      <c r="I24" s="22">
        <v>6.82</v>
      </c>
      <c r="J24" s="22">
        <v>8.75</v>
      </c>
      <c r="K24" s="22">
        <v>9.1199999999999992</v>
      </c>
      <c r="L24" s="22">
        <v>7.72</v>
      </c>
      <c r="M24" s="22">
        <v>0</v>
      </c>
      <c r="N24" s="10">
        <v>69.8</v>
      </c>
      <c r="O24" s="22">
        <v>14.975716332378225</v>
      </c>
      <c r="P24" s="22">
        <v>0</v>
      </c>
      <c r="Q24" s="22">
        <v>8.6449856733524353</v>
      </c>
      <c r="R24" s="22">
        <v>13.043982808022923</v>
      </c>
      <c r="S24" s="22">
        <v>16.735315186246417</v>
      </c>
      <c r="T24" s="22">
        <v>17.442979942693409</v>
      </c>
      <c r="U24" s="22">
        <v>14.765329512893981</v>
      </c>
      <c r="V24" s="22">
        <v>0</v>
      </c>
    </row>
    <row r="25" spans="1:22" s="3" customFormat="1" ht="12.75">
      <c r="A25" s="3">
        <v>1997</v>
      </c>
      <c r="B25" s="5" t="s">
        <v>49</v>
      </c>
      <c r="C25" s="5" t="s">
        <v>22</v>
      </c>
      <c r="D25" s="2">
        <v>22</v>
      </c>
      <c r="E25" s="2">
        <v>0</v>
      </c>
      <c r="F25" s="22">
        <v>8.4</v>
      </c>
      <c r="G25" s="22">
        <v>0</v>
      </c>
      <c r="H25" s="22">
        <v>4.6500000000000004</v>
      </c>
      <c r="I25" s="22">
        <v>6.99</v>
      </c>
      <c r="J25" s="22">
        <v>9.1199999999999992</v>
      </c>
      <c r="K25" s="22">
        <v>10.02</v>
      </c>
      <c r="L25" s="22">
        <v>8.3000000000000007</v>
      </c>
      <c r="M25" s="22">
        <v>0</v>
      </c>
      <c r="N25" s="10">
        <v>69.8</v>
      </c>
      <c r="O25" s="22">
        <v>16.065902578796564</v>
      </c>
      <c r="P25" s="22">
        <v>0</v>
      </c>
      <c r="Q25" s="22">
        <v>8.8936246418338119</v>
      </c>
      <c r="R25" s="22">
        <v>13.369126074498569</v>
      </c>
      <c r="S25" s="22">
        <v>17.442979942693409</v>
      </c>
      <c r="T25" s="22">
        <v>19.164326647564469</v>
      </c>
      <c r="U25" s="22">
        <v>15.874641833810891</v>
      </c>
      <c r="V25" s="22">
        <v>0</v>
      </c>
    </row>
    <row r="26" spans="1:22" s="3" customFormat="1" ht="12.75">
      <c r="A26" s="3">
        <v>1997</v>
      </c>
      <c r="B26" s="5" t="s">
        <v>49</v>
      </c>
      <c r="C26" s="5" t="s">
        <v>23</v>
      </c>
      <c r="D26" s="2">
        <v>23</v>
      </c>
      <c r="E26" s="2">
        <v>0</v>
      </c>
      <c r="F26" s="22">
        <v>6.94</v>
      </c>
      <c r="G26" s="22">
        <v>0</v>
      </c>
      <c r="H26" s="22">
        <v>4.38</v>
      </c>
      <c r="I26" s="22">
        <v>6.58</v>
      </c>
      <c r="J26" s="22">
        <v>8.1199999999999992</v>
      </c>
      <c r="K26" s="22">
        <v>7.62</v>
      </c>
      <c r="L26" s="22">
        <v>6.71</v>
      </c>
      <c r="M26" s="22">
        <v>0</v>
      </c>
      <c r="N26" s="10">
        <v>69.8</v>
      </c>
      <c r="O26" s="22">
        <v>13.27349570200573</v>
      </c>
      <c r="P26" s="22">
        <v>0</v>
      </c>
      <c r="Q26" s="22">
        <v>8.3772206303724932</v>
      </c>
      <c r="R26" s="22">
        <v>12.584957020057308</v>
      </c>
      <c r="S26" s="22">
        <v>15.530372492836676</v>
      </c>
      <c r="T26" s="22">
        <v>14.57406876790831</v>
      </c>
      <c r="U26" s="22">
        <v>12.833595988538683</v>
      </c>
      <c r="V26" s="22">
        <v>0</v>
      </c>
    </row>
    <row r="27" spans="1:22" s="3" customFormat="1" ht="12.75">
      <c r="A27" s="3">
        <v>1997</v>
      </c>
      <c r="B27" s="5" t="s">
        <v>49</v>
      </c>
      <c r="C27" s="5" t="s">
        <v>24</v>
      </c>
      <c r="D27" s="2">
        <v>24</v>
      </c>
      <c r="E27" s="2">
        <v>0</v>
      </c>
      <c r="F27" s="22">
        <v>4.75</v>
      </c>
      <c r="G27" s="22">
        <v>0</v>
      </c>
      <c r="H27" s="22">
        <v>3.92</v>
      </c>
      <c r="I27" s="22">
        <v>4.62</v>
      </c>
      <c r="J27" s="22">
        <v>5.17</v>
      </c>
      <c r="K27" s="22">
        <v>5</v>
      </c>
      <c r="L27" s="22">
        <v>4.75</v>
      </c>
      <c r="M27" s="22">
        <v>0</v>
      </c>
      <c r="N27" s="10">
        <v>69.8</v>
      </c>
      <c r="O27" s="22">
        <v>9.0848853868194848</v>
      </c>
      <c r="P27" s="22">
        <v>0</v>
      </c>
      <c r="Q27" s="22">
        <v>7.4974212034383951</v>
      </c>
      <c r="R27" s="22">
        <v>8.8362464183381082</v>
      </c>
      <c r="S27" s="22">
        <v>9.888180515759311</v>
      </c>
      <c r="T27" s="22">
        <v>9.5630372492836688</v>
      </c>
      <c r="U27" s="22">
        <v>9.0848853868194848</v>
      </c>
      <c r="V27" s="22">
        <v>0</v>
      </c>
    </row>
    <row r="28" spans="1:22" s="3" customFormat="1" ht="12.75">
      <c r="A28" s="3">
        <v>1997</v>
      </c>
      <c r="B28" s="5" t="s">
        <v>49</v>
      </c>
      <c r="C28" s="5" t="s">
        <v>25</v>
      </c>
      <c r="D28" s="2">
        <v>25</v>
      </c>
      <c r="E28" s="2">
        <v>0</v>
      </c>
      <c r="F28" s="22">
        <v>4.78</v>
      </c>
      <c r="G28" s="22">
        <v>0</v>
      </c>
      <c r="H28" s="22">
        <v>4.05</v>
      </c>
      <c r="I28" s="22">
        <v>4.93</v>
      </c>
      <c r="J28" s="22">
        <v>5.6</v>
      </c>
      <c r="K28" s="22">
        <v>6.41</v>
      </c>
      <c r="L28" s="22">
        <v>5.19</v>
      </c>
      <c r="M28" s="22">
        <v>0</v>
      </c>
      <c r="N28" s="10">
        <v>69.8</v>
      </c>
      <c r="O28" s="22">
        <v>9.1422636103151866</v>
      </c>
      <c r="P28" s="22">
        <v>0</v>
      </c>
      <c r="Q28" s="22">
        <v>7.7460601719197708</v>
      </c>
      <c r="R28" s="22">
        <v>9.429154727793696</v>
      </c>
      <c r="S28" s="22">
        <v>10.710601719197706</v>
      </c>
      <c r="T28" s="22">
        <v>12.259813753581662</v>
      </c>
      <c r="U28" s="22">
        <v>9.9264326647564474</v>
      </c>
      <c r="V28" s="22">
        <v>0</v>
      </c>
    </row>
    <row r="29" spans="1:22" s="3" customFormat="1" ht="12.75">
      <c r="A29" s="3">
        <v>1997</v>
      </c>
      <c r="B29" s="5" t="s">
        <v>49</v>
      </c>
      <c r="C29" s="5" t="s">
        <v>26</v>
      </c>
      <c r="D29" s="2">
        <v>26</v>
      </c>
      <c r="E29" s="2">
        <v>0</v>
      </c>
      <c r="F29" s="22">
        <v>4.75</v>
      </c>
      <c r="G29" s="22">
        <v>0</v>
      </c>
      <c r="H29" s="22">
        <v>3.84</v>
      </c>
      <c r="I29" s="22">
        <v>4.53</v>
      </c>
      <c r="J29" s="22">
        <v>5.14</v>
      </c>
      <c r="K29" s="22">
        <v>4.95</v>
      </c>
      <c r="L29" s="22">
        <v>4.6900000000000004</v>
      </c>
      <c r="M29" s="22">
        <v>0</v>
      </c>
      <c r="N29" s="10">
        <v>69.8</v>
      </c>
      <c r="O29" s="22">
        <v>9.0848853868194848</v>
      </c>
      <c r="P29" s="22">
        <v>0</v>
      </c>
      <c r="Q29" s="22">
        <v>7.3444126074498568</v>
      </c>
      <c r="R29" s="22">
        <v>8.6641117478510026</v>
      </c>
      <c r="S29" s="22">
        <v>9.8308022922636091</v>
      </c>
      <c r="T29" s="22">
        <v>9.4674068767908324</v>
      </c>
      <c r="U29" s="22">
        <v>8.970128939828081</v>
      </c>
      <c r="V29" s="22">
        <v>0</v>
      </c>
    </row>
    <row r="30" spans="1:22" s="3" customFormat="1" ht="12.75">
      <c r="A30" s="3">
        <v>1997</v>
      </c>
      <c r="B30" s="5" t="s">
        <v>29</v>
      </c>
      <c r="C30" s="5" t="s">
        <v>18</v>
      </c>
      <c r="D30" s="2">
        <v>27</v>
      </c>
      <c r="E30" s="2">
        <v>0</v>
      </c>
      <c r="F30" s="6">
        <v>0</v>
      </c>
      <c r="G30" s="6">
        <v>0</v>
      </c>
      <c r="H30" s="6">
        <v>0</v>
      </c>
      <c r="I30" s="6">
        <v>0</v>
      </c>
      <c r="J30" s="6">
        <v>0</v>
      </c>
      <c r="K30" s="6">
        <v>0</v>
      </c>
      <c r="L30" s="6">
        <v>0</v>
      </c>
      <c r="M30" s="6">
        <v>0</v>
      </c>
      <c r="N30" s="10">
        <v>69.8</v>
      </c>
      <c r="O30" s="6">
        <v>0</v>
      </c>
      <c r="P30" s="6">
        <v>0</v>
      </c>
      <c r="Q30" s="6">
        <v>0</v>
      </c>
      <c r="R30" s="6">
        <v>0</v>
      </c>
      <c r="S30" s="6">
        <v>0</v>
      </c>
      <c r="T30" s="6">
        <v>0</v>
      </c>
      <c r="U30" s="6">
        <v>0</v>
      </c>
      <c r="V30" s="6">
        <v>0</v>
      </c>
    </row>
    <row r="31" spans="1:22" s="3" customFormat="1" ht="12.75">
      <c r="A31" s="3">
        <v>1997</v>
      </c>
      <c r="B31" s="5" t="s">
        <v>29</v>
      </c>
      <c r="C31" s="5" t="s">
        <v>19</v>
      </c>
      <c r="D31" s="2">
        <v>28</v>
      </c>
      <c r="E31" s="2">
        <v>0</v>
      </c>
      <c r="F31" s="6">
        <v>0</v>
      </c>
      <c r="G31" s="6">
        <v>0</v>
      </c>
      <c r="H31" s="6">
        <v>0</v>
      </c>
      <c r="I31" s="6">
        <v>0</v>
      </c>
      <c r="J31" s="6">
        <v>0</v>
      </c>
      <c r="K31" s="6">
        <v>0</v>
      </c>
      <c r="L31" s="6">
        <v>0</v>
      </c>
      <c r="M31" s="6">
        <v>0</v>
      </c>
      <c r="N31" s="10">
        <v>69.8</v>
      </c>
      <c r="O31" s="6">
        <v>0</v>
      </c>
      <c r="P31" s="6">
        <v>0</v>
      </c>
      <c r="Q31" s="6">
        <v>0</v>
      </c>
      <c r="R31" s="6">
        <v>0</v>
      </c>
      <c r="S31" s="6">
        <v>0</v>
      </c>
      <c r="T31" s="6">
        <v>0</v>
      </c>
      <c r="U31" s="6">
        <v>0</v>
      </c>
      <c r="V31" s="6">
        <v>0</v>
      </c>
    </row>
    <row r="32" spans="1:22" s="3" customFormat="1" ht="12.75">
      <c r="A32" s="3">
        <v>1997</v>
      </c>
      <c r="B32" s="5" t="s">
        <v>29</v>
      </c>
      <c r="C32" s="5" t="s">
        <v>20</v>
      </c>
      <c r="D32" s="2">
        <v>29</v>
      </c>
      <c r="E32" s="2">
        <v>0</v>
      </c>
      <c r="F32" s="6">
        <v>0</v>
      </c>
      <c r="G32" s="6">
        <v>0</v>
      </c>
      <c r="H32" s="6">
        <v>0</v>
      </c>
      <c r="I32" s="6">
        <v>0</v>
      </c>
      <c r="J32" s="6">
        <v>0</v>
      </c>
      <c r="K32" s="6">
        <v>0</v>
      </c>
      <c r="L32" s="6">
        <v>0</v>
      </c>
      <c r="M32" s="6">
        <v>0</v>
      </c>
      <c r="N32" s="10">
        <v>69.8</v>
      </c>
      <c r="O32" s="6">
        <v>0</v>
      </c>
      <c r="P32" s="6">
        <v>0</v>
      </c>
      <c r="Q32" s="6">
        <v>0</v>
      </c>
      <c r="R32" s="6">
        <v>0</v>
      </c>
      <c r="S32" s="6">
        <v>0</v>
      </c>
      <c r="T32" s="6">
        <v>0</v>
      </c>
      <c r="U32" s="6">
        <v>0</v>
      </c>
      <c r="V32" s="6">
        <v>0</v>
      </c>
    </row>
    <row r="33" spans="1:22" s="3" customFormat="1" ht="12.75">
      <c r="A33" s="3">
        <v>1997</v>
      </c>
      <c r="B33" s="5" t="s">
        <v>29</v>
      </c>
      <c r="C33" s="5" t="s">
        <v>21</v>
      </c>
      <c r="D33" s="2">
        <v>30</v>
      </c>
      <c r="E33" s="2">
        <v>0</v>
      </c>
      <c r="F33" s="6">
        <v>0</v>
      </c>
      <c r="G33" s="6">
        <v>0</v>
      </c>
      <c r="H33" s="6">
        <v>0</v>
      </c>
      <c r="I33" s="6">
        <v>0</v>
      </c>
      <c r="J33" s="6">
        <v>0</v>
      </c>
      <c r="K33" s="6">
        <v>0</v>
      </c>
      <c r="L33" s="6">
        <v>0</v>
      </c>
      <c r="M33" s="6">
        <v>0</v>
      </c>
      <c r="N33" s="10">
        <v>69.8</v>
      </c>
      <c r="O33" s="6">
        <v>0</v>
      </c>
      <c r="P33" s="6">
        <v>0</v>
      </c>
      <c r="Q33" s="6">
        <v>0</v>
      </c>
      <c r="R33" s="6">
        <v>0</v>
      </c>
      <c r="S33" s="6">
        <v>0</v>
      </c>
      <c r="T33" s="6">
        <v>0</v>
      </c>
      <c r="U33" s="6">
        <v>0</v>
      </c>
      <c r="V33" s="6">
        <v>0</v>
      </c>
    </row>
    <row r="34" spans="1:22" s="3" customFormat="1" ht="12.75">
      <c r="A34" s="3">
        <v>1997</v>
      </c>
      <c r="B34" s="5" t="s">
        <v>29</v>
      </c>
      <c r="C34" s="5" t="s">
        <v>22</v>
      </c>
      <c r="D34" s="2">
        <v>31</v>
      </c>
      <c r="E34" s="2">
        <v>0</v>
      </c>
      <c r="F34" s="6">
        <v>0</v>
      </c>
      <c r="G34" s="6">
        <v>0</v>
      </c>
      <c r="H34" s="6">
        <v>0</v>
      </c>
      <c r="I34" s="6">
        <v>0</v>
      </c>
      <c r="J34" s="6">
        <v>0</v>
      </c>
      <c r="K34" s="6">
        <v>0</v>
      </c>
      <c r="L34" s="6">
        <v>0</v>
      </c>
      <c r="M34" s="6">
        <v>0</v>
      </c>
      <c r="N34" s="10">
        <v>69.8</v>
      </c>
      <c r="O34" s="6">
        <v>0</v>
      </c>
      <c r="P34" s="6">
        <v>0</v>
      </c>
      <c r="Q34" s="6">
        <v>0</v>
      </c>
      <c r="R34" s="6">
        <v>0</v>
      </c>
      <c r="S34" s="6">
        <v>0</v>
      </c>
      <c r="T34" s="6">
        <v>0</v>
      </c>
      <c r="U34" s="6">
        <v>0</v>
      </c>
      <c r="V34" s="6">
        <v>0</v>
      </c>
    </row>
    <row r="35" spans="1:22" s="3" customFormat="1" ht="12.75">
      <c r="A35" s="3">
        <v>1997</v>
      </c>
      <c r="B35" s="5" t="s">
        <v>29</v>
      </c>
      <c r="C35" s="5" t="s">
        <v>23</v>
      </c>
      <c r="D35" s="2">
        <v>32</v>
      </c>
      <c r="E35" s="2">
        <v>0</v>
      </c>
      <c r="F35" s="6">
        <v>0</v>
      </c>
      <c r="G35" s="6">
        <v>0</v>
      </c>
      <c r="H35" s="6">
        <v>0</v>
      </c>
      <c r="I35" s="6">
        <v>0</v>
      </c>
      <c r="J35" s="6">
        <v>0</v>
      </c>
      <c r="K35" s="6">
        <v>0</v>
      </c>
      <c r="L35" s="6">
        <v>0</v>
      </c>
      <c r="M35" s="6">
        <v>0</v>
      </c>
      <c r="N35" s="10">
        <v>69.8</v>
      </c>
      <c r="O35" s="6">
        <v>0</v>
      </c>
      <c r="P35" s="6">
        <v>0</v>
      </c>
      <c r="Q35" s="6">
        <v>0</v>
      </c>
      <c r="R35" s="6">
        <v>0</v>
      </c>
      <c r="S35" s="6">
        <v>0</v>
      </c>
      <c r="T35" s="6">
        <v>0</v>
      </c>
      <c r="U35" s="6">
        <v>0</v>
      </c>
      <c r="V35" s="6">
        <v>0</v>
      </c>
    </row>
    <row r="36" spans="1:22" s="3" customFormat="1" ht="12.75">
      <c r="A36" s="3">
        <v>1997</v>
      </c>
      <c r="B36" s="5" t="s">
        <v>29</v>
      </c>
      <c r="C36" s="5" t="s">
        <v>24</v>
      </c>
      <c r="D36" s="2">
        <v>33</v>
      </c>
      <c r="E36" s="2">
        <v>0</v>
      </c>
      <c r="F36" s="6">
        <v>0</v>
      </c>
      <c r="G36" s="6">
        <v>0</v>
      </c>
      <c r="H36" s="6">
        <v>0</v>
      </c>
      <c r="I36" s="6">
        <v>0</v>
      </c>
      <c r="J36" s="6">
        <v>0</v>
      </c>
      <c r="K36" s="6">
        <v>0</v>
      </c>
      <c r="L36" s="6">
        <v>0</v>
      </c>
      <c r="M36" s="6">
        <v>0</v>
      </c>
      <c r="N36" s="10">
        <v>69.8</v>
      </c>
      <c r="O36" s="6">
        <v>0</v>
      </c>
      <c r="P36" s="6">
        <v>0</v>
      </c>
      <c r="Q36" s="6">
        <v>0</v>
      </c>
      <c r="R36" s="6">
        <v>0</v>
      </c>
      <c r="S36" s="6">
        <v>0</v>
      </c>
      <c r="T36" s="6">
        <v>0</v>
      </c>
      <c r="U36" s="6">
        <v>0</v>
      </c>
      <c r="V36" s="6">
        <v>0</v>
      </c>
    </row>
    <row r="37" spans="1:22" s="3" customFormat="1" ht="12.75">
      <c r="A37" s="3">
        <v>1997</v>
      </c>
      <c r="B37" s="5" t="s">
        <v>29</v>
      </c>
      <c r="C37" s="5" t="s">
        <v>25</v>
      </c>
      <c r="D37" s="2">
        <v>34</v>
      </c>
      <c r="E37" s="2">
        <v>0</v>
      </c>
      <c r="F37" s="6">
        <v>0</v>
      </c>
      <c r="G37" s="6">
        <v>0</v>
      </c>
      <c r="H37" s="6">
        <v>0</v>
      </c>
      <c r="I37" s="6">
        <v>0</v>
      </c>
      <c r="J37" s="6">
        <v>0</v>
      </c>
      <c r="K37" s="6">
        <v>0</v>
      </c>
      <c r="L37" s="6">
        <v>0</v>
      </c>
      <c r="M37" s="6">
        <v>0</v>
      </c>
      <c r="N37" s="10">
        <v>69.8</v>
      </c>
      <c r="O37" s="6">
        <v>0</v>
      </c>
      <c r="P37" s="6">
        <v>0</v>
      </c>
      <c r="Q37" s="6">
        <v>0</v>
      </c>
      <c r="R37" s="6">
        <v>0</v>
      </c>
      <c r="S37" s="6">
        <v>0</v>
      </c>
      <c r="T37" s="6">
        <v>0</v>
      </c>
      <c r="U37" s="6">
        <v>0</v>
      </c>
      <c r="V37" s="6">
        <v>0</v>
      </c>
    </row>
    <row r="38" spans="1:22" s="3" customFormat="1" ht="12.75">
      <c r="A38" s="3">
        <v>1997</v>
      </c>
      <c r="B38" s="5" t="s">
        <v>29</v>
      </c>
      <c r="C38" s="5" t="s">
        <v>26</v>
      </c>
      <c r="D38" s="2">
        <v>35</v>
      </c>
      <c r="E38" s="2">
        <v>0</v>
      </c>
      <c r="F38" s="6">
        <v>0</v>
      </c>
      <c r="G38" s="6">
        <v>0</v>
      </c>
      <c r="H38" s="6">
        <v>0</v>
      </c>
      <c r="I38" s="6">
        <v>0</v>
      </c>
      <c r="J38" s="6">
        <v>0</v>
      </c>
      <c r="K38" s="6">
        <v>0</v>
      </c>
      <c r="L38" s="6">
        <v>0</v>
      </c>
      <c r="M38" s="6">
        <v>0</v>
      </c>
      <c r="N38" s="10">
        <v>69.8</v>
      </c>
      <c r="O38" s="6">
        <v>0</v>
      </c>
      <c r="P38" s="6">
        <v>0</v>
      </c>
      <c r="Q38" s="6">
        <v>0</v>
      </c>
      <c r="R38" s="6">
        <v>0</v>
      </c>
      <c r="S38" s="6">
        <v>0</v>
      </c>
      <c r="T38" s="6">
        <v>0</v>
      </c>
      <c r="U38" s="6">
        <v>0</v>
      </c>
      <c r="V38" s="6">
        <v>0</v>
      </c>
    </row>
    <row r="39" spans="1:22" s="3" customFormat="1" ht="12.75">
      <c r="A39" s="3">
        <v>1998</v>
      </c>
      <c r="B39" s="5" t="s">
        <v>17</v>
      </c>
      <c r="C39" s="5" t="s">
        <v>18</v>
      </c>
      <c r="D39" s="2">
        <v>0</v>
      </c>
      <c r="E39" s="2">
        <v>1</v>
      </c>
      <c r="F39" s="20">
        <v>280.2</v>
      </c>
      <c r="G39" s="20">
        <v>0</v>
      </c>
      <c r="H39" s="20">
        <v>153.9</v>
      </c>
      <c r="I39" s="20">
        <v>267.5</v>
      </c>
      <c r="J39" s="20">
        <v>320.7</v>
      </c>
      <c r="K39" s="20">
        <v>320.7</v>
      </c>
      <c r="L39" s="20">
        <v>264.89999999999998</v>
      </c>
      <c r="M39" s="20">
        <v>0</v>
      </c>
      <c r="N39" s="10">
        <v>71.099999999999994</v>
      </c>
      <c r="O39" s="20">
        <v>526.11392405063293</v>
      </c>
      <c r="P39" s="20">
        <v>0</v>
      </c>
      <c r="Q39" s="20">
        <v>288.9683544303798</v>
      </c>
      <c r="R39" s="20">
        <v>502.26793248945154</v>
      </c>
      <c r="S39" s="20">
        <v>602.15822784810132</v>
      </c>
      <c r="T39" s="20">
        <v>602.15822784810132</v>
      </c>
      <c r="U39" s="20">
        <v>497.38607594936707</v>
      </c>
      <c r="V39" s="20">
        <v>0</v>
      </c>
    </row>
    <row r="40" spans="1:22" s="3" customFormat="1" ht="12.75">
      <c r="A40" s="3">
        <v>1998</v>
      </c>
      <c r="B40" s="5" t="s">
        <v>17</v>
      </c>
      <c r="C40" s="5" t="s">
        <v>19</v>
      </c>
      <c r="D40" s="2">
        <v>1</v>
      </c>
      <c r="E40" s="2">
        <v>1</v>
      </c>
      <c r="F40" s="20">
        <v>357.4</v>
      </c>
      <c r="G40" s="20">
        <v>0</v>
      </c>
      <c r="H40" s="20">
        <v>170.7</v>
      </c>
      <c r="I40" s="20">
        <v>300.39999999999998</v>
      </c>
      <c r="J40" s="20">
        <v>389.6</v>
      </c>
      <c r="K40" s="20">
        <v>423.9</v>
      </c>
      <c r="L40" s="20">
        <v>352.9</v>
      </c>
      <c r="M40" s="20">
        <v>0</v>
      </c>
      <c r="N40" s="10">
        <v>71.099999999999994</v>
      </c>
      <c r="O40" s="20">
        <v>671.06751054852316</v>
      </c>
      <c r="P40" s="20">
        <v>0</v>
      </c>
      <c r="Q40" s="20">
        <v>320.51265822784808</v>
      </c>
      <c r="R40" s="20">
        <v>564.042194092827</v>
      </c>
      <c r="S40" s="20">
        <v>731.52742616033765</v>
      </c>
      <c r="T40" s="20">
        <v>795.93037974683546</v>
      </c>
      <c r="U40" s="20">
        <v>662.61814345991559</v>
      </c>
      <c r="V40" s="20">
        <v>0</v>
      </c>
    </row>
    <row r="41" spans="1:22" s="3" customFormat="1" ht="12.75">
      <c r="A41" s="3">
        <v>1998</v>
      </c>
      <c r="B41" s="5" t="s">
        <v>17</v>
      </c>
      <c r="C41" s="5" t="s">
        <v>20</v>
      </c>
      <c r="D41" s="2">
        <v>2</v>
      </c>
      <c r="E41" s="2">
        <v>1</v>
      </c>
      <c r="F41" s="20">
        <v>201.7</v>
      </c>
      <c r="G41" s="20">
        <v>0</v>
      </c>
      <c r="H41" s="20">
        <v>139.6</v>
      </c>
      <c r="I41" s="20">
        <v>230.3</v>
      </c>
      <c r="J41" s="20">
        <v>223.8</v>
      </c>
      <c r="K41" s="20">
        <v>210.2</v>
      </c>
      <c r="L41" s="20">
        <v>174.7</v>
      </c>
      <c r="M41" s="20">
        <v>0</v>
      </c>
      <c r="N41" s="10">
        <v>71.099999999999994</v>
      </c>
      <c r="O41" s="20">
        <v>378.71940928270044</v>
      </c>
      <c r="P41" s="20">
        <v>0</v>
      </c>
      <c r="Q41" s="20">
        <v>262.11814345991559</v>
      </c>
      <c r="R41" s="20">
        <v>432.41983122362876</v>
      </c>
      <c r="S41" s="20">
        <v>420.21518987341778</v>
      </c>
      <c r="T41" s="20">
        <v>394.67932489451476</v>
      </c>
      <c r="U41" s="20">
        <v>328.02320675105483</v>
      </c>
      <c r="V41" s="20">
        <v>0</v>
      </c>
    </row>
    <row r="42" spans="1:22" s="3" customFormat="1" ht="12.75">
      <c r="A42" s="3">
        <v>1998</v>
      </c>
      <c r="B42" s="5" t="s">
        <v>17</v>
      </c>
      <c r="C42" s="5" t="s">
        <v>21</v>
      </c>
      <c r="D42" s="2">
        <v>3</v>
      </c>
      <c r="E42" s="2">
        <v>1</v>
      </c>
      <c r="F42" s="20">
        <v>334.9</v>
      </c>
      <c r="G42" s="20">
        <v>0</v>
      </c>
      <c r="H42" s="20">
        <v>189.8</v>
      </c>
      <c r="I42" s="20">
        <v>287.89999999999998</v>
      </c>
      <c r="J42" s="20">
        <v>370.1</v>
      </c>
      <c r="K42" s="20">
        <v>388</v>
      </c>
      <c r="L42" s="20">
        <v>335.9</v>
      </c>
      <c r="M42" s="20">
        <v>0</v>
      </c>
      <c r="N42" s="10">
        <v>71.099999999999994</v>
      </c>
      <c r="O42" s="20">
        <v>628.82067510548518</v>
      </c>
      <c r="P42" s="20">
        <v>0</v>
      </c>
      <c r="Q42" s="20">
        <v>356.37552742616043</v>
      </c>
      <c r="R42" s="20">
        <v>540.57172995780581</v>
      </c>
      <c r="S42" s="20">
        <v>694.91350210970472</v>
      </c>
      <c r="T42" s="20">
        <v>728.52320675105489</v>
      </c>
      <c r="U42" s="20">
        <v>630.69831223628694</v>
      </c>
      <c r="V42" s="20">
        <v>0</v>
      </c>
    </row>
    <row r="43" spans="1:22" s="3" customFormat="1" ht="12.75">
      <c r="A43" s="3">
        <v>1998</v>
      </c>
      <c r="B43" s="5" t="s">
        <v>17</v>
      </c>
      <c r="C43" s="5" t="s">
        <v>22</v>
      </c>
      <c r="D43" s="2">
        <v>4</v>
      </c>
      <c r="E43" s="2">
        <v>1</v>
      </c>
      <c r="F43" s="20">
        <v>372.7</v>
      </c>
      <c r="G43" s="20">
        <v>0</v>
      </c>
      <c r="H43" s="20">
        <v>205.2</v>
      </c>
      <c r="I43" s="20">
        <v>308.7</v>
      </c>
      <c r="J43" s="20">
        <v>395.7</v>
      </c>
      <c r="K43" s="20">
        <v>432.2</v>
      </c>
      <c r="L43" s="20">
        <v>375.6</v>
      </c>
      <c r="M43" s="20">
        <v>0</v>
      </c>
      <c r="N43" s="10">
        <v>71.099999999999994</v>
      </c>
      <c r="O43" s="20">
        <v>699.79535864978902</v>
      </c>
      <c r="P43" s="20">
        <v>0</v>
      </c>
      <c r="Q43" s="20">
        <v>385.29113924050631</v>
      </c>
      <c r="R43" s="20">
        <v>579.62658227848101</v>
      </c>
      <c r="S43" s="20">
        <v>742.98101265822788</v>
      </c>
      <c r="T43" s="20">
        <v>811.51476793248946</v>
      </c>
      <c r="U43" s="20">
        <v>705.24050632911406</v>
      </c>
      <c r="V43" s="20">
        <v>0</v>
      </c>
    </row>
    <row r="44" spans="1:22" s="3" customFormat="1" ht="12.75">
      <c r="A44" s="3">
        <v>1998</v>
      </c>
      <c r="B44" s="5" t="s">
        <v>17</v>
      </c>
      <c r="C44" s="5" t="s">
        <v>23</v>
      </c>
      <c r="D44" s="2">
        <v>5</v>
      </c>
      <c r="E44" s="2">
        <v>1</v>
      </c>
      <c r="F44" s="20">
        <v>276.5</v>
      </c>
      <c r="G44" s="20">
        <v>0</v>
      </c>
      <c r="H44" s="20">
        <v>177.1</v>
      </c>
      <c r="I44" s="20">
        <v>263.5</v>
      </c>
      <c r="J44" s="20">
        <v>318.8</v>
      </c>
      <c r="K44" s="20">
        <v>297</v>
      </c>
      <c r="L44" s="20">
        <v>265.3</v>
      </c>
      <c r="M44" s="20">
        <v>0</v>
      </c>
      <c r="N44" s="10">
        <v>71.099999999999994</v>
      </c>
      <c r="O44" s="20">
        <v>519.16666666666674</v>
      </c>
      <c r="P44" s="20">
        <v>0</v>
      </c>
      <c r="Q44" s="20">
        <v>332.52953586497893</v>
      </c>
      <c r="R44" s="20">
        <v>494.75738396624479</v>
      </c>
      <c r="S44" s="20">
        <v>598.59071729957816</v>
      </c>
      <c r="T44" s="20">
        <v>557.65822784810132</v>
      </c>
      <c r="U44" s="20">
        <v>498.13713080168782</v>
      </c>
      <c r="V44" s="20">
        <v>0</v>
      </c>
    </row>
    <row r="45" spans="1:22" s="3" customFormat="1" ht="12.75">
      <c r="A45" s="3">
        <v>1998</v>
      </c>
      <c r="B45" s="5" t="s">
        <v>17</v>
      </c>
      <c r="C45" s="5" t="s">
        <v>24</v>
      </c>
      <c r="D45" s="2">
        <v>6</v>
      </c>
      <c r="E45" s="2">
        <v>1</v>
      </c>
      <c r="F45" s="20">
        <v>97.3</v>
      </c>
      <c r="G45" s="20">
        <v>0</v>
      </c>
      <c r="H45" s="20">
        <v>64</v>
      </c>
      <c r="I45" s="20">
        <v>92.7</v>
      </c>
      <c r="J45" s="20">
        <v>106.4</v>
      </c>
      <c r="K45" s="20">
        <v>108.9</v>
      </c>
      <c r="L45" s="20">
        <v>99.3</v>
      </c>
      <c r="M45" s="20">
        <v>0</v>
      </c>
      <c r="N45" s="10">
        <v>71.099999999999994</v>
      </c>
      <c r="O45" s="20">
        <v>182.69409282700423</v>
      </c>
      <c r="P45" s="20">
        <v>0</v>
      </c>
      <c r="Q45" s="20">
        <v>120.16877637130803</v>
      </c>
      <c r="R45" s="20">
        <v>174.05696202531647</v>
      </c>
      <c r="S45" s="20">
        <v>199.78059071729962</v>
      </c>
      <c r="T45" s="20">
        <v>204.47468354430384</v>
      </c>
      <c r="U45" s="20">
        <v>186.4493670886076</v>
      </c>
      <c r="V45" s="20">
        <v>0</v>
      </c>
    </row>
    <row r="46" spans="1:22" s="3" customFormat="1" ht="12.75">
      <c r="A46" s="3">
        <v>1998</v>
      </c>
      <c r="B46" s="5" t="s">
        <v>17</v>
      </c>
      <c r="C46" s="5" t="s">
        <v>25</v>
      </c>
      <c r="D46" s="2">
        <v>7</v>
      </c>
      <c r="E46" s="2">
        <v>1</v>
      </c>
      <c r="F46" s="20">
        <v>85.8</v>
      </c>
      <c r="G46" s="20">
        <v>0</v>
      </c>
      <c r="H46" s="20">
        <v>65</v>
      </c>
      <c r="I46" s="20">
        <v>97.1</v>
      </c>
      <c r="J46" s="20">
        <v>107.6</v>
      </c>
      <c r="K46" s="20">
        <v>115.2</v>
      </c>
      <c r="L46" s="20">
        <v>100</v>
      </c>
      <c r="M46" s="20">
        <v>0</v>
      </c>
      <c r="N46" s="10">
        <v>71.099999999999994</v>
      </c>
      <c r="O46" s="20">
        <v>161.10126582278482</v>
      </c>
      <c r="P46" s="20">
        <v>0</v>
      </c>
      <c r="Q46" s="20">
        <v>122.04641350210971</v>
      </c>
      <c r="R46" s="20">
        <v>182.31856540084388</v>
      </c>
      <c r="S46" s="20">
        <v>202.03375527426161</v>
      </c>
      <c r="T46" s="20">
        <v>216.30379746835445</v>
      </c>
      <c r="U46" s="20">
        <v>187.7637130801688</v>
      </c>
      <c r="V46" s="20">
        <v>0</v>
      </c>
    </row>
    <row r="47" spans="1:22" s="3" customFormat="1" ht="12.75">
      <c r="A47" s="3">
        <v>1998</v>
      </c>
      <c r="B47" s="5" t="s">
        <v>17</v>
      </c>
      <c r="C47" s="5" t="s">
        <v>26</v>
      </c>
      <c r="D47" s="2">
        <v>8</v>
      </c>
      <c r="E47" s="2">
        <v>1</v>
      </c>
      <c r="F47" s="20">
        <v>99</v>
      </c>
      <c r="G47" s="20">
        <v>0</v>
      </c>
      <c r="H47" s="20">
        <v>63.4</v>
      </c>
      <c r="I47" s="20">
        <v>91.2</v>
      </c>
      <c r="J47" s="20">
        <v>106.3</v>
      </c>
      <c r="K47" s="20">
        <v>108.5</v>
      </c>
      <c r="L47" s="20">
        <v>99.1</v>
      </c>
      <c r="M47" s="20">
        <v>0</v>
      </c>
      <c r="N47" s="10">
        <v>71.099999999999994</v>
      </c>
      <c r="O47" s="20">
        <v>185.8860759493671</v>
      </c>
      <c r="P47" s="20">
        <v>0</v>
      </c>
      <c r="Q47" s="20">
        <v>119.042194092827</v>
      </c>
      <c r="R47" s="20">
        <v>171.24050632911394</v>
      </c>
      <c r="S47" s="20">
        <v>199.5928270042194</v>
      </c>
      <c r="T47" s="20">
        <v>203.72362869198315</v>
      </c>
      <c r="U47" s="20">
        <v>186.07383966244726</v>
      </c>
      <c r="V47" s="20">
        <v>0</v>
      </c>
    </row>
    <row r="48" spans="1:22" s="3" customFormat="1" ht="12.75">
      <c r="A48" s="3">
        <v>1998</v>
      </c>
      <c r="B48" s="5" t="s">
        <v>27</v>
      </c>
      <c r="C48" s="5" t="s">
        <v>18</v>
      </c>
      <c r="D48" s="2">
        <v>9</v>
      </c>
      <c r="E48" s="2">
        <v>1</v>
      </c>
      <c r="F48" s="21">
        <v>7.36</v>
      </c>
      <c r="G48" s="21">
        <v>0</v>
      </c>
      <c r="H48" s="21">
        <v>4.4800000000000004</v>
      </c>
      <c r="I48" s="21">
        <v>6.86</v>
      </c>
      <c r="J48" s="21">
        <v>8.35</v>
      </c>
      <c r="K48" s="21">
        <v>8.4600000000000009</v>
      </c>
      <c r="L48" s="21">
        <v>7.08</v>
      </c>
      <c r="M48" s="21">
        <v>0</v>
      </c>
      <c r="N48" s="10">
        <v>71.099999999999994</v>
      </c>
      <c r="O48" s="21">
        <v>13.819409282700423</v>
      </c>
      <c r="P48" s="21">
        <v>0</v>
      </c>
      <c r="Q48" s="21">
        <v>8.4118143459915622</v>
      </c>
      <c r="R48" s="21">
        <v>12.880590717299579</v>
      </c>
      <c r="S48" s="21">
        <v>15.678270042194093</v>
      </c>
      <c r="T48" s="21">
        <v>15.884810126582281</v>
      </c>
      <c r="U48" s="21">
        <v>13.293670886075951</v>
      </c>
      <c r="V48" s="21">
        <v>0</v>
      </c>
    </row>
    <row r="49" spans="1:22" s="3" customFormat="1" ht="12.75">
      <c r="A49" s="3">
        <v>1998</v>
      </c>
      <c r="B49" s="5" t="s">
        <v>27</v>
      </c>
      <c r="C49" s="5" t="s">
        <v>19</v>
      </c>
      <c r="D49" s="2">
        <v>10</v>
      </c>
      <c r="E49" s="2">
        <v>1</v>
      </c>
      <c r="F49" s="21">
        <v>8.64</v>
      </c>
      <c r="G49" s="21">
        <v>0</v>
      </c>
      <c r="H49" s="21">
        <v>4.6500000000000004</v>
      </c>
      <c r="I49" s="21">
        <v>7.33</v>
      </c>
      <c r="J49" s="21">
        <v>9.42</v>
      </c>
      <c r="K49" s="21">
        <v>10.43</v>
      </c>
      <c r="L49" s="21">
        <v>8.58</v>
      </c>
      <c r="M49" s="21">
        <v>0</v>
      </c>
      <c r="N49" s="10">
        <v>71.099999999999994</v>
      </c>
      <c r="O49" s="21">
        <v>16.222784810126583</v>
      </c>
      <c r="P49" s="21">
        <v>0</v>
      </c>
      <c r="Q49" s="21">
        <v>8.7310126582278507</v>
      </c>
      <c r="R49" s="21">
        <v>13.763080168776373</v>
      </c>
      <c r="S49" s="21">
        <v>17.6873417721519</v>
      </c>
      <c r="T49" s="21">
        <v>19.583755274261605</v>
      </c>
      <c r="U49" s="21">
        <v>16.110126582278482</v>
      </c>
      <c r="V49" s="21">
        <v>0</v>
      </c>
    </row>
    <row r="50" spans="1:22" s="3" customFormat="1" ht="12.75">
      <c r="A50" s="3">
        <v>1998</v>
      </c>
      <c r="B50" s="5" t="s">
        <v>27</v>
      </c>
      <c r="C50" s="5" t="s">
        <v>20</v>
      </c>
      <c r="D50" s="2">
        <v>11</v>
      </c>
      <c r="E50" s="2">
        <v>1</v>
      </c>
      <c r="F50" s="21">
        <v>6.19</v>
      </c>
      <c r="G50" s="21">
        <v>0</v>
      </c>
      <c r="H50" s="21">
        <v>4.34</v>
      </c>
      <c r="I50" s="21">
        <v>6.39</v>
      </c>
      <c r="J50" s="21">
        <v>7.04</v>
      </c>
      <c r="K50" s="21">
        <v>6.53</v>
      </c>
      <c r="L50" s="21">
        <v>5.82</v>
      </c>
      <c r="M50" s="21">
        <v>0</v>
      </c>
      <c r="N50" s="10">
        <v>71.099999999999994</v>
      </c>
      <c r="O50" s="21">
        <v>11.622573839662449</v>
      </c>
      <c r="P50" s="21">
        <v>0</v>
      </c>
      <c r="Q50" s="21">
        <v>8.148945147679326</v>
      </c>
      <c r="R50" s="21">
        <v>11.998101265822784</v>
      </c>
      <c r="S50" s="21">
        <v>13.218565400843884</v>
      </c>
      <c r="T50" s="21">
        <v>12.260970464135022</v>
      </c>
      <c r="U50" s="21">
        <v>10.927848101265823</v>
      </c>
      <c r="V50" s="21">
        <v>0</v>
      </c>
    </row>
    <row r="51" spans="1:22" s="3" customFormat="1" ht="12.75">
      <c r="A51" s="3">
        <v>1998</v>
      </c>
      <c r="B51" s="5" t="s">
        <v>27</v>
      </c>
      <c r="C51" s="5" t="s">
        <v>21</v>
      </c>
      <c r="D51" s="2">
        <v>12</v>
      </c>
      <c r="E51" s="2">
        <v>1</v>
      </c>
      <c r="F51" s="21">
        <v>8.26</v>
      </c>
      <c r="G51" s="21">
        <v>0</v>
      </c>
      <c r="H51" s="21">
        <v>4.78</v>
      </c>
      <c r="I51" s="21">
        <v>7.22</v>
      </c>
      <c r="J51" s="21">
        <v>9.16</v>
      </c>
      <c r="K51" s="21">
        <v>9.59</v>
      </c>
      <c r="L51" s="21">
        <v>8.19</v>
      </c>
      <c r="M51" s="21">
        <v>0</v>
      </c>
      <c r="N51" s="10">
        <v>71.099999999999994</v>
      </c>
      <c r="O51" s="21">
        <v>15.509282700421943</v>
      </c>
      <c r="P51" s="21">
        <v>0</v>
      </c>
      <c r="Q51" s="21">
        <v>8.9751054852320689</v>
      </c>
      <c r="R51" s="21">
        <v>13.556540084388187</v>
      </c>
      <c r="S51" s="21">
        <v>17.199156118143463</v>
      </c>
      <c r="T51" s="21">
        <v>18.006540084388185</v>
      </c>
      <c r="U51" s="21">
        <v>15.377848101265824</v>
      </c>
      <c r="V51" s="21">
        <v>0</v>
      </c>
    </row>
    <row r="52" spans="1:22" s="3" customFormat="1" ht="12.75">
      <c r="A52" s="3">
        <v>1998</v>
      </c>
      <c r="B52" s="5" t="s">
        <v>27</v>
      </c>
      <c r="C52" s="5" t="s">
        <v>22</v>
      </c>
      <c r="D52" s="2">
        <v>13</v>
      </c>
      <c r="E52" s="2">
        <v>1</v>
      </c>
      <c r="F52" s="21">
        <v>8.9</v>
      </c>
      <c r="G52" s="21">
        <v>0</v>
      </c>
      <c r="H52" s="21">
        <v>5</v>
      </c>
      <c r="I52" s="21">
        <v>7.46</v>
      </c>
      <c r="J52" s="21">
        <v>9.5500000000000007</v>
      </c>
      <c r="K52" s="21">
        <v>10.51</v>
      </c>
      <c r="L52" s="21">
        <v>8.82</v>
      </c>
      <c r="M52" s="21">
        <v>0</v>
      </c>
      <c r="N52" s="10">
        <v>71.099999999999994</v>
      </c>
      <c r="O52" s="21">
        <v>16.710970464135023</v>
      </c>
      <c r="P52" s="21">
        <v>0</v>
      </c>
      <c r="Q52" s="21">
        <v>9.3881856540084403</v>
      </c>
      <c r="R52" s="21">
        <v>14.007172995780591</v>
      </c>
      <c r="S52" s="21">
        <v>17.931434599156123</v>
      </c>
      <c r="T52" s="21">
        <v>19.733966244725739</v>
      </c>
      <c r="U52" s="21">
        <v>16.560759493670886</v>
      </c>
      <c r="V52" s="21">
        <v>0</v>
      </c>
    </row>
    <row r="53" spans="1:22" s="3" customFormat="1" ht="12.75">
      <c r="A53" s="3">
        <v>1998</v>
      </c>
      <c r="B53" s="5" t="s">
        <v>27</v>
      </c>
      <c r="C53" s="5" t="s">
        <v>23</v>
      </c>
      <c r="D53" s="2">
        <v>14</v>
      </c>
      <c r="E53" s="2">
        <v>1</v>
      </c>
      <c r="F53" s="21">
        <v>7.26</v>
      </c>
      <c r="G53" s="21">
        <v>0</v>
      </c>
      <c r="H53" s="21">
        <v>4.59</v>
      </c>
      <c r="I53" s="21">
        <v>6.94</v>
      </c>
      <c r="J53" s="21">
        <v>8.44</v>
      </c>
      <c r="K53" s="21">
        <v>7.85</v>
      </c>
      <c r="L53" s="21">
        <v>7.04</v>
      </c>
      <c r="M53" s="21">
        <v>0</v>
      </c>
      <c r="N53" s="10">
        <v>71.099999999999994</v>
      </c>
      <c r="O53" s="21">
        <v>13.631645569620254</v>
      </c>
      <c r="P53" s="21">
        <v>0</v>
      </c>
      <c r="Q53" s="21">
        <v>8.6183544303797479</v>
      </c>
      <c r="R53" s="21">
        <v>13.030801687763715</v>
      </c>
      <c r="S53" s="21">
        <v>15.847257383966246</v>
      </c>
      <c r="T53" s="21">
        <v>14.739451476793249</v>
      </c>
      <c r="U53" s="21">
        <v>13.218565400843884</v>
      </c>
      <c r="V53" s="21">
        <v>0</v>
      </c>
    </row>
    <row r="54" spans="1:22" s="3" customFormat="1" ht="12.75">
      <c r="A54" s="3">
        <v>1998</v>
      </c>
      <c r="B54" s="5" t="s">
        <v>27</v>
      </c>
      <c r="C54" s="5" t="s">
        <v>24</v>
      </c>
      <c r="D54" s="2">
        <v>15</v>
      </c>
      <c r="E54" s="2">
        <v>1</v>
      </c>
      <c r="F54" s="21">
        <v>4.93</v>
      </c>
      <c r="G54" s="21">
        <v>0</v>
      </c>
      <c r="H54" s="21">
        <v>4.12</v>
      </c>
      <c r="I54" s="21">
        <v>4.7300000000000004</v>
      </c>
      <c r="J54" s="21">
        <v>5.41</v>
      </c>
      <c r="K54" s="21">
        <v>5.24</v>
      </c>
      <c r="L54" s="21">
        <v>4.99</v>
      </c>
      <c r="M54" s="21">
        <v>0</v>
      </c>
      <c r="N54" s="10">
        <v>71.099999999999994</v>
      </c>
      <c r="O54" s="21">
        <v>9.2567510548523213</v>
      </c>
      <c r="P54" s="21">
        <v>0</v>
      </c>
      <c r="Q54" s="21">
        <v>7.7358649789029537</v>
      </c>
      <c r="R54" s="21">
        <v>8.8812236286919841</v>
      </c>
      <c r="S54" s="21">
        <v>10.158016877637133</v>
      </c>
      <c r="T54" s="21">
        <v>9.838818565400846</v>
      </c>
      <c r="U54" s="21">
        <v>9.3694092827004241</v>
      </c>
      <c r="V54" s="21">
        <v>0</v>
      </c>
    </row>
    <row r="55" spans="1:22" s="3" customFormat="1" ht="12.75">
      <c r="A55" s="3">
        <v>1998</v>
      </c>
      <c r="B55" s="5" t="s">
        <v>27</v>
      </c>
      <c r="C55" s="5" t="s">
        <v>25</v>
      </c>
      <c r="D55" s="2">
        <v>16</v>
      </c>
      <c r="E55" s="2">
        <v>1</v>
      </c>
      <c r="F55" s="21">
        <v>4.78</v>
      </c>
      <c r="G55" s="21">
        <v>0</v>
      </c>
      <c r="H55" s="21">
        <v>4.2699999999999996</v>
      </c>
      <c r="I55" s="21">
        <v>4.93</v>
      </c>
      <c r="J55" s="21">
        <v>5.8</v>
      </c>
      <c r="K55" s="21">
        <v>7.05</v>
      </c>
      <c r="L55" s="21">
        <v>5.51</v>
      </c>
      <c r="M55" s="21">
        <v>0</v>
      </c>
      <c r="N55" s="10">
        <v>71.099999999999994</v>
      </c>
      <c r="O55" s="21">
        <v>8.9751054852320689</v>
      </c>
      <c r="P55" s="21">
        <v>0</v>
      </c>
      <c r="Q55" s="21">
        <v>8.017510548523207</v>
      </c>
      <c r="R55" s="21">
        <v>9.2567510548523213</v>
      </c>
      <c r="S55" s="21">
        <v>10.890295358649789</v>
      </c>
      <c r="T55" s="21">
        <v>13.237341772151899</v>
      </c>
      <c r="U55" s="21">
        <v>10.345780590717299</v>
      </c>
      <c r="V55" s="21">
        <v>0</v>
      </c>
    </row>
    <row r="56" spans="1:22" s="3" customFormat="1" ht="12.75">
      <c r="A56" s="3">
        <v>1998</v>
      </c>
      <c r="B56" s="5" t="s">
        <v>27</v>
      </c>
      <c r="C56" s="5" t="s">
        <v>26</v>
      </c>
      <c r="D56" s="2">
        <v>17</v>
      </c>
      <c r="E56" s="2">
        <v>1</v>
      </c>
      <c r="F56" s="21">
        <v>4.95</v>
      </c>
      <c r="G56" s="21">
        <v>0</v>
      </c>
      <c r="H56" s="21">
        <v>4.05</v>
      </c>
      <c r="I56" s="21">
        <v>4.6900000000000004</v>
      </c>
      <c r="J56" s="21">
        <v>5.37</v>
      </c>
      <c r="K56" s="21">
        <v>5.15</v>
      </c>
      <c r="L56" s="21">
        <v>4.91</v>
      </c>
      <c r="M56" s="21">
        <v>0</v>
      </c>
      <c r="N56" s="10">
        <v>71.099999999999994</v>
      </c>
      <c r="O56" s="21">
        <v>9.2943037974683556</v>
      </c>
      <c r="P56" s="21">
        <v>0</v>
      </c>
      <c r="Q56" s="21">
        <v>7.6044303797468356</v>
      </c>
      <c r="R56" s="21">
        <v>8.8061181434599156</v>
      </c>
      <c r="S56" s="21">
        <v>10.082911392405064</v>
      </c>
      <c r="T56" s="21">
        <v>9.6698312236286945</v>
      </c>
      <c r="U56" s="21">
        <v>9.2191983122362871</v>
      </c>
      <c r="V56" s="21">
        <v>0</v>
      </c>
    </row>
    <row r="57" spans="1:22" s="3" customFormat="1" ht="12.75">
      <c r="A57" s="3">
        <v>1998</v>
      </c>
      <c r="B57" s="5" t="s">
        <v>49</v>
      </c>
      <c r="C57" s="5" t="s">
        <v>18</v>
      </c>
      <c r="D57" s="2">
        <v>18</v>
      </c>
      <c r="E57" s="2">
        <v>1</v>
      </c>
      <c r="F57" s="22">
        <v>7.27</v>
      </c>
      <c r="G57" s="22">
        <v>0</v>
      </c>
      <c r="H57" s="22">
        <v>4.38</v>
      </c>
      <c r="I57" s="22">
        <v>6.78</v>
      </c>
      <c r="J57" s="22">
        <v>8.24</v>
      </c>
      <c r="K57" s="22">
        <v>8.36</v>
      </c>
      <c r="L57" s="22">
        <v>7.02</v>
      </c>
      <c r="M57" s="22">
        <v>0</v>
      </c>
      <c r="N57" s="10">
        <v>71.099999999999994</v>
      </c>
      <c r="O57" s="22">
        <v>13.65042194092827</v>
      </c>
      <c r="P57" s="22">
        <v>0</v>
      </c>
      <c r="Q57" s="22">
        <v>8.2240506329113927</v>
      </c>
      <c r="R57" s="22">
        <v>12.730379746835444</v>
      </c>
      <c r="S57" s="22">
        <v>15.471729957805907</v>
      </c>
      <c r="T57" s="22">
        <v>15.697046413502111</v>
      </c>
      <c r="U57" s="22">
        <v>13.181012658227848</v>
      </c>
      <c r="V57" s="22">
        <v>0</v>
      </c>
    </row>
    <row r="58" spans="1:22" s="3" customFormat="1" ht="12.75">
      <c r="A58" s="3">
        <v>1998</v>
      </c>
      <c r="B58" s="5" t="s">
        <v>49</v>
      </c>
      <c r="C58" s="5" t="s">
        <v>19</v>
      </c>
      <c r="D58" s="2">
        <v>19</v>
      </c>
      <c r="E58" s="2">
        <v>1</v>
      </c>
      <c r="F58" s="22">
        <v>8.49</v>
      </c>
      <c r="G58" s="22">
        <v>0</v>
      </c>
      <c r="H58" s="22">
        <v>4.55</v>
      </c>
      <c r="I58" s="22">
        <v>7.2</v>
      </c>
      <c r="J58" s="22">
        <v>9.3000000000000007</v>
      </c>
      <c r="K58" s="22">
        <v>10.3</v>
      </c>
      <c r="L58" s="22">
        <v>8.43</v>
      </c>
      <c r="M58" s="22">
        <v>0</v>
      </c>
      <c r="N58" s="10">
        <v>71.099999999999994</v>
      </c>
      <c r="O58" s="22">
        <v>15.941139240506329</v>
      </c>
      <c r="P58" s="22">
        <v>0</v>
      </c>
      <c r="Q58" s="22">
        <v>8.5432489451476794</v>
      </c>
      <c r="R58" s="22">
        <v>13.518987341772153</v>
      </c>
      <c r="S58" s="22">
        <v>17.462025316455701</v>
      </c>
      <c r="T58" s="22">
        <v>19.339662447257389</v>
      </c>
      <c r="U58" s="22">
        <v>15.828481012658228</v>
      </c>
      <c r="V58" s="22">
        <v>0</v>
      </c>
    </row>
    <row r="59" spans="1:22" s="3" customFormat="1" ht="12.75">
      <c r="A59" s="3">
        <v>1998</v>
      </c>
      <c r="B59" s="5" t="s">
        <v>49</v>
      </c>
      <c r="C59" s="5" t="s">
        <v>20</v>
      </c>
      <c r="D59" s="2">
        <v>20</v>
      </c>
      <c r="E59" s="2">
        <v>1</v>
      </c>
      <c r="F59" s="22">
        <v>6.17</v>
      </c>
      <c r="G59" s="22">
        <v>0</v>
      </c>
      <c r="H59" s="22">
        <v>4.2699999999999996</v>
      </c>
      <c r="I59" s="22">
        <v>6.35</v>
      </c>
      <c r="J59" s="22">
        <v>7.02</v>
      </c>
      <c r="K59" s="22">
        <v>6.51</v>
      </c>
      <c r="L59" s="22">
        <v>5.81</v>
      </c>
      <c r="M59" s="22">
        <v>0</v>
      </c>
      <c r="N59" s="10">
        <v>71.099999999999994</v>
      </c>
      <c r="O59" s="22">
        <v>11.585021097046413</v>
      </c>
      <c r="P59" s="22">
        <v>0</v>
      </c>
      <c r="Q59" s="22">
        <v>8.017510548523207</v>
      </c>
      <c r="R59" s="22">
        <v>11.922995780590718</v>
      </c>
      <c r="S59" s="22">
        <v>13.181012658227848</v>
      </c>
      <c r="T59" s="22">
        <v>12.223417721518988</v>
      </c>
      <c r="U59" s="22">
        <v>10.909071729957807</v>
      </c>
      <c r="V59" s="22">
        <v>0</v>
      </c>
    </row>
    <row r="60" spans="1:22" s="3" customFormat="1" ht="12.75">
      <c r="A60" s="3">
        <v>1998</v>
      </c>
      <c r="B60" s="5" t="s">
        <v>49</v>
      </c>
      <c r="C60" s="5" t="s">
        <v>21</v>
      </c>
      <c r="D60" s="2">
        <v>21</v>
      </c>
      <c r="E60" s="2">
        <v>1</v>
      </c>
      <c r="F60" s="22">
        <v>8.16</v>
      </c>
      <c r="G60" s="22">
        <v>0</v>
      </c>
      <c r="H60" s="22">
        <v>4.72</v>
      </c>
      <c r="I60" s="22">
        <v>7.14</v>
      </c>
      <c r="J60" s="22">
        <v>9.06</v>
      </c>
      <c r="K60" s="22">
        <v>9.4499999999999993</v>
      </c>
      <c r="L60" s="22">
        <v>8.07</v>
      </c>
      <c r="M60" s="22">
        <v>0</v>
      </c>
      <c r="N60" s="10">
        <v>71.099999999999994</v>
      </c>
      <c r="O60" s="22">
        <v>15.321518987341776</v>
      </c>
      <c r="P60" s="22">
        <v>0</v>
      </c>
      <c r="Q60" s="22">
        <v>8.8624472573839679</v>
      </c>
      <c r="R60" s="22">
        <v>13.40632911392405</v>
      </c>
      <c r="S60" s="22">
        <v>17.011392405063294</v>
      </c>
      <c r="T60" s="22">
        <v>17.743670886075947</v>
      </c>
      <c r="U60" s="22">
        <v>15.152531645569622</v>
      </c>
      <c r="V60" s="22">
        <v>0</v>
      </c>
    </row>
    <row r="61" spans="1:22" s="3" customFormat="1" ht="12.75">
      <c r="A61" s="3">
        <v>1998</v>
      </c>
      <c r="B61" s="5" t="s">
        <v>49</v>
      </c>
      <c r="C61" s="5" t="s">
        <v>22</v>
      </c>
      <c r="D61" s="2">
        <v>22</v>
      </c>
      <c r="E61" s="2">
        <v>1</v>
      </c>
      <c r="F61" s="22">
        <v>8.74</v>
      </c>
      <c r="G61" s="22">
        <v>0</v>
      </c>
      <c r="H61" s="22">
        <v>4.9000000000000004</v>
      </c>
      <c r="I61" s="22">
        <v>7.32</v>
      </c>
      <c r="J61" s="22">
        <v>9.4</v>
      </c>
      <c r="K61" s="22">
        <v>10.38</v>
      </c>
      <c r="L61" s="22">
        <v>8.69</v>
      </c>
      <c r="M61" s="22">
        <v>0</v>
      </c>
      <c r="N61" s="10">
        <v>71.099999999999994</v>
      </c>
      <c r="O61" s="22">
        <v>16.410548523206753</v>
      </c>
      <c r="P61" s="22">
        <v>0</v>
      </c>
      <c r="Q61" s="22">
        <v>9.2004219409282726</v>
      </c>
      <c r="R61" s="22">
        <v>13.744303797468357</v>
      </c>
      <c r="S61" s="22">
        <v>17.649789029535867</v>
      </c>
      <c r="T61" s="22">
        <v>19.489873417721522</v>
      </c>
      <c r="U61" s="22">
        <v>16.316666666666666</v>
      </c>
      <c r="V61" s="22">
        <v>0</v>
      </c>
    </row>
    <row r="62" spans="1:22" s="3" customFormat="1" ht="12.75">
      <c r="A62" s="3">
        <v>1998</v>
      </c>
      <c r="B62" s="5" t="s">
        <v>49</v>
      </c>
      <c r="C62" s="5" t="s">
        <v>23</v>
      </c>
      <c r="D62" s="2">
        <v>23</v>
      </c>
      <c r="E62" s="2">
        <v>1</v>
      </c>
      <c r="F62" s="22">
        <v>7.22</v>
      </c>
      <c r="G62" s="22">
        <v>0</v>
      </c>
      <c r="H62" s="22">
        <v>4.57</v>
      </c>
      <c r="I62" s="22">
        <v>6.91</v>
      </c>
      <c r="J62" s="22">
        <v>8.4</v>
      </c>
      <c r="K62" s="22">
        <v>7.8</v>
      </c>
      <c r="L62" s="22">
        <v>7.04</v>
      </c>
      <c r="M62" s="22">
        <v>0</v>
      </c>
      <c r="N62" s="10">
        <v>71.099999999999994</v>
      </c>
      <c r="O62" s="22">
        <v>13.556540084388187</v>
      </c>
      <c r="P62" s="22">
        <v>0</v>
      </c>
      <c r="Q62" s="22">
        <v>8.5808016877637137</v>
      </c>
      <c r="R62" s="22">
        <v>12.974472573839664</v>
      </c>
      <c r="S62" s="22">
        <v>15.77215189873418</v>
      </c>
      <c r="T62" s="22">
        <v>14.645569620253164</v>
      </c>
      <c r="U62" s="22">
        <v>13.218565400843884</v>
      </c>
      <c r="V62" s="22">
        <v>0</v>
      </c>
    </row>
    <row r="63" spans="1:22" s="3" customFormat="1" ht="12.75">
      <c r="A63" s="3">
        <v>1998</v>
      </c>
      <c r="B63" s="5" t="s">
        <v>49</v>
      </c>
      <c r="C63" s="5" t="s">
        <v>24</v>
      </c>
      <c r="D63" s="2">
        <v>24</v>
      </c>
      <c r="E63" s="2">
        <v>1</v>
      </c>
      <c r="F63" s="22">
        <v>4.87</v>
      </c>
      <c r="G63" s="22">
        <v>0</v>
      </c>
      <c r="H63" s="22">
        <v>4.05</v>
      </c>
      <c r="I63" s="22">
        <v>4.67</v>
      </c>
      <c r="J63" s="22">
        <v>5.35</v>
      </c>
      <c r="K63" s="22">
        <v>5.19</v>
      </c>
      <c r="L63" s="22">
        <v>4.96</v>
      </c>
      <c r="M63" s="22">
        <v>0</v>
      </c>
      <c r="N63" s="10">
        <v>71.099999999999994</v>
      </c>
      <c r="O63" s="22">
        <v>9.1440928270042203</v>
      </c>
      <c r="P63" s="22">
        <v>0</v>
      </c>
      <c r="Q63" s="22">
        <v>7.6044303797468356</v>
      </c>
      <c r="R63" s="22">
        <v>8.7685654008438814</v>
      </c>
      <c r="S63" s="22">
        <v>10.04535864978903</v>
      </c>
      <c r="T63" s="22">
        <v>9.7449367088607612</v>
      </c>
      <c r="U63" s="22">
        <v>9.3130801687763718</v>
      </c>
      <c r="V63" s="22">
        <v>0</v>
      </c>
    </row>
    <row r="64" spans="1:22" s="3" customFormat="1" ht="12.75">
      <c r="A64" s="3">
        <v>1998</v>
      </c>
      <c r="B64" s="5" t="s">
        <v>49</v>
      </c>
      <c r="C64" s="5" t="s">
        <v>25</v>
      </c>
      <c r="D64" s="2">
        <v>25</v>
      </c>
      <c r="E64" s="2">
        <v>1</v>
      </c>
      <c r="F64" s="22">
        <v>4.7</v>
      </c>
      <c r="G64" s="22">
        <v>0</v>
      </c>
      <c r="H64" s="22">
        <v>4.12</v>
      </c>
      <c r="I64" s="22">
        <v>4.83</v>
      </c>
      <c r="J64" s="22">
        <v>5.77</v>
      </c>
      <c r="K64" s="22">
        <v>6.87</v>
      </c>
      <c r="L64" s="22">
        <v>5.51</v>
      </c>
      <c r="M64" s="22">
        <v>0</v>
      </c>
      <c r="N64" s="10">
        <v>71.099999999999994</v>
      </c>
      <c r="O64" s="22">
        <v>8.8248945147679336</v>
      </c>
      <c r="P64" s="22">
        <v>0</v>
      </c>
      <c r="Q64" s="22">
        <v>7.7358649789029537</v>
      </c>
      <c r="R64" s="22">
        <v>9.0689873417721536</v>
      </c>
      <c r="S64" s="22">
        <v>10.833966244725739</v>
      </c>
      <c r="T64" s="22">
        <v>12.899367088607596</v>
      </c>
      <c r="U64" s="22">
        <v>10.345780590717299</v>
      </c>
      <c r="V64" s="22">
        <v>0</v>
      </c>
    </row>
    <row r="65" spans="1:22" s="3" customFormat="1" ht="12.75">
      <c r="A65" s="3">
        <v>1998</v>
      </c>
      <c r="B65" s="5" t="s">
        <v>49</v>
      </c>
      <c r="C65" s="5" t="s">
        <v>26</v>
      </c>
      <c r="D65" s="2">
        <v>26</v>
      </c>
      <c r="E65" s="2">
        <v>1</v>
      </c>
      <c r="F65" s="22">
        <v>4.8899999999999997</v>
      </c>
      <c r="G65" s="22">
        <v>0</v>
      </c>
      <c r="H65" s="22">
        <v>4</v>
      </c>
      <c r="I65" s="22">
        <v>4.6100000000000003</v>
      </c>
      <c r="J65" s="22">
        <v>5.32</v>
      </c>
      <c r="K65" s="22">
        <v>5.0999999999999996</v>
      </c>
      <c r="L65" s="22">
        <v>4.88</v>
      </c>
      <c r="M65" s="22">
        <v>0</v>
      </c>
      <c r="N65" s="10">
        <v>71.099999999999994</v>
      </c>
      <c r="O65" s="22">
        <v>9.1816455696202528</v>
      </c>
      <c r="P65" s="22">
        <v>0</v>
      </c>
      <c r="Q65" s="22">
        <v>7.5105485232067517</v>
      </c>
      <c r="R65" s="22">
        <v>8.6559071729957822</v>
      </c>
      <c r="S65" s="22">
        <v>9.9890295358649794</v>
      </c>
      <c r="T65" s="22">
        <v>9.5759493670886062</v>
      </c>
      <c r="U65" s="22">
        <v>9.1628691983122366</v>
      </c>
      <c r="V65" s="22">
        <v>0</v>
      </c>
    </row>
    <row r="66" spans="1:22" s="3" customFormat="1" ht="12.75">
      <c r="A66" s="3">
        <v>1998</v>
      </c>
      <c r="B66" s="5" t="s">
        <v>29</v>
      </c>
      <c r="C66" s="5" t="s">
        <v>18</v>
      </c>
      <c r="D66" s="2">
        <v>27</v>
      </c>
      <c r="E66" s="2">
        <v>1</v>
      </c>
      <c r="F66" s="6">
        <v>0</v>
      </c>
      <c r="G66" s="6">
        <v>0</v>
      </c>
      <c r="H66" s="6">
        <v>0</v>
      </c>
      <c r="I66" s="6">
        <v>0</v>
      </c>
      <c r="J66" s="6">
        <v>0</v>
      </c>
      <c r="K66" s="6">
        <v>0</v>
      </c>
      <c r="L66" s="6">
        <v>0</v>
      </c>
      <c r="M66" s="6">
        <v>0</v>
      </c>
      <c r="N66" s="10">
        <v>71.099999999999994</v>
      </c>
      <c r="O66" s="6">
        <v>0</v>
      </c>
      <c r="P66" s="6">
        <v>0</v>
      </c>
      <c r="Q66" s="6">
        <v>0</v>
      </c>
      <c r="R66" s="6">
        <v>0</v>
      </c>
      <c r="S66" s="6">
        <v>0</v>
      </c>
      <c r="T66" s="6">
        <v>0</v>
      </c>
      <c r="U66" s="6">
        <v>0</v>
      </c>
      <c r="V66" s="6">
        <v>0</v>
      </c>
    </row>
    <row r="67" spans="1:22" s="3" customFormat="1" ht="12.75">
      <c r="A67" s="3">
        <v>1998</v>
      </c>
      <c r="B67" s="5" t="s">
        <v>29</v>
      </c>
      <c r="C67" s="5" t="s">
        <v>19</v>
      </c>
      <c r="D67" s="2">
        <v>28</v>
      </c>
      <c r="E67" s="2">
        <v>1</v>
      </c>
      <c r="F67" s="6">
        <v>0</v>
      </c>
      <c r="G67" s="6">
        <v>0</v>
      </c>
      <c r="H67" s="6">
        <v>0</v>
      </c>
      <c r="I67" s="6">
        <v>0</v>
      </c>
      <c r="J67" s="6">
        <v>0</v>
      </c>
      <c r="K67" s="6">
        <v>0</v>
      </c>
      <c r="L67" s="6">
        <v>0</v>
      </c>
      <c r="M67" s="6">
        <v>0</v>
      </c>
      <c r="N67" s="10">
        <v>71.099999999999994</v>
      </c>
      <c r="O67" s="6">
        <v>0</v>
      </c>
      <c r="P67" s="6">
        <v>0</v>
      </c>
      <c r="Q67" s="6">
        <v>0</v>
      </c>
      <c r="R67" s="6">
        <v>0</v>
      </c>
      <c r="S67" s="6">
        <v>0</v>
      </c>
      <c r="T67" s="6">
        <v>0</v>
      </c>
      <c r="U67" s="6">
        <v>0</v>
      </c>
      <c r="V67" s="6">
        <v>0</v>
      </c>
    </row>
    <row r="68" spans="1:22" s="3" customFormat="1" ht="12.75">
      <c r="A68" s="3">
        <v>1998</v>
      </c>
      <c r="B68" s="5" t="s">
        <v>29</v>
      </c>
      <c r="C68" s="5" t="s">
        <v>20</v>
      </c>
      <c r="D68" s="2">
        <v>29</v>
      </c>
      <c r="E68" s="2">
        <v>1</v>
      </c>
      <c r="F68" s="6">
        <v>0</v>
      </c>
      <c r="G68" s="6">
        <v>0</v>
      </c>
      <c r="H68" s="6">
        <v>0</v>
      </c>
      <c r="I68" s="6">
        <v>0</v>
      </c>
      <c r="J68" s="6">
        <v>0</v>
      </c>
      <c r="K68" s="6">
        <v>0</v>
      </c>
      <c r="L68" s="6">
        <v>0</v>
      </c>
      <c r="M68" s="6">
        <v>0</v>
      </c>
      <c r="N68" s="10">
        <v>71.099999999999994</v>
      </c>
      <c r="O68" s="6">
        <v>0</v>
      </c>
      <c r="P68" s="6">
        <v>0</v>
      </c>
      <c r="Q68" s="6">
        <v>0</v>
      </c>
      <c r="R68" s="6">
        <v>0</v>
      </c>
      <c r="S68" s="6">
        <v>0</v>
      </c>
      <c r="T68" s="6">
        <v>0</v>
      </c>
      <c r="U68" s="6">
        <v>0</v>
      </c>
      <c r="V68" s="6">
        <v>0</v>
      </c>
    </row>
    <row r="69" spans="1:22" s="3" customFormat="1" ht="12.75">
      <c r="A69" s="3">
        <v>1998</v>
      </c>
      <c r="B69" s="5" t="s">
        <v>29</v>
      </c>
      <c r="C69" s="5" t="s">
        <v>21</v>
      </c>
      <c r="D69" s="2">
        <v>30</v>
      </c>
      <c r="E69" s="2">
        <v>1</v>
      </c>
      <c r="F69" s="6">
        <v>0</v>
      </c>
      <c r="G69" s="6">
        <v>0</v>
      </c>
      <c r="H69" s="6">
        <v>0</v>
      </c>
      <c r="I69" s="6">
        <v>0</v>
      </c>
      <c r="J69" s="6">
        <v>0</v>
      </c>
      <c r="K69" s="6">
        <v>0</v>
      </c>
      <c r="L69" s="6">
        <v>0</v>
      </c>
      <c r="M69" s="6">
        <v>0</v>
      </c>
      <c r="N69" s="10">
        <v>71.099999999999994</v>
      </c>
      <c r="O69" s="6">
        <v>0</v>
      </c>
      <c r="P69" s="6">
        <v>0</v>
      </c>
      <c r="Q69" s="6">
        <v>0</v>
      </c>
      <c r="R69" s="6">
        <v>0</v>
      </c>
      <c r="S69" s="6">
        <v>0</v>
      </c>
      <c r="T69" s="6">
        <v>0</v>
      </c>
      <c r="U69" s="6">
        <v>0</v>
      </c>
      <c r="V69" s="6">
        <v>0</v>
      </c>
    </row>
    <row r="70" spans="1:22" s="3" customFormat="1" ht="12.75">
      <c r="A70" s="3">
        <v>1998</v>
      </c>
      <c r="B70" s="5" t="s">
        <v>29</v>
      </c>
      <c r="C70" s="5" t="s">
        <v>22</v>
      </c>
      <c r="D70" s="2">
        <v>31</v>
      </c>
      <c r="E70" s="2">
        <v>1</v>
      </c>
      <c r="F70" s="6">
        <v>0</v>
      </c>
      <c r="G70" s="6">
        <v>0</v>
      </c>
      <c r="H70" s="6">
        <v>0</v>
      </c>
      <c r="I70" s="6">
        <v>0</v>
      </c>
      <c r="J70" s="6">
        <v>0</v>
      </c>
      <c r="K70" s="6">
        <v>0</v>
      </c>
      <c r="L70" s="6">
        <v>0</v>
      </c>
      <c r="M70" s="6">
        <v>0</v>
      </c>
      <c r="N70" s="10">
        <v>71.099999999999994</v>
      </c>
      <c r="O70" s="6">
        <v>0</v>
      </c>
      <c r="P70" s="6">
        <v>0</v>
      </c>
      <c r="Q70" s="6">
        <v>0</v>
      </c>
      <c r="R70" s="6">
        <v>0</v>
      </c>
      <c r="S70" s="6">
        <v>0</v>
      </c>
      <c r="T70" s="6">
        <v>0</v>
      </c>
      <c r="U70" s="6">
        <v>0</v>
      </c>
      <c r="V70" s="6">
        <v>0</v>
      </c>
    </row>
    <row r="71" spans="1:22" s="3" customFormat="1" ht="12.75">
      <c r="A71" s="3">
        <v>1998</v>
      </c>
      <c r="B71" s="5" t="s">
        <v>29</v>
      </c>
      <c r="C71" s="5" t="s">
        <v>23</v>
      </c>
      <c r="D71" s="2">
        <v>32</v>
      </c>
      <c r="E71" s="2">
        <v>1</v>
      </c>
      <c r="F71" s="6">
        <v>0</v>
      </c>
      <c r="G71" s="6">
        <v>0</v>
      </c>
      <c r="H71" s="6">
        <v>0</v>
      </c>
      <c r="I71" s="6">
        <v>0</v>
      </c>
      <c r="J71" s="6">
        <v>0</v>
      </c>
      <c r="K71" s="6">
        <v>0</v>
      </c>
      <c r="L71" s="6">
        <v>0</v>
      </c>
      <c r="M71" s="6">
        <v>0</v>
      </c>
      <c r="N71" s="10">
        <v>71.099999999999994</v>
      </c>
      <c r="O71" s="6">
        <v>0</v>
      </c>
      <c r="P71" s="6">
        <v>0</v>
      </c>
      <c r="Q71" s="6">
        <v>0</v>
      </c>
      <c r="R71" s="6">
        <v>0</v>
      </c>
      <c r="S71" s="6">
        <v>0</v>
      </c>
      <c r="T71" s="6">
        <v>0</v>
      </c>
      <c r="U71" s="6">
        <v>0</v>
      </c>
      <c r="V71" s="6">
        <v>0</v>
      </c>
    </row>
    <row r="72" spans="1:22" s="3" customFormat="1" ht="12.75">
      <c r="A72" s="3">
        <v>1998</v>
      </c>
      <c r="B72" s="5" t="s">
        <v>29</v>
      </c>
      <c r="C72" s="5" t="s">
        <v>24</v>
      </c>
      <c r="D72" s="2">
        <v>33</v>
      </c>
      <c r="E72" s="2">
        <v>1</v>
      </c>
      <c r="F72" s="6">
        <v>0</v>
      </c>
      <c r="G72" s="6">
        <v>0</v>
      </c>
      <c r="H72" s="6">
        <v>0</v>
      </c>
      <c r="I72" s="6">
        <v>0</v>
      </c>
      <c r="J72" s="6">
        <v>0</v>
      </c>
      <c r="K72" s="6">
        <v>0</v>
      </c>
      <c r="L72" s="6">
        <v>0</v>
      </c>
      <c r="M72" s="6">
        <v>0</v>
      </c>
      <c r="N72" s="10">
        <v>71.099999999999994</v>
      </c>
      <c r="O72" s="6">
        <v>0</v>
      </c>
      <c r="P72" s="6">
        <v>0</v>
      </c>
      <c r="Q72" s="6">
        <v>0</v>
      </c>
      <c r="R72" s="6">
        <v>0</v>
      </c>
      <c r="S72" s="6">
        <v>0</v>
      </c>
      <c r="T72" s="6">
        <v>0</v>
      </c>
      <c r="U72" s="6">
        <v>0</v>
      </c>
      <c r="V72" s="6">
        <v>0</v>
      </c>
    </row>
    <row r="73" spans="1:22" s="3" customFormat="1" ht="12.75">
      <c r="A73" s="3">
        <v>1998</v>
      </c>
      <c r="B73" s="5" t="s">
        <v>29</v>
      </c>
      <c r="C73" s="5" t="s">
        <v>25</v>
      </c>
      <c r="D73" s="2">
        <v>34</v>
      </c>
      <c r="E73" s="2">
        <v>1</v>
      </c>
      <c r="F73" s="6">
        <v>0</v>
      </c>
      <c r="G73" s="6">
        <v>0</v>
      </c>
      <c r="H73" s="6">
        <v>0</v>
      </c>
      <c r="I73" s="6">
        <v>0</v>
      </c>
      <c r="J73" s="6">
        <v>0</v>
      </c>
      <c r="K73" s="6">
        <v>0</v>
      </c>
      <c r="L73" s="6">
        <v>0</v>
      </c>
      <c r="M73" s="6">
        <v>0</v>
      </c>
      <c r="N73" s="10">
        <v>71.099999999999994</v>
      </c>
      <c r="O73" s="6">
        <v>0</v>
      </c>
      <c r="P73" s="6">
        <v>0</v>
      </c>
      <c r="Q73" s="6">
        <v>0</v>
      </c>
      <c r="R73" s="6">
        <v>0</v>
      </c>
      <c r="S73" s="6">
        <v>0</v>
      </c>
      <c r="T73" s="6">
        <v>0</v>
      </c>
      <c r="U73" s="6">
        <v>0</v>
      </c>
      <c r="V73" s="6">
        <v>0</v>
      </c>
    </row>
    <row r="74" spans="1:22" s="3" customFormat="1" ht="12.75">
      <c r="A74" s="3">
        <v>1998</v>
      </c>
      <c r="B74" s="5" t="s">
        <v>29</v>
      </c>
      <c r="C74" s="5" t="s">
        <v>26</v>
      </c>
      <c r="D74" s="2">
        <v>35</v>
      </c>
      <c r="E74" s="2">
        <v>1</v>
      </c>
      <c r="F74" s="6">
        <v>0</v>
      </c>
      <c r="G74" s="6">
        <v>0</v>
      </c>
      <c r="H74" s="6">
        <v>0</v>
      </c>
      <c r="I74" s="6">
        <v>0</v>
      </c>
      <c r="J74" s="6">
        <v>0</v>
      </c>
      <c r="K74" s="6">
        <v>0</v>
      </c>
      <c r="L74" s="6">
        <v>0</v>
      </c>
      <c r="M74" s="6">
        <v>0</v>
      </c>
      <c r="N74" s="10">
        <v>71.099999999999994</v>
      </c>
      <c r="O74" s="6">
        <v>0</v>
      </c>
      <c r="P74" s="6">
        <v>0</v>
      </c>
      <c r="Q74" s="6">
        <v>0</v>
      </c>
      <c r="R74" s="6">
        <v>0</v>
      </c>
      <c r="S74" s="6">
        <v>0</v>
      </c>
      <c r="T74" s="6">
        <v>0</v>
      </c>
      <c r="U74" s="6">
        <v>0</v>
      </c>
      <c r="V74" s="6">
        <v>0</v>
      </c>
    </row>
    <row r="75" spans="1:22" s="3" customFormat="1" ht="12.75">
      <c r="A75" s="3">
        <v>1999</v>
      </c>
      <c r="B75" s="5" t="s">
        <v>17</v>
      </c>
      <c r="C75" s="5" t="s">
        <v>18</v>
      </c>
      <c r="D75" s="2">
        <v>0</v>
      </c>
      <c r="E75" s="2">
        <v>2</v>
      </c>
      <c r="F75" s="20">
        <v>290</v>
      </c>
      <c r="G75" s="20">
        <v>0</v>
      </c>
      <c r="H75" s="20">
        <v>162</v>
      </c>
      <c r="I75" s="20">
        <v>278.3</v>
      </c>
      <c r="J75" s="20">
        <v>328.3</v>
      </c>
      <c r="K75" s="20">
        <v>329.5</v>
      </c>
      <c r="L75" s="20">
        <v>275.7</v>
      </c>
      <c r="M75" s="20">
        <v>0</v>
      </c>
      <c r="N75" s="10">
        <v>72.2</v>
      </c>
      <c r="O75" s="20">
        <v>536.21883656509692</v>
      </c>
      <c r="P75" s="20">
        <v>0</v>
      </c>
      <c r="Q75" s="20">
        <v>299.54293628808864</v>
      </c>
      <c r="R75" s="20">
        <v>514.58518005540168</v>
      </c>
      <c r="S75" s="20">
        <v>607.036703601108</v>
      </c>
      <c r="T75" s="20">
        <v>609.25554016620492</v>
      </c>
      <c r="U75" s="20">
        <v>509.77770083102484</v>
      </c>
      <c r="V75" s="20">
        <v>0</v>
      </c>
    </row>
    <row r="76" spans="1:22" s="3" customFormat="1" ht="12.75">
      <c r="A76" s="3">
        <v>1999</v>
      </c>
      <c r="B76" s="5" t="s">
        <v>17</v>
      </c>
      <c r="C76" s="5" t="s">
        <v>19</v>
      </c>
      <c r="D76" s="2">
        <v>1</v>
      </c>
      <c r="E76" s="2">
        <v>2</v>
      </c>
      <c r="F76" s="20">
        <v>367.3</v>
      </c>
      <c r="G76" s="20">
        <v>0</v>
      </c>
      <c r="H76" s="20">
        <v>181.6</v>
      </c>
      <c r="I76" s="20">
        <v>312.3</v>
      </c>
      <c r="J76" s="20">
        <v>399</v>
      </c>
      <c r="K76" s="20">
        <v>435.1</v>
      </c>
      <c r="L76" s="20">
        <v>363.7</v>
      </c>
      <c r="M76" s="20">
        <v>0</v>
      </c>
      <c r="N76" s="10">
        <v>72.2</v>
      </c>
      <c r="O76" s="20">
        <v>679.14889196675904</v>
      </c>
      <c r="P76" s="20">
        <v>0</v>
      </c>
      <c r="Q76" s="20">
        <v>335.78393351800548</v>
      </c>
      <c r="R76" s="20">
        <v>577.45221606648204</v>
      </c>
      <c r="S76" s="20">
        <v>737.76315789473676</v>
      </c>
      <c r="T76" s="20">
        <v>804.51315789473688</v>
      </c>
      <c r="U76" s="20">
        <v>672.49238227146805</v>
      </c>
      <c r="V76" s="20">
        <v>0</v>
      </c>
    </row>
    <row r="77" spans="1:22" s="3" customFormat="1" ht="12.75">
      <c r="A77" s="3">
        <v>1999</v>
      </c>
      <c r="B77" s="5" t="s">
        <v>17</v>
      </c>
      <c r="C77" s="5" t="s">
        <v>20</v>
      </c>
      <c r="D77" s="2">
        <v>2</v>
      </c>
      <c r="E77" s="2">
        <v>2</v>
      </c>
      <c r="F77" s="20">
        <v>210.8</v>
      </c>
      <c r="G77" s="20">
        <v>0</v>
      </c>
      <c r="H77" s="20">
        <v>147.1</v>
      </c>
      <c r="I77" s="20">
        <v>241.2</v>
      </c>
      <c r="J77" s="20">
        <v>230.4</v>
      </c>
      <c r="K77" s="20">
        <v>219.1</v>
      </c>
      <c r="L77" s="20">
        <v>183.6</v>
      </c>
      <c r="M77" s="20">
        <v>0</v>
      </c>
      <c r="N77" s="10">
        <v>72.2</v>
      </c>
      <c r="O77" s="20">
        <v>389.7756232686981</v>
      </c>
      <c r="P77" s="20">
        <v>0</v>
      </c>
      <c r="Q77" s="20">
        <v>271.9923822714681</v>
      </c>
      <c r="R77" s="20">
        <v>445.98614958448746</v>
      </c>
      <c r="S77" s="20">
        <v>426.01662049861494</v>
      </c>
      <c r="T77" s="20">
        <v>405.12257617728528</v>
      </c>
      <c r="U77" s="20">
        <v>339.48199445983374</v>
      </c>
      <c r="V77" s="20">
        <v>0</v>
      </c>
    </row>
    <row r="78" spans="1:22" s="3" customFormat="1" ht="12.75">
      <c r="A78" s="3">
        <v>1999</v>
      </c>
      <c r="B78" s="5" t="s">
        <v>17</v>
      </c>
      <c r="C78" s="5" t="s">
        <v>21</v>
      </c>
      <c r="D78" s="2">
        <v>3</v>
      </c>
      <c r="E78" s="2">
        <v>2</v>
      </c>
      <c r="F78" s="20">
        <v>345.5</v>
      </c>
      <c r="G78" s="20">
        <v>0</v>
      </c>
      <c r="H78" s="20">
        <v>201.3</v>
      </c>
      <c r="I78" s="20">
        <v>300.8</v>
      </c>
      <c r="J78" s="20">
        <v>380.3</v>
      </c>
      <c r="K78" s="20">
        <v>398.3</v>
      </c>
      <c r="L78" s="20">
        <v>347.3</v>
      </c>
      <c r="M78" s="20">
        <v>0</v>
      </c>
      <c r="N78" s="10">
        <v>72.2</v>
      </c>
      <c r="O78" s="20">
        <v>638.840027700831</v>
      </c>
      <c r="P78" s="20">
        <v>0</v>
      </c>
      <c r="Q78" s="20">
        <v>372.20983379501388</v>
      </c>
      <c r="R78" s="20">
        <v>556.18836565096956</v>
      </c>
      <c r="S78" s="20">
        <v>703.18628808864264</v>
      </c>
      <c r="T78" s="20">
        <v>736.46883656509692</v>
      </c>
      <c r="U78" s="20">
        <v>642.16828254847644</v>
      </c>
      <c r="V78" s="20">
        <v>0</v>
      </c>
    </row>
    <row r="79" spans="1:22" s="3" customFormat="1" ht="12.75">
      <c r="A79" s="3">
        <v>1999</v>
      </c>
      <c r="B79" s="5" t="s">
        <v>17</v>
      </c>
      <c r="C79" s="5" t="s">
        <v>22</v>
      </c>
      <c r="D79" s="2">
        <v>4</v>
      </c>
      <c r="E79" s="2">
        <v>2</v>
      </c>
      <c r="F79" s="20">
        <v>383.9</v>
      </c>
      <c r="G79" s="20">
        <v>0</v>
      </c>
      <c r="H79" s="20">
        <v>220</v>
      </c>
      <c r="I79" s="20">
        <v>320</v>
      </c>
      <c r="J79" s="20">
        <v>404.5</v>
      </c>
      <c r="K79" s="20">
        <v>444.9</v>
      </c>
      <c r="L79" s="20">
        <v>386.9</v>
      </c>
      <c r="M79" s="20">
        <v>0</v>
      </c>
      <c r="N79" s="10">
        <v>72.2</v>
      </c>
      <c r="O79" s="20">
        <v>709.84279778393341</v>
      </c>
      <c r="P79" s="20">
        <v>0</v>
      </c>
      <c r="Q79" s="20">
        <v>406.786703601108</v>
      </c>
      <c r="R79" s="20">
        <v>591.68975069252076</v>
      </c>
      <c r="S79" s="20">
        <v>747.93282548476452</v>
      </c>
      <c r="T79" s="20">
        <v>822.63365650969513</v>
      </c>
      <c r="U79" s="20">
        <v>715.38988919667577</v>
      </c>
      <c r="V79" s="20">
        <v>0</v>
      </c>
    </row>
    <row r="80" spans="1:22" s="3" customFormat="1" ht="12.75">
      <c r="A80" s="3">
        <v>1999</v>
      </c>
      <c r="B80" s="5" t="s">
        <v>17</v>
      </c>
      <c r="C80" s="5" t="s">
        <v>23</v>
      </c>
      <c r="D80" s="2">
        <v>5</v>
      </c>
      <c r="E80" s="2">
        <v>2</v>
      </c>
      <c r="F80" s="20">
        <v>288.5</v>
      </c>
      <c r="G80" s="20">
        <v>0</v>
      </c>
      <c r="H80" s="20">
        <v>185.6</v>
      </c>
      <c r="I80" s="20">
        <v>277.3</v>
      </c>
      <c r="J80" s="20">
        <v>332.1</v>
      </c>
      <c r="K80" s="20">
        <v>311.39999999999998</v>
      </c>
      <c r="L80" s="20">
        <v>276.5</v>
      </c>
      <c r="M80" s="20">
        <v>0</v>
      </c>
      <c r="N80" s="10">
        <v>72.2</v>
      </c>
      <c r="O80" s="20">
        <v>533.44529085872568</v>
      </c>
      <c r="P80" s="20">
        <v>0</v>
      </c>
      <c r="Q80" s="20">
        <v>343.180055401662</v>
      </c>
      <c r="R80" s="20">
        <v>512.73614958448752</v>
      </c>
      <c r="S80" s="20">
        <v>614.06301939058176</v>
      </c>
      <c r="T80" s="20">
        <v>575.7880886426592</v>
      </c>
      <c r="U80" s="20">
        <v>511.25692520775624</v>
      </c>
      <c r="V80" s="20">
        <v>0</v>
      </c>
    </row>
    <row r="81" spans="1:22" s="3" customFormat="1" ht="12.75">
      <c r="A81" s="3">
        <v>1999</v>
      </c>
      <c r="B81" s="5" t="s">
        <v>17</v>
      </c>
      <c r="C81" s="5" t="s">
        <v>24</v>
      </c>
      <c r="D81" s="2">
        <v>6</v>
      </c>
      <c r="E81" s="2">
        <v>2</v>
      </c>
      <c r="F81" s="20">
        <v>103.2</v>
      </c>
      <c r="G81" s="20">
        <v>0</v>
      </c>
      <c r="H81" s="20">
        <v>72.2</v>
      </c>
      <c r="I81" s="20">
        <v>100.9</v>
      </c>
      <c r="J81" s="20">
        <v>111.7</v>
      </c>
      <c r="K81" s="20">
        <v>114.9</v>
      </c>
      <c r="L81" s="20">
        <v>104.6</v>
      </c>
      <c r="M81" s="20">
        <v>0</v>
      </c>
      <c r="N81" s="10">
        <v>72.2</v>
      </c>
      <c r="O81" s="20">
        <v>190.81994459833794</v>
      </c>
      <c r="P81" s="20">
        <v>0</v>
      </c>
      <c r="Q81" s="20">
        <v>133.5</v>
      </c>
      <c r="R81" s="20">
        <v>186.56717451523548</v>
      </c>
      <c r="S81" s="20">
        <v>206.53670360110803</v>
      </c>
      <c r="T81" s="20">
        <v>212.45360110803324</v>
      </c>
      <c r="U81" s="20">
        <v>193.40858725761771</v>
      </c>
      <c r="V81" s="20">
        <v>0</v>
      </c>
    </row>
    <row r="82" spans="1:22" s="3" customFormat="1" ht="12.75">
      <c r="A82" s="3">
        <v>1999</v>
      </c>
      <c r="B82" s="5" t="s">
        <v>17</v>
      </c>
      <c r="C82" s="5" t="s">
        <v>25</v>
      </c>
      <c r="D82" s="2">
        <v>7</v>
      </c>
      <c r="E82" s="2">
        <v>2</v>
      </c>
      <c r="F82" s="20">
        <v>95.9</v>
      </c>
      <c r="G82" s="20">
        <v>0</v>
      </c>
      <c r="H82" s="20">
        <v>75.400000000000006</v>
      </c>
      <c r="I82" s="20">
        <v>102.5</v>
      </c>
      <c r="J82" s="20">
        <v>112.9</v>
      </c>
      <c r="K82" s="20">
        <v>122.9</v>
      </c>
      <c r="L82" s="20">
        <v>106.6</v>
      </c>
      <c r="M82" s="20">
        <v>0</v>
      </c>
      <c r="N82" s="10">
        <v>72.2</v>
      </c>
      <c r="O82" s="20">
        <v>177.32202216066483</v>
      </c>
      <c r="P82" s="20">
        <v>0</v>
      </c>
      <c r="Q82" s="20">
        <v>139.41689750692521</v>
      </c>
      <c r="R82" s="20">
        <v>189.52562326869804</v>
      </c>
      <c r="S82" s="20">
        <v>208.75554016620501</v>
      </c>
      <c r="T82" s="20">
        <v>227.24584487534628</v>
      </c>
      <c r="U82" s="20">
        <v>197.10664819944594</v>
      </c>
      <c r="V82" s="20">
        <v>0</v>
      </c>
    </row>
    <row r="83" spans="1:22" s="3" customFormat="1" ht="12.75">
      <c r="A83" s="3">
        <v>1999</v>
      </c>
      <c r="B83" s="5" t="s">
        <v>17</v>
      </c>
      <c r="C83" s="5" t="s">
        <v>26</v>
      </c>
      <c r="D83" s="2">
        <v>8</v>
      </c>
      <c r="E83" s="2">
        <v>2</v>
      </c>
      <c r="F83" s="20">
        <v>104.5</v>
      </c>
      <c r="G83" s="20">
        <v>0</v>
      </c>
      <c r="H83" s="20">
        <v>71.099999999999994</v>
      </c>
      <c r="I83" s="20">
        <v>100.8</v>
      </c>
      <c r="J83" s="20">
        <v>111.6</v>
      </c>
      <c r="K83" s="20">
        <v>114.2</v>
      </c>
      <c r="L83" s="20">
        <v>104.2</v>
      </c>
      <c r="M83" s="20">
        <v>0</v>
      </c>
      <c r="N83" s="10">
        <v>72.2</v>
      </c>
      <c r="O83" s="20">
        <v>193.2236842105263</v>
      </c>
      <c r="P83" s="20">
        <v>0</v>
      </c>
      <c r="Q83" s="20">
        <v>131.46606648199443</v>
      </c>
      <c r="R83" s="20">
        <v>186.38227146814404</v>
      </c>
      <c r="S83" s="20">
        <v>206.35180055401659</v>
      </c>
      <c r="T83" s="20">
        <v>211.15927977839334</v>
      </c>
      <c r="U83" s="20">
        <v>192.66897506925207</v>
      </c>
      <c r="V83" s="20">
        <v>0</v>
      </c>
    </row>
    <row r="84" spans="1:22" s="3" customFormat="1" ht="12.75">
      <c r="A84" s="3">
        <v>1999</v>
      </c>
      <c r="B84" s="5" t="s">
        <v>27</v>
      </c>
      <c r="C84" s="5" t="s">
        <v>18</v>
      </c>
      <c r="D84" s="2">
        <v>9</v>
      </c>
      <c r="E84" s="2">
        <v>2</v>
      </c>
      <c r="F84" s="21">
        <v>7.66</v>
      </c>
      <c r="G84" s="21">
        <v>0</v>
      </c>
      <c r="H84" s="21">
        <v>4.7300000000000004</v>
      </c>
      <c r="I84" s="21">
        <v>7.17</v>
      </c>
      <c r="J84" s="21">
        <v>8.6</v>
      </c>
      <c r="K84" s="21">
        <v>8.75</v>
      </c>
      <c r="L84" s="21">
        <v>7.38</v>
      </c>
      <c r="M84" s="21">
        <v>0</v>
      </c>
      <c r="N84" s="10">
        <v>72.2</v>
      </c>
      <c r="O84" s="21">
        <v>14.163573407202216</v>
      </c>
      <c r="P84" s="21">
        <v>0</v>
      </c>
      <c r="Q84" s="21">
        <v>8.7459141274238235</v>
      </c>
      <c r="R84" s="21">
        <v>13.257548476454293</v>
      </c>
      <c r="S84" s="21">
        <v>15.901662049861494</v>
      </c>
      <c r="T84" s="21">
        <v>16.179016620498615</v>
      </c>
      <c r="U84" s="21">
        <v>13.64584487534626</v>
      </c>
      <c r="V84" s="21">
        <v>0</v>
      </c>
    </row>
    <row r="85" spans="1:22" s="3" customFormat="1" ht="12.75">
      <c r="A85" s="3">
        <v>1999</v>
      </c>
      <c r="B85" s="5" t="s">
        <v>27</v>
      </c>
      <c r="C85" s="5" t="s">
        <v>19</v>
      </c>
      <c r="D85" s="2">
        <v>10</v>
      </c>
      <c r="E85" s="2">
        <v>2</v>
      </c>
      <c r="F85" s="21">
        <v>8.9499999999999993</v>
      </c>
      <c r="G85" s="21">
        <v>0</v>
      </c>
      <c r="H85" s="21">
        <v>4.93</v>
      </c>
      <c r="I85" s="21">
        <v>7.63</v>
      </c>
      <c r="J85" s="21">
        <v>9.68</v>
      </c>
      <c r="K85" s="21">
        <v>10.72</v>
      </c>
      <c r="L85" s="21">
        <v>8.89</v>
      </c>
      <c r="M85" s="21">
        <v>0</v>
      </c>
      <c r="N85" s="10">
        <v>72.2</v>
      </c>
      <c r="O85" s="21">
        <v>16.548822714681439</v>
      </c>
      <c r="P85" s="21">
        <v>0</v>
      </c>
      <c r="Q85" s="21">
        <v>9.1157202216066473</v>
      </c>
      <c r="R85" s="21">
        <v>14.108102493074792</v>
      </c>
      <c r="S85" s="21">
        <v>17.898614958448753</v>
      </c>
      <c r="T85" s="21">
        <v>19.821606648199445</v>
      </c>
      <c r="U85" s="21">
        <v>16.437880886426594</v>
      </c>
      <c r="V85" s="21">
        <v>0</v>
      </c>
    </row>
    <row r="86" spans="1:22" s="3" customFormat="1" ht="12.75">
      <c r="A86" s="3">
        <v>1999</v>
      </c>
      <c r="B86" s="5" t="s">
        <v>27</v>
      </c>
      <c r="C86" s="5" t="s">
        <v>20</v>
      </c>
      <c r="D86" s="2">
        <v>11</v>
      </c>
      <c r="E86" s="2">
        <v>2</v>
      </c>
      <c r="F86" s="21">
        <v>6.47</v>
      </c>
      <c r="G86" s="21">
        <v>0</v>
      </c>
      <c r="H86" s="21">
        <v>4.5599999999999996</v>
      </c>
      <c r="I86" s="21">
        <v>6.72</v>
      </c>
      <c r="J86" s="21">
        <v>7.26</v>
      </c>
      <c r="K86" s="21">
        <v>6.83</v>
      </c>
      <c r="L86" s="21">
        <v>6.06</v>
      </c>
      <c r="M86" s="21">
        <v>0</v>
      </c>
      <c r="N86" s="10">
        <v>72.2</v>
      </c>
      <c r="O86" s="21">
        <v>11.963227146814404</v>
      </c>
      <c r="P86" s="21">
        <v>0</v>
      </c>
      <c r="Q86" s="21">
        <v>8.4315789473684202</v>
      </c>
      <c r="R86" s="21">
        <v>12.425484764542936</v>
      </c>
      <c r="S86" s="21">
        <v>13.423961218836563</v>
      </c>
      <c r="T86" s="21">
        <v>12.628878116343492</v>
      </c>
      <c r="U86" s="21">
        <v>11.205124653739611</v>
      </c>
      <c r="V86" s="21">
        <v>0</v>
      </c>
    </row>
    <row r="87" spans="1:22" s="3" customFormat="1" ht="12.75">
      <c r="A87" s="3">
        <v>1999</v>
      </c>
      <c r="B87" s="5" t="s">
        <v>27</v>
      </c>
      <c r="C87" s="5" t="s">
        <v>21</v>
      </c>
      <c r="D87" s="2">
        <v>12</v>
      </c>
      <c r="E87" s="2">
        <v>2</v>
      </c>
      <c r="F87" s="21">
        <v>8.6</v>
      </c>
      <c r="G87" s="21">
        <v>0</v>
      </c>
      <c r="H87" s="21">
        <v>5.03</v>
      </c>
      <c r="I87" s="21">
        <v>7.57</v>
      </c>
      <c r="J87" s="21">
        <v>9.4499999999999993</v>
      </c>
      <c r="K87" s="21">
        <v>9.8800000000000008</v>
      </c>
      <c r="L87" s="21">
        <v>8.5</v>
      </c>
      <c r="M87" s="21">
        <v>0</v>
      </c>
      <c r="N87" s="10">
        <v>72.2</v>
      </c>
      <c r="O87" s="21">
        <v>15.901662049861494</v>
      </c>
      <c r="P87" s="21">
        <v>0</v>
      </c>
      <c r="Q87" s="21">
        <v>9.300623268698061</v>
      </c>
      <c r="R87" s="21">
        <v>13.997160664819944</v>
      </c>
      <c r="S87" s="21">
        <v>17.4733379501385</v>
      </c>
      <c r="T87" s="21">
        <v>18.268421052631577</v>
      </c>
      <c r="U87" s="21">
        <v>15.716759002770083</v>
      </c>
      <c r="V87" s="21">
        <v>0</v>
      </c>
    </row>
    <row r="88" spans="1:22" s="3" customFormat="1" ht="12.75">
      <c r="A88" s="3">
        <v>1999</v>
      </c>
      <c r="B88" s="5" t="s">
        <v>27</v>
      </c>
      <c r="C88" s="5" t="s">
        <v>22</v>
      </c>
      <c r="D88" s="2">
        <v>13</v>
      </c>
      <c r="E88" s="2">
        <v>2</v>
      </c>
      <c r="F88" s="21">
        <v>9.2100000000000009</v>
      </c>
      <c r="G88" s="21">
        <v>0</v>
      </c>
      <c r="H88" s="21">
        <v>5.3</v>
      </c>
      <c r="I88" s="21">
        <v>7.76</v>
      </c>
      <c r="J88" s="21">
        <v>9.81</v>
      </c>
      <c r="K88" s="21">
        <v>10.8</v>
      </c>
      <c r="L88" s="21">
        <v>9.1300000000000008</v>
      </c>
      <c r="M88" s="21">
        <v>0</v>
      </c>
      <c r="N88" s="10">
        <v>72.2</v>
      </c>
      <c r="O88" s="21">
        <v>17.029570637119114</v>
      </c>
      <c r="P88" s="21">
        <v>0</v>
      </c>
      <c r="Q88" s="21">
        <v>9.7998614958448744</v>
      </c>
      <c r="R88" s="21">
        <v>14.348476454293628</v>
      </c>
      <c r="S88" s="21">
        <v>18.13898891966759</v>
      </c>
      <c r="T88" s="21">
        <v>19.969529085872576</v>
      </c>
      <c r="U88" s="21">
        <v>16.881648199445983</v>
      </c>
      <c r="V88" s="21">
        <v>0</v>
      </c>
    </row>
    <row r="89" spans="1:22" s="3" customFormat="1" ht="12.75">
      <c r="A89" s="3">
        <v>1999</v>
      </c>
      <c r="B89" s="5" t="s">
        <v>27</v>
      </c>
      <c r="C89" s="5" t="s">
        <v>23</v>
      </c>
      <c r="D89" s="2">
        <v>14</v>
      </c>
      <c r="E89" s="2">
        <v>2</v>
      </c>
      <c r="F89" s="21">
        <v>7.63</v>
      </c>
      <c r="G89" s="21">
        <v>0</v>
      </c>
      <c r="H89" s="21">
        <v>4.8</v>
      </c>
      <c r="I89" s="21">
        <v>7.29</v>
      </c>
      <c r="J89" s="21">
        <v>8.75</v>
      </c>
      <c r="K89" s="21">
        <v>8.1999999999999993</v>
      </c>
      <c r="L89" s="21">
        <v>7.32</v>
      </c>
      <c r="M89" s="21">
        <v>0</v>
      </c>
      <c r="N89" s="10">
        <v>72.2</v>
      </c>
      <c r="O89" s="21">
        <v>14.108102493074792</v>
      </c>
      <c r="P89" s="21">
        <v>0</v>
      </c>
      <c r="Q89" s="21">
        <v>8.8753462603878113</v>
      </c>
      <c r="R89" s="21">
        <v>13.479432132963989</v>
      </c>
      <c r="S89" s="21">
        <v>16.179016620498615</v>
      </c>
      <c r="T89" s="21">
        <v>15.162049861495841</v>
      </c>
      <c r="U89" s="21">
        <v>13.534903047091413</v>
      </c>
      <c r="V89" s="21">
        <v>0</v>
      </c>
    </row>
    <row r="90" spans="1:22" s="3" customFormat="1" ht="12.75">
      <c r="A90" s="3">
        <v>1999</v>
      </c>
      <c r="B90" s="5" t="s">
        <v>27</v>
      </c>
      <c r="C90" s="5" t="s">
        <v>24</v>
      </c>
      <c r="D90" s="2">
        <v>15</v>
      </c>
      <c r="E90" s="2">
        <v>2</v>
      </c>
      <c r="F90" s="21">
        <v>5.14</v>
      </c>
      <c r="G90" s="21">
        <v>0</v>
      </c>
      <c r="H90" s="21">
        <v>4.34</v>
      </c>
      <c r="I90" s="21">
        <v>5</v>
      </c>
      <c r="J90" s="21">
        <v>5.56</v>
      </c>
      <c r="K90" s="21">
        <v>5.51</v>
      </c>
      <c r="L90" s="21">
        <v>5.2</v>
      </c>
      <c r="M90" s="21">
        <v>0</v>
      </c>
      <c r="N90" s="10">
        <v>72.2</v>
      </c>
      <c r="O90" s="21">
        <v>9.5040166204986143</v>
      </c>
      <c r="P90" s="21">
        <v>0</v>
      </c>
      <c r="Q90" s="21">
        <v>8.0247922437673118</v>
      </c>
      <c r="R90" s="21">
        <v>9.2451523545706369</v>
      </c>
      <c r="S90" s="21">
        <v>10.280609418282548</v>
      </c>
      <c r="T90" s="21">
        <v>10.188157894736841</v>
      </c>
      <c r="U90" s="21">
        <v>9.6149584487534625</v>
      </c>
      <c r="V90" s="21">
        <v>0</v>
      </c>
    </row>
    <row r="91" spans="1:22" s="3" customFormat="1" ht="12.75">
      <c r="A91" s="3">
        <v>1999</v>
      </c>
      <c r="B91" s="5" t="s">
        <v>27</v>
      </c>
      <c r="C91" s="5" t="s">
        <v>25</v>
      </c>
      <c r="D91" s="2">
        <v>16</v>
      </c>
      <c r="E91" s="2">
        <v>2</v>
      </c>
      <c r="F91" s="21">
        <v>5.03</v>
      </c>
      <c r="G91" s="21">
        <v>0</v>
      </c>
      <c r="H91" s="21">
        <v>4.4000000000000004</v>
      </c>
      <c r="I91" s="21">
        <v>5</v>
      </c>
      <c r="J91" s="21">
        <v>5.88</v>
      </c>
      <c r="K91" s="21">
        <v>6.85</v>
      </c>
      <c r="L91" s="21">
        <v>5.76</v>
      </c>
      <c r="M91" s="21">
        <v>0</v>
      </c>
      <c r="N91" s="10">
        <v>72.2</v>
      </c>
      <c r="O91" s="21">
        <v>9.300623268698061</v>
      </c>
      <c r="P91" s="21">
        <v>0</v>
      </c>
      <c r="Q91" s="21">
        <v>8.1357340720221618</v>
      </c>
      <c r="R91" s="21">
        <v>9.2451523545706369</v>
      </c>
      <c r="S91" s="21">
        <v>10.872299168975069</v>
      </c>
      <c r="T91" s="21">
        <v>12.665858725761771</v>
      </c>
      <c r="U91" s="21">
        <v>10.650415512465372</v>
      </c>
      <c r="V91" s="21">
        <v>0</v>
      </c>
    </row>
    <row r="92" spans="1:22" s="3" customFormat="1" ht="12.75">
      <c r="A92" s="3">
        <v>1999</v>
      </c>
      <c r="B92" s="5" t="s">
        <v>27</v>
      </c>
      <c r="C92" s="5" t="s">
        <v>26</v>
      </c>
      <c r="D92" s="2">
        <v>17</v>
      </c>
      <c r="E92" s="2">
        <v>2</v>
      </c>
      <c r="F92" s="21">
        <v>5.15</v>
      </c>
      <c r="G92" s="21">
        <v>0</v>
      </c>
      <c r="H92" s="21">
        <v>4.28</v>
      </c>
      <c r="I92" s="21">
        <v>5</v>
      </c>
      <c r="J92" s="21">
        <v>5.53</v>
      </c>
      <c r="K92" s="21">
        <v>5.41</v>
      </c>
      <c r="L92" s="21">
        <v>5.13</v>
      </c>
      <c r="M92" s="21">
        <v>0</v>
      </c>
      <c r="N92" s="10">
        <v>72.2</v>
      </c>
      <c r="O92" s="21">
        <v>9.5225069252077574</v>
      </c>
      <c r="P92" s="21">
        <v>0</v>
      </c>
      <c r="Q92" s="21">
        <v>7.9138504155124654</v>
      </c>
      <c r="R92" s="21">
        <v>9.2451523545706369</v>
      </c>
      <c r="S92" s="21">
        <v>10.225138504155124</v>
      </c>
      <c r="T92" s="21">
        <v>10.003254847645429</v>
      </c>
      <c r="U92" s="21">
        <v>9.4855263157894729</v>
      </c>
      <c r="V92" s="21">
        <v>0</v>
      </c>
    </row>
    <row r="93" spans="1:22" s="3" customFormat="1" ht="12.75">
      <c r="A93" s="3">
        <v>1999</v>
      </c>
      <c r="B93" s="5" t="s">
        <v>49</v>
      </c>
      <c r="C93" s="5" t="s">
        <v>18</v>
      </c>
      <c r="D93" s="2">
        <v>18</v>
      </c>
      <c r="E93" s="2">
        <v>2</v>
      </c>
      <c r="F93" s="22">
        <v>7.57</v>
      </c>
      <c r="G93" s="22">
        <v>0</v>
      </c>
      <c r="H93" s="22">
        <v>4.6500000000000004</v>
      </c>
      <c r="I93" s="22">
        <v>7.11</v>
      </c>
      <c r="J93" s="22">
        <v>8.5</v>
      </c>
      <c r="K93" s="22">
        <v>8.66</v>
      </c>
      <c r="L93" s="22">
        <v>7.3</v>
      </c>
      <c r="M93" s="22">
        <v>0</v>
      </c>
      <c r="N93" s="10">
        <v>72.2</v>
      </c>
      <c r="O93" s="22">
        <v>13.997160664819944</v>
      </c>
      <c r="P93" s="22">
        <v>0</v>
      </c>
      <c r="Q93" s="22">
        <v>8.5979916897506943</v>
      </c>
      <c r="R93" s="22">
        <v>13.146606648199446</v>
      </c>
      <c r="S93" s="22">
        <v>15.716759002770083</v>
      </c>
      <c r="T93" s="22">
        <v>16.012603878116344</v>
      </c>
      <c r="U93" s="22">
        <v>13.497922437673129</v>
      </c>
      <c r="V93" s="22">
        <v>0</v>
      </c>
    </row>
    <row r="94" spans="1:22" s="3" customFormat="1" ht="12.75">
      <c r="A94" s="3">
        <v>1999</v>
      </c>
      <c r="B94" s="5" t="s">
        <v>49</v>
      </c>
      <c r="C94" s="5" t="s">
        <v>19</v>
      </c>
      <c r="D94" s="2">
        <v>19</v>
      </c>
      <c r="E94" s="2">
        <v>2</v>
      </c>
      <c r="F94" s="22">
        <v>8.81</v>
      </c>
      <c r="G94" s="22">
        <v>0</v>
      </c>
      <c r="H94" s="22">
        <v>4.82</v>
      </c>
      <c r="I94" s="22">
        <v>7.51</v>
      </c>
      <c r="J94" s="22">
        <v>9.59</v>
      </c>
      <c r="K94" s="22">
        <v>10.57</v>
      </c>
      <c r="L94" s="22">
        <v>8.76</v>
      </c>
      <c r="M94" s="22">
        <v>0</v>
      </c>
      <c r="N94" s="10">
        <v>72.2</v>
      </c>
      <c r="O94" s="22">
        <v>16.289958448753463</v>
      </c>
      <c r="P94" s="22">
        <v>0</v>
      </c>
      <c r="Q94" s="22">
        <v>8.912326869806094</v>
      </c>
      <c r="R94" s="22">
        <v>13.886218836565096</v>
      </c>
      <c r="S94" s="22">
        <v>17.732202216066479</v>
      </c>
      <c r="T94" s="22">
        <v>19.544252077562327</v>
      </c>
      <c r="U94" s="22">
        <v>16.197506925207755</v>
      </c>
      <c r="V94" s="22">
        <v>0</v>
      </c>
    </row>
    <row r="95" spans="1:22" s="3" customFormat="1" ht="12.75">
      <c r="A95" s="3">
        <v>1999</v>
      </c>
      <c r="B95" s="5" t="s">
        <v>49</v>
      </c>
      <c r="C95" s="5" t="s">
        <v>20</v>
      </c>
      <c r="D95" s="2">
        <v>20</v>
      </c>
      <c r="E95" s="2">
        <v>2</v>
      </c>
      <c r="F95" s="22">
        <v>6.43</v>
      </c>
      <c r="G95" s="22">
        <v>0</v>
      </c>
      <c r="H95" s="22">
        <v>4.5</v>
      </c>
      <c r="I95" s="22">
        <v>6.69</v>
      </c>
      <c r="J95" s="22">
        <v>7.25</v>
      </c>
      <c r="K95" s="22">
        <v>6.8</v>
      </c>
      <c r="L95" s="22">
        <v>6.03</v>
      </c>
      <c r="M95" s="22">
        <v>0</v>
      </c>
      <c r="N95" s="10">
        <v>72.2</v>
      </c>
      <c r="O95" s="22">
        <v>11.889265927977839</v>
      </c>
      <c r="P95" s="22">
        <v>0</v>
      </c>
      <c r="Q95" s="22">
        <v>8.3206371191135737</v>
      </c>
      <c r="R95" s="22">
        <v>12.370013850415512</v>
      </c>
      <c r="S95" s="22">
        <v>13.405470914127424</v>
      </c>
      <c r="T95" s="22">
        <v>12.573407202216066</v>
      </c>
      <c r="U95" s="22">
        <v>11.149653739612187</v>
      </c>
      <c r="V95" s="22">
        <v>0</v>
      </c>
    </row>
    <row r="96" spans="1:22" s="3" customFormat="1" ht="12.75">
      <c r="A96" s="3">
        <v>1999</v>
      </c>
      <c r="B96" s="5" t="s">
        <v>49</v>
      </c>
      <c r="C96" s="5" t="s">
        <v>21</v>
      </c>
      <c r="D96" s="2">
        <v>21</v>
      </c>
      <c r="E96" s="2">
        <v>2</v>
      </c>
      <c r="F96" s="22">
        <v>8.5</v>
      </c>
      <c r="G96" s="22">
        <v>0</v>
      </c>
      <c r="H96" s="22">
        <v>4.9800000000000004</v>
      </c>
      <c r="I96" s="22">
        <v>7.47</v>
      </c>
      <c r="J96" s="22">
        <v>9.35</v>
      </c>
      <c r="K96" s="22">
        <v>9.75</v>
      </c>
      <c r="L96" s="22">
        <v>8.39</v>
      </c>
      <c r="M96" s="22">
        <v>0</v>
      </c>
      <c r="N96" s="10">
        <v>72.2</v>
      </c>
      <c r="O96" s="22">
        <v>15.716759002770083</v>
      </c>
      <c r="P96" s="22">
        <v>0</v>
      </c>
      <c r="Q96" s="22">
        <v>9.2081717451523541</v>
      </c>
      <c r="R96" s="22">
        <v>13.812257617728532</v>
      </c>
      <c r="S96" s="22">
        <v>17.28843490304709</v>
      </c>
      <c r="T96" s="22">
        <v>18.028047091412741</v>
      </c>
      <c r="U96" s="22">
        <v>15.513365650969529</v>
      </c>
      <c r="V96" s="22">
        <v>0</v>
      </c>
    </row>
    <row r="97" spans="1:22" s="3" customFormat="1" ht="12.75">
      <c r="A97" s="3">
        <v>1999</v>
      </c>
      <c r="B97" s="5" t="s">
        <v>49</v>
      </c>
      <c r="C97" s="5" t="s">
        <v>22</v>
      </c>
      <c r="D97" s="2">
        <v>22</v>
      </c>
      <c r="E97" s="2">
        <v>2</v>
      </c>
      <c r="F97" s="22">
        <v>9.07</v>
      </c>
      <c r="G97" s="22">
        <v>0</v>
      </c>
      <c r="H97" s="22">
        <v>5.15</v>
      </c>
      <c r="I97" s="22">
        <v>7.66</v>
      </c>
      <c r="J97" s="22">
        <v>9.67</v>
      </c>
      <c r="K97" s="22">
        <v>10.69</v>
      </c>
      <c r="L97" s="22">
        <v>9</v>
      </c>
      <c r="M97" s="22">
        <v>0</v>
      </c>
      <c r="N97" s="10">
        <v>72.2</v>
      </c>
      <c r="O97" s="22">
        <v>16.770706371191135</v>
      </c>
      <c r="P97" s="22">
        <v>0</v>
      </c>
      <c r="Q97" s="22">
        <v>9.5225069252077574</v>
      </c>
      <c r="R97" s="22">
        <v>14.163573407202216</v>
      </c>
      <c r="S97" s="22">
        <v>17.88012465373961</v>
      </c>
      <c r="T97" s="22">
        <v>19.766135734072023</v>
      </c>
      <c r="U97" s="22">
        <v>16.641274238227147</v>
      </c>
      <c r="V97" s="22">
        <v>0</v>
      </c>
    </row>
    <row r="98" spans="1:22" s="3" customFormat="1" ht="12.75">
      <c r="A98" s="3">
        <v>1999</v>
      </c>
      <c r="B98" s="5" t="s">
        <v>49</v>
      </c>
      <c r="C98" s="5" t="s">
        <v>23</v>
      </c>
      <c r="D98" s="2">
        <v>23</v>
      </c>
      <c r="E98" s="2">
        <v>2</v>
      </c>
      <c r="F98" s="22">
        <v>7.58</v>
      </c>
      <c r="G98" s="22">
        <v>0</v>
      </c>
      <c r="H98" s="22">
        <v>4.7699999999999996</v>
      </c>
      <c r="I98" s="22">
        <v>7.22</v>
      </c>
      <c r="J98" s="22">
        <v>8.7200000000000006</v>
      </c>
      <c r="K98" s="22">
        <v>8.18</v>
      </c>
      <c r="L98" s="22">
        <v>7.31</v>
      </c>
      <c r="M98" s="22">
        <v>0</v>
      </c>
      <c r="N98" s="10">
        <v>72.2</v>
      </c>
      <c r="O98" s="22">
        <v>14.015650969529085</v>
      </c>
      <c r="P98" s="22">
        <v>0</v>
      </c>
      <c r="Q98" s="22">
        <v>8.8198753462603872</v>
      </c>
      <c r="R98" s="22">
        <v>13.35</v>
      </c>
      <c r="S98" s="22">
        <v>16.123545706371193</v>
      </c>
      <c r="T98" s="22">
        <v>15.12506925207756</v>
      </c>
      <c r="U98" s="22">
        <v>13.51641274238227</v>
      </c>
      <c r="V98" s="22">
        <v>0</v>
      </c>
    </row>
    <row r="99" spans="1:22" s="3" customFormat="1" ht="12.75">
      <c r="A99" s="3">
        <v>1999</v>
      </c>
      <c r="B99" s="5" t="s">
        <v>49</v>
      </c>
      <c r="C99" s="5" t="s">
        <v>24</v>
      </c>
      <c r="D99" s="2">
        <v>24</v>
      </c>
      <c r="E99" s="2">
        <v>2</v>
      </c>
      <c r="F99" s="22">
        <v>5.07</v>
      </c>
      <c r="G99" s="22">
        <v>0</v>
      </c>
      <c r="H99" s="22">
        <v>4.26</v>
      </c>
      <c r="I99" s="22">
        <v>4.95</v>
      </c>
      <c r="J99" s="22">
        <v>5.5</v>
      </c>
      <c r="K99" s="22">
        <v>5.47</v>
      </c>
      <c r="L99" s="22">
        <v>5.18</v>
      </c>
      <c r="M99" s="22">
        <v>0</v>
      </c>
      <c r="N99" s="10">
        <v>72.2</v>
      </c>
      <c r="O99" s="22">
        <v>9.3745844875346265</v>
      </c>
      <c r="P99" s="22">
        <v>0</v>
      </c>
      <c r="Q99" s="22">
        <v>7.8768698060941817</v>
      </c>
      <c r="R99" s="22">
        <v>9.1527008310249318</v>
      </c>
      <c r="S99" s="22">
        <v>10.1696675900277</v>
      </c>
      <c r="T99" s="22">
        <v>10.114196675900276</v>
      </c>
      <c r="U99" s="22">
        <v>9.5779778393351798</v>
      </c>
      <c r="V99" s="22">
        <v>0</v>
      </c>
    </row>
    <row r="100" spans="1:22" s="3" customFormat="1" ht="12.75">
      <c r="A100" s="3">
        <v>1999</v>
      </c>
      <c r="B100" s="5" t="s">
        <v>49</v>
      </c>
      <c r="C100" s="5" t="s">
        <v>25</v>
      </c>
      <c r="D100" s="2">
        <v>25</v>
      </c>
      <c r="E100" s="2">
        <v>2</v>
      </c>
      <c r="F100" s="22">
        <v>4.97</v>
      </c>
      <c r="G100" s="22">
        <v>0</v>
      </c>
      <c r="H100" s="22">
        <v>4.38</v>
      </c>
      <c r="I100" s="22">
        <v>4.92</v>
      </c>
      <c r="J100" s="22">
        <v>5.86</v>
      </c>
      <c r="K100" s="22">
        <v>6.82</v>
      </c>
      <c r="L100" s="22">
        <v>5.72</v>
      </c>
      <c r="M100" s="22">
        <v>0</v>
      </c>
      <c r="N100" s="10">
        <v>72.2</v>
      </c>
      <c r="O100" s="22">
        <v>9.1896814404432128</v>
      </c>
      <c r="P100" s="22">
        <v>0</v>
      </c>
      <c r="Q100" s="22">
        <v>8.0987534626038773</v>
      </c>
      <c r="R100" s="22">
        <v>9.0972299168975059</v>
      </c>
      <c r="S100" s="22">
        <v>10.835318559556788</v>
      </c>
      <c r="T100" s="22">
        <v>12.610387811634348</v>
      </c>
      <c r="U100" s="22">
        <v>10.576454293628808</v>
      </c>
      <c r="V100" s="22">
        <v>0</v>
      </c>
    </row>
    <row r="101" spans="1:22" s="3" customFormat="1" ht="12.75">
      <c r="A101" s="3">
        <v>1999</v>
      </c>
      <c r="B101" s="5" t="s">
        <v>49</v>
      </c>
      <c r="C101" s="5" t="s">
        <v>26</v>
      </c>
      <c r="D101" s="2">
        <v>26</v>
      </c>
      <c r="E101" s="2">
        <v>2</v>
      </c>
      <c r="F101" s="22">
        <v>5.0999999999999996</v>
      </c>
      <c r="G101" s="22">
        <v>0</v>
      </c>
      <c r="H101" s="22">
        <v>4.22</v>
      </c>
      <c r="I101" s="22">
        <v>4.97</v>
      </c>
      <c r="J101" s="22">
        <v>5.47</v>
      </c>
      <c r="K101" s="22">
        <v>5.35</v>
      </c>
      <c r="L101" s="22">
        <v>5.0999999999999996</v>
      </c>
      <c r="M101" s="22">
        <v>0</v>
      </c>
      <c r="N101" s="10">
        <v>72.2</v>
      </c>
      <c r="O101" s="22">
        <v>9.4300554016620488</v>
      </c>
      <c r="P101" s="22">
        <v>0</v>
      </c>
      <c r="Q101" s="22">
        <v>7.8029085872576172</v>
      </c>
      <c r="R101" s="22">
        <v>9.1896814404432128</v>
      </c>
      <c r="S101" s="22">
        <v>10.114196675900276</v>
      </c>
      <c r="T101" s="22">
        <v>9.8923130193905795</v>
      </c>
      <c r="U101" s="22">
        <v>9.4300554016620488</v>
      </c>
      <c r="V101" s="22">
        <v>0</v>
      </c>
    </row>
    <row r="102" spans="1:22" s="3" customFormat="1" ht="12.75">
      <c r="A102" s="3">
        <v>1999</v>
      </c>
      <c r="B102" s="5" t="s">
        <v>29</v>
      </c>
      <c r="C102" s="5" t="s">
        <v>18</v>
      </c>
      <c r="D102" s="2">
        <v>27</v>
      </c>
      <c r="E102" s="2">
        <v>2</v>
      </c>
      <c r="F102" s="6">
        <v>14888</v>
      </c>
      <c r="G102" s="6">
        <v>0</v>
      </c>
      <c r="H102" s="6">
        <v>7444</v>
      </c>
      <c r="I102" s="6">
        <v>13734</v>
      </c>
      <c r="J102" s="6">
        <v>16685</v>
      </c>
      <c r="K102" s="6">
        <v>16863</v>
      </c>
      <c r="L102" s="6">
        <v>13956</v>
      </c>
      <c r="M102" s="6">
        <v>0</v>
      </c>
      <c r="N102" s="10">
        <v>72.2</v>
      </c>
      <c r="O102" s="6">
        <v>27528.365650969528</v>
      </c>
      <c r="P102" s="6">
        <v>0</v>
      </c>
      <c r="Q102" s="6">
        <v>13764.182825484764</v>
      </c>
      <c r="R102" s="6">
        <v>25394.584487534627</v>
      </c>
      <c r="S102" s="6">
        <v>30851.073407202213</v>
      </c>
      <c r="T102" s="6">
        <v>31180.200831024929</v>
      </c>
      <c r="U102" s="6">
        <v>25805.069252077563</v>
      </c>
      <c r="V102" s="6">
        <v>0</v>
      </c>
    </row>
    <row r="103" spans="1:22" s="3" customFormat="1" ht="12.75">
      <c r="A103" s="3">
        <v>1999</v>
      </c>
      <c r="B103" s="5" t="s">
        <v>29</v>
      </c>
      <c r="C103" s="5" t="s">
        <v>19</v>
      </c>
      <c r="D103" s="2">
        <v>28</v>
      </c>
      <c r="E103" s="2">
        <v>2</v>
      </c>
      <c r="F103" s="6">
        <v>19024</v>
      </c>
      <c r="G103" s="6">
        <v>0</v>
      </c>
      <c r="H103" s="6">
        <v>8500</v>
      </c>
      <c r="I103" s="6">
        <v>15620</v>
      </c>
      <c r="J103" s="6">
        <v>20289</v>
      </c>
      <c r="K103" s="6">
        <v>22132</v>
      </c>
      <c r="L103" s="6">
        <v>18512</v>
      </c>
      <c r="M103" s="6">
        <v>0</v>
      </c>
      <c r="N103" s="10">
        <v>72.2</v>
      </c>
      <c r="O103" s="6">
        <v>35175.955678670362</v>
      </c>
      <c r="P103" s="6">
        <v>0</v>
      </c>
      <c r="Q103" s="6">
        <v>15716.759002770083</v>
      </c>
      <c r="R103" s="6">
        <v>28881.855955678668</v>
      </c>
      <c r="S103" s="6">
        <v>37514.97922437673</v>
      </c>
      <c r="T103" s="6">
        <v>40922.74238227147</v>
      </c>
      <c r="U103" s="6">
        <v>34229.252077562327</v>
      </c>
      <c r="V103" s="6">
        <v>0</v>
      </c>
    </row>
    <row r="104" spans="1:22" s="3" customFormat="1" ht="12.75">
      <c r="A104" s="3">
        <v>1999</v>
      </c>
      <c r="B104" s="5" t="s">
        <v>29</v>
      </c>
      <c r="C104" s="5" t="s">
        <v>20</v>
      </c>
      <c r="D104" s="2">
        <v>29</v>
      </c>
      <c r="E104" s="2">
        <v>2</v>
      </c>
      <c r="F104" s="6">
        <v>10421</v>
      </c>
      <c r="G104" s="6">
        <v>0</v>
      </c>
      <c r="H104" s="6">
        <v>6477</v>
      </c>
      <c r="I104" s="6">
        <v>11756</v>
      </c>
      <c r="J104" s="6">
        <v>11558</v>
      </c>
      <c r="K104" s="6">
        <v>10948</v>
      </c>
      <c r="L104" s="6">
        <v>8952</v>
      </c>
      <c r="M104" s="6">
        <v>0</v>
      </c>
      <c r="N104" s="10">
        <v>72.2</v>
      </c>
      <c r="O104" s="6">
        <v>19268.74653739612</v>
      </c>
      <c r="P104" s="6">
        <v>0</v>
      </c>
      <c r="Q104" s="6">
        <v>11976.170360110802</v>
      </c>
      <c r="R104" s="6">
        <v>21737.202216066482</v>
      </c>
      <c r="S104" s="6">
        <v>21371.094182825484</v>
      </c>
      <c r="T104" s="6">
        <v>20243.185595567866</v>
      </c>
      <c r="U104" s="6">
        <v>16552.520775623267</v>
      </c>
      <c r="V104" s="6">
        <v>0</v>
      </c>
    </row>
    <row r="105" spans="1:22" s="3" customFormat="1" ht="12.75">
      <c r="A105" s="3">
        <v>1999</v>
      </c>
      <c r="B105" s="5" t="s">
        <v>29</v>
      </c>
      <c r="C105" s="5" t="s">
        <v>21</v>
      </c>
      <c r="D105" s="2">
        <v>30</v>
      </c>
      <c r="E105" s="2">
        <v>2</v>
      </c>
      <c r="F105" s="6">
        <v>17803</v>
      </c>
      <c r="G105" s="6">
        <v>0</v>
      </c>
      <c r="H105" s="6">
        <v>9547</v>
      </c>
      <c r="I105" s="6">
        <v>14870</v>
      </c>
      <c r="J105" s="6">
        <v>19200</v>
      </c>
      <c r="K105" s="6">
        <v>20334</v>
      </c>
      <c r="L105" s="6">
        <v>17799</v>
      </c>
      <c r="M105" s="6">
        <v>0</v>
      </c>
      <c r="N105" s="10">
        <v>72.2</v>
      </c>
      <c r="O105" s="6">
        <v>32918.289473684206</v>
      </c>
      <c r="P105" s="6">
        <v>0</v>
      </c>
      <c r="Q105" s="6">
        <v>17652.693905817174</v>
      </c>
      <c r="R105" s="6">
        <v>27495.083102493074</v>
      </c>
      <c r="S105" s="6">
        <v>35501.385041551242</v>
      </c>
      <c r="T105" s="6">
        <v>37598.185595567862</v>
      </c>
      <c r="U105" s="6">
        <v>32910.893351800551</v>
      </c>
      <c r="V105" s="6">
        <v>0</v>
      </c>
    </row>
    <row r="106" spans="1:22" s="3" customFormat="1" ht="12.75">
      <c r="A106" s="3">
        <v>1999</v>
      </c>
      <c r="B106" s="5" t="s">
        <v>29</v>
      </c>
      <c r="C106" s="5" t="s">
        <v>22</v>
      </c>
      <c r="D106" s="2">
        <v>31</v>
      </c>
      <c r="E106" s="2">
        <v>2</v>
      </c>
      <c r="F106" s="6">
        <v>19800</v>
      </c>
      <c r="G106" s="6">
        <v>0</v>
      </c>
      <c r="H106" s="6">
        <v>10269</v>
      </c>
      <c r="I106" s="6">
        <v>16000</v>
      </c>
      <c r="J106" s="6">
        <v>20608</v>
      </c>
      <c r="K106" s="6">
        <v>22580</v>
      </c>
      <c r="L106" s="6">
        <v>19800</v>
      </c>
      <c r="M106" s="6">
        <v>0</v>
      </c>
      <c r="N106" s="10">
        <v>72.2</v>
      </c>
      <c r="O106" s="6">
        <v>36610.803324099725</v>
      </c>
      <c r="P106" s="6">
        <v>0</v>
      </c>
      <c r="Q106" s="6">
        <v>18987.693905817174</v>
      </c>
      <c r="R106" s="6">
        <v>29584.487534626038</v>
      </c>
      <c r="S106" s="6">
        <v>38104.819944598334</v>
      </c>
      <c r="T106" s="6">
        <v>41751.108033240998</v>
      </c>
      <c r="U106" s="6">
        <v>36610.803324099725</v>
      </c>
      <c r="V106" s="6">
        <v>0</v>
      </c>
    </row>
    <row r="107" spans="1:22" s="3" customFormat="1" ht="12.75">
      <c r="A107" s="3">
        <v>1999</v>
      </c>
      <c r="B107" s="5" t="s">
        <v>29</v>
      </c>
      <c r="C107" s="5" t="s">
        <v>23</v>
      </c>
      <c r="D107" s="2">
        <v>32</v>
      </c>
      <c r="E107" s="2">
        <v>2</v>
      </c>
      <c r="F107" s="6">
        <v>14598</v>
      </c>
      <c r="G107" s="6">
        <v>0</v>
      </c>
      <c r="H107" s="6">
        <v>8938</v>
      </c>
      <c r="I107" s="6">
        <v>13390</v>
      </c>
      <c r="J107" s="6">
        <v>16488</v>
      </c>
      <c r="K107" s="6">
        <v>15857</v>
      </c>
      <c r="L107" s="6">
        <v>14010</v>
      </c>
      <c r="M107" s="6">
        <v>0</v>
      </c>
      <c r="N107" s="10">
        <v>72.2</v>
      </c>
      <c r="O107" s="6">
        <v>26992.14681440443</v>
      </c>
      <c r="P107" s="6">
        <v>0</v>
      </c>
      <c r="Q107" s="6">
        <v>16526.634349030472</v>
      </c>
      <c r="R107" s="6">
        <v>24758.518005540165</v>
      </c>
      <c r="S107" s="6">
        <v>30486.814404432131</v>
      </c>
      <c r="T107" s="6">
        <v>29320.076177285318</v>
      </c>
      <c r="U107" s="6">
        <v>25904.916897506922</v>
      </c>
      <c r="V107" s="6">
        <v>0</v>
      </c>
    </row>
    <row r="108" spans="1:22" s="3" customFormat="1" ht="12.75">
      <c r="A108" s="3">
        <v>1999</v>
      </c>
      <c r="B108" s="5" t="s">
        <v>29</v>
      </c>
      <c r="C108" s="5" t="s">
        <v>24</v>
      </c>
      <c r="D108" s="2">
        <v>33</v>
      </c>
      <c r="E108" s="2">
        <v>2</v>
      </c>
      <c r="F108" s="6">
        <v>5187</v>
      </c>
      <c r="G108" s="6">
        <v>0</v>
      </c>
      <c r="H108" s="6">
        <v>3224</v>
      </c>
      <c r="I108" s="6">
        <v>5099</v>
      </c>
      <c r="J108" s="6">
        <v>5694</v>
      </c>
      <c r="K108" s="6">
        <v>5674</v>
      </c>
      <c r="L108" s="6">
        <v>5140</v>
      </c>
      <c r="M108" s="6">
        <v>0</v>
      </c>
      <c r="N108" s="10">
        <v>72.2</v>
      </c>
      <c r="O108" s="6">
        <v>9590.9210526315783</v>
      </c>
      <c r="P108" s="6">
        <v>0</v>
      </c>
      <c r="Q108" s="6">
        <v>5961.2742382271463</v>
      </c>
      <c r="R108" s="6">
        <v>9428.206371191136</v>
      </c>
      <c r="S108" s="6">
        <v>10528.379501385041</v>
      </c>
      <c r="T108" s="6">
        <v>10491.398891966759</v>
      </c>
      <c r="U108" s="6">
        <v>9504.0166204986144</v>
      </c>
      <c r="V108" s="6">
        <v>0</v>
      </c>
    </row>
    <row r="109" spans="1:22" s="3" customFormat="1" ht="12.75">
      <c r="A109" s="3">
        <v>1999</v>
      </c>
      <c r="B109" s="5" t="s">
        <v>29</v>
      </c>
      <c r="C109" s="5" t="s">
        <v>25</v>
      </c>
      <c r="D109" s="2">
        <v>34</v>
      </c>
      <c r="E109" s="2">
        <v>2</v>
      </c>
      <c r="F109" s="6">
        <v>4854</v>
      </c>
      <c r="G109" s="6">
        <v>0</v>
      </c>
      <c r="H109" s="6">
        <v>3455</v>
      </c>
      <c r="I109" s="6">
        <v>5232</v>
      </c>
      <c r="J109" s="6">
        <v>6612</v>
      </c>
      <c r="K109" s="6">
        <v>6157</v>
      </c>
      <c r="L109" s="6">
        <v>5226</v>
      </c>
      <c r="M109" s="6">
        <v>0</v>
      </c>
      <c r="N109" s="10">
        <v>72.2</v>
      </c>
      <c r="O109" s="6">
        <v>8975.1939058171738</v>
      </c>
      <c r="P109" s="6">
        <v>0</v>
      </c>
      <c r="Q109" s="6">
        <v>6388.4002770083098</v>
      </c>
      <c r="R109" s="6">
        <v>9674.1274238227143</v>
      </c>
      <c r="S109" s="6">
        <v>12225.78947368421</v>
      </c>
      <c r="T109" s="6">
        <v>11384.480609418282</v>
      </c>
      <c r="U109" s="6">
        <v>9663.0332409972289</v>
      </c>
      <c r="V109" s="6">
        <v>0</v>
      </c>
    </row>
    <row r="110" spans="1:22" s="3" customFormat="1" ht="12.75">
      <c r="A110" s="3">
        <v>1999</v>
      </c>
      <c r="B110" s="5" t="s">
        <v>29</v>
      </c>
      <c r="C110" s="5" t="s">
        <v>26</v>
      </c>
      <c r="D110" s="2">
        <v>35</v>
      </c>
      <c r="E110" s="2">
        <v>2</v>
      </c>
      <c r="F110" s="6">
        <v>5222</v>
      </c>
      <c r="G110" s="6">
        <v>0</v>
      </c>
      <c r="H110" s="6">
        <v>3057</v>
      </c>
      <c r="I110" s="6">
        <v>5051</v>
      </c>
      <c r="J110" s="6">
        <v>5637</v>
      </c>
      <c r="K110" s="6">
        <v>5642</v>
      </c>
      <c r="L110" s="6">
        <v>5127</v>
      </c>
      <c r="M110" s="6">
        <v>0</v>
      </c>
      <c r="N110" s="10">
        <v>72.2</v>
      </c>
      <c r="O110" s="6">
        <v>9655.6371191135731</v>
      </c>
      <c r="P110" s="6">
        <v>0</v>
      </c>
      <c r="Q110" s="6">
        <v>5652.4861495844871</v>
      </c>
      <c r="R110" s="6">
        <v>9339.4529085872564</v>
      </c>
      <c r="S110" s="6">
        <v>10422.984764542936</v>
      </c>
      <c r="T110" s="6">
        <v>10432.229916897506</v>
      </c>
      <c r="U110" s="6">
        <v>9479.9792243767315</v>
      </c>
      <c r="V110" s="6">
        <v>0</v>
      </c>
    </row>
    <row r="111" spans="1:22" s="3" customFormat="1" ht="12.75">
      <c r="A111" s="3">
        <v>2000</v>
      </c>
      <c r="B111" s="5" t="s">
        <v>17</v>
      </c>
      <c r="C111" s="5" t="s">
        <v>18</v>
      </c>
      <c r="D111" s="2">
        <v>0</v>
      </c>
      <c r="E111" s="2">
        <v>3</v>
      </c>
      <c r="F111" s="20">
        <v>299.60000000000002</v>
      </c>
      <c r="G111" s="20">
        <v>0</v>
      </c>
      <c r="H111" s="20">
        <v>162.30000000000001</v>
      </c>
      <c r="I111" s="20">
        <v>287.89999999999998</v>
      </c>
      <c r="J111" s="20">
        <v>340.8</v>
      </c>
      <c r="K111" s="20">
        <v>341.4</v>
      </c>
      <c r="L111" s="20">
        <v>282.8</v>
      </c>
      <c r="M111" s="20">
        <v>0</v>
      </c>
      <c r="N111" s="10">
        <v>72.599999999999994</v>
      </c>
      <c r="O111" s="20">
        <v>550.91735537190095</v>
      </c>
      <c r="P111" s="20">
        <v>0</v>
      </c>
      <c r="Q111" s="20">
        <v>298.44421487603313</v>
      </c>
      <c r="R111" s="20">
        <v>529.40289256198344</v>
      </c>
      <c r="S111" s="20">
        <v>626.67768595041332</v>
      </c>
      <c r="T111" s="20">
        <v>627.78099173553721</v>
      </c>
      <c r="U111" s="20">
        <v>520.02479338842988</v>
      </c>
      <c r="V111" s="20">
        <v>0</v>
      </c>
    </row>
    <row r="112" spans="1:22" s="3" customFormat="1" ht="12.75">
      <c r="A112" s="3">
        <v>2000</v>
      </c>
      <c r="B112" s="5" t="s">
        <v>17</v>
      </c>
      <c r="C112" s="5" t="s">
        <v>19</v>
      </c>
      <c r="D112" s="2">
        <v>1</v>
      </c>
      <c r="E112" s="2">
        <v>3</v>
      </c>
      <c r="F112" s="20">
        <v>380.2</v>
      </c>
      <c r="G112" s="20">
        <v>0</v>
      </c>
      <c r="H112" s="20">
        <v>181.6</v>
      </c>
      <c r="I112" s="20">
        <v>322.39999999999998</v>
      </c>
      <c r="J112" s="20">
        <v>413.6</v>
      </c>
      <c r="K112" s="20">
        <v>447</v>
      </c>
      <c r="L112" s="20">
        <v>372.3</v>
      </c>
      <c r="M112" s="20">
        <v>0</v>
      </c>
      <c r="N112" s="10">
        <v>72.599999999999994</v>
      </c>
      <c r="O112" s="20">
        <v>699.12809917355378</v>
      </c>
      <c r="P112" s="20">
        <v>0</v>
      </c>
      <c r="Q112" s="20">
        <v>333.93388429752065</v>
      </c>
      <c r="R112" s="20">
        <v>592.84297520661153</v>
      </c>
      <c r="S112" s="20">
        <v>760.54545454545473</v>
      </c>
      <c r="T112" s="20">
        <v>821.96280991735546</v>
      </c>
      <c r="U112" s="20">
        <v>684.6012396694216</v>
      </c>
      <c r="V112" s="20">
        <v>0</v>
      </c>
    </row>
    <row r="113" spans="1:22" s="3" customFormat="1" ht="12.75">
      <c r="A113" s="3">
        <v>2000</v>
      </c>
      <c r="B113" s="5" t="s">
        <v>17</v>
      </c>
      <c r="C113" s="5" t="s">
        <v>20</v>
      </c>
      <c r="D113" s="2">
        <v>2</v>
      </c>
      <c r="E113" s="2">
        <v>3</v>
      </c>
      <c r="F113" s="20">
        <v>216.9</v>
      </c>
      <c r="G113" s="20">
        <v>0</v>
      </c>
      <c r="H113" s="20">
        <v>145.1</v>
      </c>
      <c r="I113" s="20">
        <v>249.5</v>
      </c>
      <c r="J113" s="20">
        <v>239.8</v>
      </c>
      <c r="K113" s="20">
        <v>227.2</v>
      </c>
      <c r="L113" s="20">
        <v>187.6</v>
      </c>
      <c r="M113" s="20">
        <v>0</v>
      </c>
      <c r="N113" s="10">
        <v>72.599999999999994</v>
      </c>
      <c r="O113" s="20">
        <v>398.8450413223141</v>
      </c>
      <c r="P113" s="20">
        <v>0</v>
      </c>
      <c r="Q113" s="20">
        <v>266.81611570247935</v>
      </c>
      <c r="R113" s="20">
        <v>458.79132231404964</v>
      </c>
      <c r="S113" s="20">
        <v>440.95454545454555</v>
      </c>
      <c r="T113" s="20">
        <v>417.78512396694214</v>
      </c>
      <c r="U113" s="20">
        <v>344.96694214876032</v>
      </c>
      <c r="V113" s="20">
        <v>0</v>
      </c>
    </row>
    <row r="114" spans="1:22" s="3" customFormat="1" ht="12.75">
      <c r="A114" s="3">
        <v>2000</v>
      </c>
      <c r="B114" s="5" t="s">
        <v>17</v>
      </c>
      <c r="C114" s="5" t="s">
        <v>21</v>
      </c>
      <c r="D114" s="2">
        <v>3</v>
      </c>
      <c r="E114" s="2">
        <v>3</v>
      </c>
      <c r="F114" s="20">
        <v>359</v>
      </c>
      <c r="G114" s="20">
        <v>0</v>
      </c>
      <c r="H114" s="20">
        <v>203</v>
      </c>
      <c r="I114" s="20">
        <v>311.5</v>
      </c>
      <c r="J114" s="20">
        <v>394.2</v>
      </c>
      <c r="K114" s="20">
        <v>410.2</v>
      </c>
      <c r="L114" s="20">
        <v>357</v>
      </c>
      <c r="M114" s="20">
        <v>0</v>
      </c>
      <c r="N114" s="10">
        <v>72.599999999999994</v>
      </c>
      <c r="O114" s="20">
        <v>660.14462809917359</v>
      </c>
      <c r="P114" s="20">
        <v>0</v>
      </c>
      <c r="Q114" s="20">
        <v>373.28512396694219</v>
      </c>
      <c r="R114" s="20">
        <v>572.79958677685954</v>
      </c>
      <c r="S114" s="20">
        <v>724.87190082644634</v>
      </c>
      <c r="T114" s="20">
        <v>754.2933884297521</v>
      </c>
      <c r="U114" s="20">
        <v>656.46694214876038</v>
      </c>
      <c r="V114" s="20">
        <v>0</v>
      </c>
    </row>
    <row r="115" spans="1:22" s="3" customFormat="1" ht="12.75">
      <c r="A115" s="3">
        <v>2000</v>
      </c>
      <c r="B115" s="5" t="s">
        <v>17</v>
      </c>
      <c r="C115" s="5" t="s">
        <v>22</v>
      </c>
      <c r="D115" s="2">
        <v>4</v>
      </c>
      <c r="E115" s="2">
        <v>3</v>
      </c>
      <c r="F115" s="20">
        <v>397.7</v>
      </c>
      <c r="G115" s="20">
        <v>0</v>
      </c>
      <c r="H115" s="20">
        <v>220</v>
      </c>
      <c r="I115" s="20">
        <v>332.9</v>
      </c>
      <c r="J115" s="20">
        <v>421.4</v>
      </c>
      <c r="K115" s="20">
        <v>456.5</v>
      </c>
      <c r="L115" s="20">
        <v>397.3</v>
      </c>
      <c r="M115" s="20">
        <v>0</v>
      </c>
      <c r="N115" s="10">
        <v>72.599999999999994</v>
      </c>
      <c r="O115" s="20">
        <v>731.30785123966939</v>
      </c>
      <c r="P115" s="20">
        <v>0</v>
      </c>
      <c r="Q115" s="20">
        <v>404.54545454545456</v>
      </c>
      <c r="R115" s="20">
        <v>612.15082644628092</v>
      </c>
      <c r="S115" s="20">
        <v>774.88842975206614</v>
      </c>
      <c r="T115" s="20">
        <v>839.43181818181824</v>
      </c>
      <c r="U115" s="20">
        <v>730.57231404958691</v>
      </c>
      <c r="V115" s="20">
        <v>0</v>
      </c>
    </row>
    <row r="116" spans="1:22" s="3" customFormat="1" ht="12.75">
      <c r="A116" s="3">
        <v>2000</v>
      </c>
      <c r="B116" s="5" t="s">
        <v>17</v>
      </c>
      <c r="C116" s="5" t="s">
        <v>23</v>
      </c>
      <c r="D116" s="2">
        <v>5</v>
      </c>
      <c r="E116" s="2">
        <v>3</v>
      </c>
      <c r="F116" s="20">
        <v>298.10000000000002</v>
      </c>
      <c r="G116" s="20">
        <v>0</v>
      </c>
      <c r="H116" s="20">
        <v>191.5</v>
      </c>
      <c r="I116" s="20">
        <v>287.89999999999998</v>
      </c>
      <c r="J116" s="20">
        <v>341.2</v>
      </c>
      <c r="K116" s="20">
        <v>320.89999999999998</v>
      </c>
      <c r="L116" s="20">
        <v>285.7</v>
      </c>
      <c r="M116" s="20">
        <v>0</v>
      </c>
      <c r="N116" s="10">
        <v>72.599999999999994</v>
      </c>
      <c r="O116" s="20">
        <v>548.15909090909099</v>
      </c>
      <c r="P116" s="20">
        <v>0</v>
      </c>
      <c r="Q116" s="20">
        <v>352.13842975206614</v>
      </c>
      <c r="R116" s="20">
        <v>529.40289256198344</v>
      </c>
      <c r="S116" s="20">
        <v>627.41322314049592</v>
      </c>
      <c r="T116" s="20">
        <v>590.08471074380157</v>
      </c>
      <c r="U116" s="20">
        <v>525.35743801652893</v>
      </c>
      <c r="V116" s="20">
        <v>0</v>
      </c>
    </row>
    <row r="117" spans="1:22" s="3" customFormat="1" ht="12.75">
      <c r="A117" s="3">
        <v>2000</v>
      </c>
      <c r="B117" s="5" t="s">
        <v>17</v>
      </c>
      <c r="C117" s="5" t="s">
        <v>24</v>
      </c>
      <c r="D117" s="2">
        <v>6</v>
      </c>
      <c r="E117" s="2">
        <v>3</v>
      </c>
      <c r="F117" s="20">
        <v>106</v>
      </c>
      <c r="G117" s="20">
        <v>0</v>
      </c>
      <c r="H117" s="20">
        <v>69.8</v>
      </c>
      <c r="I117" s="20">
        <v>102.3</v>
      </c>
      <c r="J117" s="20">
        <v>115.9</v>
      </c>
      <c r="K117" s="20">
        <v>119</v>
      </c>
      <c r="L117" s="20">
        <v>107.4</v>
      </c>
      <c r="M117" s="20">
        <v>0</v>
      </c>
      <c r="N117" s="10">
        <v>72.599999999999994</v>
      </c>
      <c r="O117" s="20">
        <v>194.91735537190084</v>
      </c>
      <c r="P117" s="20">
        <v>0</v>
      </c>
      <c r="Q117" s="20">
        <v>128.35123966942149</v>
      </c>
      <c r="R117" s="20">
        <v>188.11363636363637</v>
      </c>
      <c r="S117" s="20">
        <v>213.12190082644631</v>
      </c>
      <c r="T117" s="20">
        <v>218.82231404958679</v>
      </c>
      <c r="U117" s="20">
        <v>197.49173553719012</v>
      </c>
      <c r="V117" s="20">
        <v>0</v>
      </c>
    </row>
    <row r="118" spans="1:22" s="3" customFormat="1" ht="12.75">
      <c r="A118" s="3">
        <v>2000</v>
      </c>
      <c r="B118" s="5" t="s">
        <v>17</v>
      </c>
      <c r="C118" s="5" t="s">
        <v>25</v>
      </c>
      <c r="D118" s="2">
        <v>7</v>
      </c>
      <c r="E118" s="2">
        <v>3</v>
      </c>
      <c r="F118" s="20">
        <v>95.5</v>
      </c>
      <c r="G118" s="20">
        <v>0</v>
      </c>
      <c r="H118" s="20">
        <v>73.400000000000006</v>
      </c>
      <c r="I118" s="20">
        <v>100.5</v>
      </c>
      <c r="J118" s="20">
        <v>111.4</v>
      </c>
      <c r="K118" s="20">
        <v>120</v>
      </c>
      <c r="L118" s="20">
        <v>105.4</v>
      </c>
      <c r="M118" s="20">
        <v>0</v>
      </c>
      <c r="N118" s="10">
        <v>72.599999999999994</v>
      </c>
      <c r="O118" s="20">
        <v>175.60950413223142</v>
      </c>
      <c r="P118" s="20">
        <v>0</v>
      </c>
      <c r="Q118" s="20">
        <v>134.97107438016533</v>
      </c>
      <c r="R118" s="20">
        <v>184.80371900826447</v>
      </c>
      <c r="S118" s="20">
        <v>204.84710743801656</v>
      </c>
      <c r="T118" s="20">
        <v>220.6611570247934</v>
      </c>
      <c r="U118" s="20">
        <v>193.81404958677689</v>
      </c>
      <c r="V118" s="20">
        <v>0</v>
      </c>
    </row>
    <row r="119" spans="1:22" s="3" customFormat="1" ht="12.75">
      <c r="A119" s="3">
        <v>2000</v>
      </c>
      <c r="B119" s="5" t="s">
        <v>17</v>
      </c>
      <c r="C119" s="5" t="s">
        <v>26</v>
      </c>
      <c r="D119" s="2">
        <v>8</v>
      </c>
      <c r="E119" s="2">
        <v>3</v>
      </c>
      <c r="F119" s="20">
        <v>108</v>
      </c>
      <c r="G119" s="20">
        <v>0</v>
      </c>
      <c r="H119" s="20">
        <v>68.7</v>
      </c>
      <c r="I119" s="20">
        <v>102.4</v>
      </c>
      <c r="J119" s="20">
        <v>116.4</v>
      </c>
      <c r="K119" s="20">
        <v>118.8</v>
      </c>
      <c r="L119" s="20">
        <v>107.9</v>
      </c>
      <c r="M119" s="20">
        <v>0</v>
      </c>
      <c r="N119" s="10">
        <v>72.599999999999994</v>
      </c>
      <c r="O119" s="20">
        <v>198.59504132231407</v>
      </c>
      <c r="P119" s="20">
        <v>0</v>
      </c>
      <c r="Q119" s="20">
        <v>126.32851239669424</v>
      </c>
      <c r="R119" s="20">
        <v>188.29752066115705</v>
      </c>
      <c r="S119" s="20">
        <v>214.04132231404964</v>
      </c>
      <c r="T119" s="20">
        <v>218.45454545454547</v>
      </c>
      <c r="U119" s="20">
        <v>198.41115702479343</v>
      </c>
      <c r="V119" s="20">
        <v>0</v>
      </c>
    </row>
    <row r="120" spans="1:22" s="3" customFormat="1" ht="12.75">
      <c r="A120" s="3">
        <v>2000</v>
      </c>
      <c r="B120" s="5" t="s">
        <v>27</v>
      </c>
      <c r="C120" s="5" t="s">
        <v>18</v>
      </c>
      <c r="D120" s="2">
        <v>9</v>
      </c>
      <c r="E120" s="2">
        <v>3</v>
      </c>
      <c r="F120" s="21">
        <v>7.93</v>
      </c>
      <c r="G120" s="21">
        <v>0</v>
      </c>
      <c r="H120" s="21">
        <v>4.8</v>
      </c>
      <c r="I120" s="21">
        <v>7.46</v>
      </c>
      <c r="J120" s="21">
        <v>8.89</v>
      </c>
      <c r="K120" s="21">
        <v>9.06</v>
      </c>
      <c r="L120" s="21">
        <v>7.57</v>
      </c>
      <c r="M120" s="21">
        <v>0</v>
      </c>
      <c r="N120" s="10">
        <v>72.599999999999994</v>
      </c>
      <c r="O120" s="21">
        <v>14.582024793388431</v>
      </c>
      <c r="P120" s="21">
        <v>0</v>
      </c>
      <c r="Q120" s="21">
        <v>8.8264462809917354</v>
      </c>
      <c r="R120" s="21">
        <v>13.717768595041322</v>
      </c>
      <c r="S120" s="21">
        <v>16.347314049586778</v>
      </c>
      <c r="T120" s="21">
        <v>16.659917355371903</v>
      </c>
      <c r="U120" s="21">
        <v>13.92004132231405</v>
      </c>
      <c r="V120" s="21">
        <v>0</v>
      </c>
    </row>
    <row r="121" spans="1:22" s="3" customFormat="1" ht="12.75">
      <c r="A121" s="3">
        <v>2000</v>
      </c>
      <c r="B121" s="5" t="s">
        <v>27</v>
      </c>
      <c r="C121" s="5" t="s">
        <v>19</v>
      </c>
      <c r="D121" s="2">
        <v>10</v>
      </c>
      <c r="E121" s="2">
        <v>3</v>
      </c>
      <c r="F121" s="21">
        <v>9.25</v>
      </c>
      <c r="G121" s="21">
        <v>0</v>
      </c>
      <c r="H121" s="21">
        <v>5</v>
      </c>
      <c r="I121" s="21">
        <v>7.94</v>
      </c>
      <c r="J121" s="21">
        <v>10.06</v>
      </c>
      <c r="K121" s="21">
        <v>11.04</v>
      </c>
      <c r="L121" s="21">
        <v>9.15</v>
      </c>
      <c r="M121" s="21">
        <v>0</v>
      </c>
      <c r="N121" s="10">
        <v>72.599999999999994</v>
      </c>
      <c r="O121" s="21">
        <v>17.009297520661157</v>
      </c>
      <c r="P121" s="21">
        <v>0</v>
      </c>
      <c r="Q121" s="21">
        <v>9.1942148760330582</v>
      </c>
      <c r="R121" s="21">
        <v>14.600413223140498</v>
      </c>
      <c r="S121" s="21">
        <v>18.498760330578513</v>
      </c>
      <c r="T121" s="21">
        <v>20.300826446280993</v>
      </c>
      <c r="U121" s="21">
        <v>16.825413223140497</v>
      </c>
      <c r="V121" s="21">
        <v>0</v>
      </c>
    </row>
    <row r="122" spans="1:22" s="3" customFormat="1" ht="12.75">
      <c r="A122" s="3">
        <v>2000</v>
      </c>
      <c r="B122" s="5" t="s">
        <v>27</v>
      </c>
      <c r="C122" s="5" t="s">
        <v>20</v>
      </c>
      <c r="D122" s="2">
        <v>11</v>
      </c>
      <c r="E122" s="2">
        <v>3</v>
      </c>
      <c r="F122" s="21">
        <v>6.69</v>
      </c>
      <c r="G122" s="21">
        <v>0</v>
      </c>
      <c r="H122" s="21">
        <v>4.6100000000000003</v>
      </c>
      <c r="I122" s="21">
        <v>6.97</v>
      </c>
      <c r="J122" s="21">
        <v>7.53</v>
      </c>
      <c r="K122" s="21">
        <v>7.12</v>
      </c>
      <c r="L122" s="21">
        <v>6.27</v>
      </c>
      <c r="M122" s="21">
        <v>0</v>
      </c>
      <c r="N122" s="10">
        <v>72.599999999999994</v>
      </c>
      <c r="O122" s="21">
        <v>12.301859504132233</v>
      </c>
      <c r="P122" s="21">
        <v>0</v>
      </c>
      <c r="Q122" s="21">
        <v>8.4770661157024811</v>
      </c>
      <c r="R122" s="21">
        <v>12.816735537190084</v>
      </c>
      <c r="S122" s="21">
        <v>13.846487603305786</v>
      </c>
      <c r="T122" s="21">
        <v>13.092561983471075</v>
      </c>
      <c r="U122" s="21">
        <v>11.529545454545454</v>
      </c>
      <c r="V122" s="21">
        <v>0</v>
      </c>
    </row>
    <row r="123" spans="1:22" s="3" customFormat="1" ht="12.75">
      <c r="A123" s="3">
        <v>2000</v>
      </c>
      <c r="B123" s="5" t="s">
        <v>27</v>
      </c>
      <c r="C123" s="5" t="s">
        <v>21</v>
      </c>
      <c r="D123" s="2">
        <v>12</v>
      </c>
      <c r="E123" s="2">
        <v>3</v>
      </c>
      <c r="F123" s="21">
        <v>8.91</v>
      </c>
      <c r="G123" s="21">
        <v>0</v>
      </c>
      <c r="H123" s="21">
        <v>5.16</v>
      </c>
      <c r="I123" s="21">
        <v>7.88</v>
      </c>
      <c r="J123" s="21">
        <v>9.7799999999999994</v>
      </c>
      <c r="K123" s="21">
        <v>10.199999999999999</v>
      </c>
      <c r="L123" s="21">
        <v>8.75</v>
      </c>
      <c r="M123" s="21">
        <v>0</v>
      </c>
      <c r="N123" s="10">
        <v>72.599999999999994</v>
      </c>
      <c r="O123" s="21">
        <v>16.384090909090911</v>
      </c>
      <c r="P123" s="21">
        <v>0</v>
      </c>
      <c r="Q123" s="21">
        <v>9.4884297520661161</v>
      </c>
      <c r="R123" s="21">
        <v>14.490082644628101</v>
      </c>
      <c r="S123" s="21">
        <v>17.98388429752066</v>
      </c>
      <c r="T123" s="21">
        <v>18.756198347107436</v>
      </c>
      <c r="U123" s="21">
        <v>16.089876033057852</v>
      </c>
      <c r="V123" s="21">
        <v>0</v>
      </c>
    </row>
    <row r="124" spans="1:22" s="3" customFormat="1" ht="12.75">
      <c r="A124" s="3">
        <v>2000</v>
      </c>
      <c r="B124" s="5" t="s">
        <v>27</v>
      </c>
      <c r="C124" s="5" t="s">
        <v>22</v>
      </c>
      <c r="D124" s="2">
        <v>13</v>
      </c>
      <c r="E124" s="2">
        <v>3</v>
      </c>
      <c r="F124" s="21">
        <v>9.56</v>
      </c>
      <c r="G124" s="21">
        <v>0</v>
      </c>
      <c r="H124" s="21">
        <v>5.33</v>
      </c>
      <c r="I124" s="21">
        <v>8.1199999999999992</v>
      </c>
      <c r="J124" s="21">
        <v>10.19</v>
      </c>
      <c r="K124" s="21">
        <v>11.14</v>
      </c>
      <c r="L124" s="21">
        <v>9.4600000000000009</v>
      </c>
      <c r="M124" s="21">
        <v>0</v>
      </c>
      <c r="N124" s="10">
        <v>72.599999999999994</v>
      </c>
      <c r="O124" s="21">
        <v>17.579338842975208</v>
      </c>
      <c r="P124" s="21">
        <v>0</v>
      </c>
      <c r="Q124" s="21">
        <v>9.8010330578512406</v>
      </c>
      <c r="R124" s="21">
        <v>14.931404958677687</v>
      </c>
      <c r="S124" s="21">
        <v>18.737809917355374</v>
      </c>
      <c r="T124" s="21">
        <v>20.484710743801656</v>
      </c>
      <c r="U124" s="21">
        <v>17.395454545454548</v>
      </c>
      <c r="V124" s="21">
        <v>0</v>
      </c>
    </row>
    <row r="125" spans="1:22" s="3" customFormat="1" ht="12.75">
      <c r="A125" s="3">
        <v>2000</v>
      </c>
      <c r="B125" s="5" t="s">
        <v>27</v>
      </c>
      <c r="C125" s="5" t="s">
        <v>23</v>
      </c>
      <c r="D125" s="2">
        <v>14</v>
      </c>
      <c r="E125" s="2">
        <v>3</v>
      </c>
      <c r="F125" s="21">
        <v>7.89</v>
      </c>
      <c r="G125" s="21">
        <v>0</v>
      </c>
      <c r="H125" s="21">
        <v>4.99</v>
      </c>
      <c r="I125" s="21">
        <v>7.58</v>
      </c>
      <c r="J125" s="21">
        <v>9.01</v>
      </c>
      <c r="K125" s="21">
        <v>8.49</v>
      </c>
      <c r="L125" s="21">
        <v>7.6</v>
      </c>
      <c r="M125" s="21">
        <v>0</v>
      </c>
      <c r="N125" s="10">
        <v>72.599999999999994</v>
      </c>
      <c r="O125" s="21">
        <v>14.508471074380168</v>
      </c>
      <c r="P125" s="21">
        <v>0</v>
      </c>
      <c r="Q125" s="21">
        <v>9.1758264462809933</v>
      </c>
      <c r="R125" s="21">
        <v>13.938429752066117</v>
      </c>
      <c r="S125" s="21">
        <v>16.567975206611571</v>
      </c>
      <c r="T125" s="21">
        <v>15.611776859504133</v>
      </c>
      <c r="U125" s="21">
        <v>13.975206611570247</v>
      </c>
      <c r="V125" s="21">
        <v>0</v>
      </c>
    </row>
    <row r="126" spans="1:22" s="3" customFormat="1" ht="12.75">
      <c r="A126" s="3">
        <v>2000</v>
      </c>
      <c r="B126" s="5" t="s">
        <v>27</v>
      </c>
      <c r="C126" s="5" t="s">
        <v>24</v>
      </c>
      <c r="D126" s="2">
        <v>15</v>
      </c>
      <c r="E126" s="2">
        <v>3</v>
      </c>
      <c r="F126" s="21">
        <v>5.3</v>
      </c>
      <c r="G126" s="21">
        <v>0</v>
      </c>
      <c r="H126" s="21">
        <v>4.38</v>
      </c>
      <c r="I126" s="21">
        <v>5.16</v>
      </c>
      <c r="J126" s="21">
        <v>5.8</v>
      </c>
      <c r="K126" s="21">
        <v>5.7</v>
      </c>
      <c r="L126" s="21">
        <v>5.3</v>
      </c>
      <c r="M126" s="21">
        <v>0</v>
      </c>
      <c r="N126" s="10">
        <v>72.599999999999994</v>
      </c>
      <c r="O126" s="21">
        <v>9.7458677685950423</v>
      </c>
      <c r="P126" s="21">
        <v>0</v>
      </c>
      <c r="Q126" s="21">
        <v>8.0541322314049602</v>
      </c>
      <c r="R126" s="21">
        <v>9.4884297520661161</v>
      </c>
      <c r="S126" s="21">
        <v>10.665289256198347</v>
      </c>
      <c r="T126" s="21">
        <v>10.481404958677688</v>
      </c>
      <c r="U126" s="21">
        <v>9.7458677685950423</v>
      </c>
      <c r="V126" s="21">
        <v>0</v>
      </c>
    </row>
    <row r="127" spans="1:22" s="3" customFormat="1" ht="12.75">
      <c r="A127" s="3">
        <v>2000</v>
      </c>
      <c r="B127" s="5" t="s">
        <v>27</v>
      </c>
      <c r="C127" s="5" t="s">
        <v>25</v>
      </c>
      <c r="D127" s="2">
        <v>16</v>
      </c>
      <c r="E127" s="2">
        <v>3</v>
      </c>
      <c r="F127" s="21">
        <v>5.16</v>
      </c>
      <c r="G127" s="21">
        <v>0</v>
      </c>
      <c r="H127" s="21">
        <v>4.53</v>
      </c>
      <c r="I127" s="21">
        <v>5.29</v>
      </c>
      <c r="J127" s="21">
        <v>6.07</v>
      </c>
      <c r="K127" s="21">
        <v>7.5</v>
      </c>
      <c r="L127" s="21">
        <v>5.69</v>
      </c>
      <c r="M127" s="21">
        <v>0</v>
      </c>
      <c r="N127" s="10">
        <v>72.599999999999994</v>
      </c>
      <c r="O127" s="21">
        <v>9.4884297520661161</v>
      </c>
      <c r="P127" s="21">
        <v>0</v>
      </c>
      <c r="Q127" s="21">
        <v>8.3299586776859513</v>
      </c>
      <c r="R127" s="21">
        <v>9.7274793388429757</v>
      </c>
      <c r="S127" s="21">
        <v>11.161776859504133</v>
      </c>
      <c r="T127" s="21">
        <v>13.791322314049587</v>
      </c>
      <c r="U127" s="21">
        <v>10.463016528925621</v>
      </c>
      <c r="V127" s="21">
        <v>0</v>
      </c>
    </row>
    <row r="128" spans="1:22" s="3" customFormat="1" ht="12.75">
      <c r="A128" s="3">
        <v>2000</v>
      </c>
      <c r="B128" s="5" t="s">
        <v>27</v>
      </c>
      <c r="C128" s="5" t="s">
        <v>26</v>
      </c>
      <c r="D128" s="2">
        <v>17</v>
      </c>
      <c r="E128" s="2">
        <v>3</v>
      </c>
      <c r="F128" s="21">
        <v>5.32</v>
      </c>
      <c r="G128" s="21">
        <v>0</v>
      </c>
      <c r="H128" s="21">
        <v>4.3</v>
      </c>
      <c r="I128" s="21">
        <v>5.13</v>
      </c>
      <c r="J128" s="21">
        <v>5.78</v>
      </c>
      <c r="K128" s="21">
        <v>5.6</v>
      </c>
      <c r="L128" s="21">
        <v>5.24</v>
      </c>
      <c r="M128" s="21">
        <v>0</v>
      </c>
      <c r="N128" s="10">
        <v>72.599999999999994</v>
      </c>
      <c r="O128" s="21">
        <v>9.7826446280991739</v>
      </c>
      <c r="P128" s="21">
        <v>0</v>
      </c>
      <c r="Q128" s="21">
        <v>7.9070247933884295</v>
      </c>
      <c r="R128" s="21">
        <v>9.4332644628099178</v>
      </c>
      <c r="S128" s="21">
        <v>10.628512396694216</v>
      </c>
      <c r="T128" s="21">
        <v>10.297520661157025</v>
      </c>
      <c r="U128" s="21">
        <v>9.6355371900826459</v>
      </c>
      <c r="V128" s="21">
        <v>0</v>
      </c>
    </row>
    <row r="129" spans="1:22" s="3" customFormat="1" ht="12.75">
      <c r="A129" s="3">
        <v>2000</v>
      </c>
      <c r="B129" s="5" t="s">
        <v>49</v>
      </c>
      <c r="C129" s="5" t="s">
        <v>18</v>
      </c>
      <c r="D129" s="2">
        <v>18</v>
      </c>
      <c r="E129" s="2">
        <v>3</v>
      </c>
      <c r="F129" s="22">
        <v>7.8</v>
      </c>
      <c r="G129" s="22">
        <v>0</v>
      </c>
      <c r="H129" s="22">
        <v>4.7300000000000004</v>
      </c>
      <c r="I129" s="22">
        <v>7.37</v>
      </c>
      <c r="J129" s="22">
        <v>8.76</v>
      </c>
      <c r="K129" s="22">
        <v>8.91</v>
      </c>
      <c r="L129" s="22">
        <v>7.47</v>
      </c>
      <c r="M129" s="22">
        <v>0</v>
      </c>
      <c r="N129" s="10">
        <v>72.599999999999994</v>
      </c>
      <c r="O129" s="22">
        <v>14.342975206611571</v>
      </c>
      <c r="P129" s="22">
        <v>0</v>
      </c>
      <c r="Q129" s="22">
        <v>8.6977272727272741</v>
      </c>
      <c r="R129" s="22">
        <v>13.552272727272728</v>
      </c>
      <c r="S129" s="22">
        <v>16.10826446280992</v>
      </c>
      <c r="T129" s="22">
        <v>16.384090909090911</v>
      </c>
      <c r="U129" s="22">
        <v>13.736157024793389</v>
      </c>
      <c r="V129" s="22">
        <v>0</v>
      </c>
    </row>
    <row r="130" spans="1:22" s="3" customFormat="1" ht="12.75">
      <c r="A130" s="3">
        <v>2000</v>
      </c>
      <c r="B130" s="5" t="s">
        <v>49</v>
      </c>
      <c r="C130" s="5" t="s">
        <v>19</v>
      </c>
      <c r="D130" s="2">
        <v>19</v>
      </c>
      <c r="E130" s="2">
        <v>3</v>
      </c>
      <c r="F130" s="22">
        <v>9.06</v>
      </c>
      <c r="G130" s="22">
        <v>0</v>
      </c>
      <c r="H130" s="22">
        <v>4.93</v>
      </c>
      <c r="I130" s="22">
        <v>7.77</v>
      </c>
      <c r="J130" s="22">
        <v>9.84</v>
      </c>
      <c r="K130" s="22">
        <v>10.84</v>
      </c>
      <c r="L130" s="22">
        <v>8.94</v>
      </c>
      <c r="M130" s="22">
        <v>0</v>
      </c>
      <c r="N130" s="10">
        <v>72.599999999999994</v>
      </c>
      <c r="O130" s="22">
        <v>16.659917355371903</v>
      </c>
      <c r="P130" s="22">
        <v>0</v>
      </c>
      <c r="Q130" s="22">
        <v>9.0654958677685951</v>
      </c>
      <c r="R130" s="22">
        <v>14.287809917355371</v>
      </c>
      <c r="S130" s="22">
        <v>18.094214876033057</v>
      </c>
      <c r="T130" s="22">
        <v>19.933057851239671</v>
      </c>
      <c r="U130" s="22">
        <v>16.43925619834711</v>
      </c>
      <c r="V130" s="22">
        <v>0</v>
      </c>
    </row>
    <row r="131" spans="1:22" s="3" customFormat="1" ht="12.75">
      <c r="A131" s="3">
        <v>2000</v>
      </c>
      <c r="B131" s="5" t="s">
        <v>49</v>
      </c>
      <c r="C131" s="5" t="s">
        <v>20</v>
      </c>
      <c r="D131" s="2">
        <v>20</v>
      </c>
      <c r="E131" s="2">
        <v>3</v>
      </c>
      <c r="F131" s="22">
        <v>6.64</v>
      </c>
      <c r="G131" s="22">
        <v>0</v>
      </c>
      <c r="H131" s="22">
        <v>4.57</v>
      </c>
      <c r="I131" s="22">
        <v>6.91</v>
      </c>
      <c r="J131" s="22">
        <v>7.48</v>
      </c>
      <c r="K131" s="22">
        <v>7.04</v>
      </c>
      <c r="L131" s="22">
        <v>6.22</v>
      </c>
      <c r="M131" s="22">
        <v>0</v>
      </c>
      <c r="N131" s="10">
        <v>72.599999999999994</v>
      </c>
      <c r="O131" s="22">
        <v>12.209917355371902</v>
      </c>
      <c r="P131" s="22">
        <v>0</v>
      </c>
      <c r="Q131" s="22">
        <v>8.4035123966942162</v>
      </c>
      <c r="R131" s="22">
        <v>12.706404958677687</v>
      </c>
      <c r="S131" s="22">
        <v>13.754545454545456</v>
      </c>
      <c r="T131" s="22">
        <v>12.945454545454547</v>
      </c>
      <c r="U131" s="22">
        <v>11.437603305785125</v>
      </c>
      <c r="V131" s="22">
        <v>0</v>
      </c>
    </row>
    <row r="132" spans="1:22" s="3" customFormat="1" ht="12.75">
      <c r="A132" s="3">
        <v>2000</v>
      </c>
      <c r="B132" s="5" t="s">
        <v>49</v>
      </c>
      <c r="C132" s="5" t="s">
        <v>21</v>
      </c>
      <c r="D132" s="2">
        <v>21</v>
      </c>
      <c r="E132" s="2">
        <v>3</v>
      </c>
      <c r="F132" s="22">
        <v>8.76</v>
      </c>
      <c r="G132" s="22">
        <v>0</v>
      </c>
      <c r="H132" s="22">
        <v>5.07</v>
      </c>
      <c r="I132" s="22">
        <v>7.75</v>
      </c>
      <c r="J132" s="22">
        <v>9.61</v>
      </c>
      <c r="K132" s="22">
        <v>10.01</v>
      </c>
      <c r="L132" s="22">
        <v>8.61</v>
      </c>
      <c r="M132" s="22">
        <v>0</v>
      </c>
      <c r="N132" s="10">
        <v>72.599999999999994</v>
      </c>
      <c r="O132" s="22">
        <v>16.10826446280992</v>
      </c>
      <c r="P132" s="22">
        <v>0</v>
      </c>
      <c r="Q132" s="22">
        <v>9.3229338842975213</v>
      </c>
      <c r="R132" s="22">
        <v>14.251033057851242</v>
      </c>
      <c r="S132" s="22">
        <v>17.671280991735539</v>
      </c>
      <c r="T132" s="22">
        <v>18.406818181818185</v>
      </c>
      <c r="U132" s="22">
        <v>15.832438016528926</v>
      </c>
      <c r="V132" s="22">
        <v>0</v>
      </c>
    </row>
    <row r="133" spans="1:22" s="3" customFormat="1" ht="12.75">
      <c r="A133" s="3">
        <v>2000</v>
      </c>
      <c r="B133" s="5" t="s">
        <v>49</v>
      </c>
      <c r="C133" s="5" t="s">
        <v>22</v>
      </c>
      <c r="D133" s="2">
        <v>22</v>
      </c>
      <c r="E133" s="2">
        <v>3</v>
      </c>
      <c r="F133" s="22">
        <v>9.35</v>
      </c>
      <c r="G133" s="22">
        <v>0</v>
      </c>
      <c r="H133" s="22">
        <v>5.24</v>
      </c>
      <c r="I133" s="22">
        <v>7.93</v>
      </c>
      <c r="J133" s="22">
        <v>9.98</v>
      </c>
      <c r="K133" s="22">
        <v>10.94</v>
      </c>
      <c r="L133" s="22">
        <v>9.23</v>
      </c>
      <c r="M133" s="22">
        <v>0</v>
      </c>
      <c r="N133" s="10">
        <v>72.599999999999994</v>
      </c>
      <c r="O133" s="22">
        <v>17.193181818181817</v>
      </c>
      <c r="P133" s="22">
        <v>0</v>
      </c>
      <c r="Q133" s="22">
        <v>9.6355371900826459</v>
      </c>
      <c r="R133" s="22">
        <v>14.582024793388431</v>
      </c>
      <c r="S133" s="22">
        <v>18.351652892561987</v>
      </c>
      <c r="T133" s="22">
        <v>20.116942148760334</v>
      </c>
      <c r="U133" s="22">
        <v>16.972520661157027</v>
      </c>
      <c r="V133" s="22">
        <v>0</v>
      </c>
    </row>
    <row r="134" spans="1:22" s="3" customFormat="1" ht="12.75">
      <c r="A134" s="3">
        <v>2000</v>
      </c>
      <c r="B134" s="5" t="s">
        <v>49</v>
      </c>
      <c r="C134" s="5" t="s">
        <v>23</v>
      </c>
      <c r="D134" s="2">
        <v>23</v>
      </c>
      <c r="E134" s="2">
        <v>3</v>
      </c>
      <c r="F134" s="22">
        <v>7.83</v>
      </c>
      <c r="G134" s="22">
        <v>0</v>
      </c>
      <c r="H134" s="22">
        <v>4.9400000000000004</v>
      </c>
      <c r="I134" s="22">
        <v>7.51</v>
      </c>
      <c r="J134" s="22">
        <v>8.9600000000000009</v>
      </c>
      <c r="K134" s="22">
        <v>8.43</v>
      </c>
      <c r="L134" s="22">
        <v>7.56</v>
      </c>
      <c r="M134" s="22">
        <v>0</v>
      </c>
      <c r="N134" s="10">
        <v>72.599999999999994</v>
      </c>
      <c r="O134" s="22">
        <v>14.398140495867771</v>
      </c>
      <c r="P134" s="22">
        <v>0</v>
      </c>
      <c r="Q134" s="22">
        <v>9.0838842975206617</v>
      </c>
      <c r="R134" s="22">
        <v>13.809710743801652</v>
      </c>
      <c r="S134" s="22">
        <v>16.476033057851243</v>
      </c>
      <c r="T134" s="22">
        <v>15.501446280991736</v>
      </c>
      <c r="U134" s="22">
        <v>13.901652892561984</v>
      </c>
      <c r="V134" s="22">
        <v>0</v>
      </c>
    </row>
    <row r="135" spans="1:22" s="3" customFormat="1" ht="12.75">
      <c r="A135" s="3">
        <v>2000</v>
      </c>
      <c r="B135" s="5" t="s">
        <v>49</v>
      </c>
      <c r="C135" s="5" t="s">
        <v>24</v>
      </c>
      <c r="D135" s="2">
        <v>24</v>
      </c>
      <c r="E135" s="2">
        <v>3</v>
      </c>
      <c r="F135" s="22">
        <v>5.24</v>
      </c>
      <c r="G135" s="22">
        <v>0</v>
      </c>
      <c r="H135" s="22">
        <v>4.3499999999999996</v>
      </c>
      <c r="I135" s="22">
        <v>5.1100000000000003</v>
      </c>
      <c r="J135" s="22">
        <v>5.74</v>
      </c>
      <c r="K135" s="22">
        <v>5.64</v>
      </c>
      <c r="L135" s="22">
        <v>5.25</v>
      </c>
      <c r="M135" s="22">
        <v>0</v>
      </c>
      <c r="N135" s="10">
        <v>72.599999999999994</v>
      </c>
      <c r="O135" s="22">
        <v>9.6355371900826459</v>
      </c>
      <c r="P135" s="22">
        <v>0</v>
      </c>
      <c r="Q135" s="22">
        <v>7.9989669421487601</v>
      </c>
      <c r="R135" s="22">
        <v>9.3964876033057863</v>
      </c>
      <c r="S135" s="22">
        <v>10.554958677685953</v>
      </c>
      <c r="T135" s="22">
        <v>10.37107438016529</v>
      </c>
      <c r="U135" s="22">
        <v>9.6539256198347108</v>
      </c>
      <c r="V135" s="22">
        <v>0</v>
      </c>
    </row>
    <row r="136" spans="1:22" s="3" customFormat="1" ht="12.75">
      <c r="A136" s="3">
        <v>2000</v>
      </c>
      <c r="B136" s="5" t="s">
        <v>49</v>
      </c>
      <c r="C136" s="5" t="s">
        <v>25</v>
      </c>
      <c r="D136" s="2">
        <v>25</v>
      </c>
      <c r="E136" s="2">
        <v>3</v>
      </c>
      <c r="F136" s="22">
        <v>5.08</v>
      </c>
      <c r="G136" s="22">
        <v>0</v>
      </c>
      <c r="H136" s="22">
        <v>4.49</v>
      </c>
      <c r="I136" s="22">
        <v>5.25</v>
      </c>
      <c r="J136" s="22">
        <v>6</v>
      </c>
      <c r="K136" s="22">
        <v>7.47</v>
      </c>
      <c r="L136" s="22">
        <v>5.62</v>
      </c>
      <c r="M136" s="22">
        <v>0</v>
      </c>
      <c r="N136" s="10">
        <v>72.599999999999994</v>
      </c>
      <c r="O136" s="22">
        <v>9.341322314049588</v>
      </c>
      <c r="P136" s="22">
        <v>0</v>
      </c>
      <c r="Q136" s="22">
        <v>8.2564049586776882</v>
      </c>
      <c r="R136" s="22">
        <v>9.6539256198347108</v>
      </c>
      <c r="S136" s="22">
        <v>11.03305785123967</v>
      </c>
      <c r="T136" s="22">
        <v>13.736157024793389</v>
      </c>
      <c r="U136" s="22">
        <v>10.334297520661158</v>
      </c>
      <c r="V136" s="22">
        <v>0</v>
      </c>
    </row>
    <row r="137" spans="1:22" s="3" customFormat="1" ht="12.75">
      <c r="A137" s="3">
        <v>2000</v>
      </c>
      <c r="B137" s="5" t="s">
        <v>49</v>
      </c>
      <c r="C137" s="5" t="s">
        <v>26</v>
      </c>
      <c r="D137" s="2">
        <v>26</v>
      </c>
      <c r="E137" s="2">
        <v>3</v>
      </c>
      <c r="F137" s="22">
        <v>5.26</v>
      </c>
      <c r="G137" s="22">
        <v>0</v>
      </c>
      <c r="H137" s="22">
        <v>4.2699999999999996</v>
      </c>
      <c r="I137" s="22">
        <v>5.09</v>
      </c>
      <c r="J137" s="22">
        <v>5.73</v>
      </c>
      <c r="K137" s="22">
        <v>5.56</v>
      </c>
      <c r="L137" s="22">
        <v>5.2</v>
      </c>
      <c r="M137" s="22">
        <v>0</v>
      </c>
      <c r="N137" s="10">
        <v>72.599999999999994</v>
      </c>
      <c r="O137" s="22">
        <v>9.6723140495867774</v>
      </c>
      <c r="P137" s="22">
        <v>0</v>
      </c>
      <c r="Q137" s="22">
        <v>7.8518595041322312</v>
      </c>
      <c r="R137" s="22">
        <v>9.3597107438016529</v>
      </c>
      <c r="S137" s="22">
        <v>10.536570247933886</v>
      </c>
      <c r="T137" s="22">
        <v>10.223966942148762</v>
      </c>
      <c r="U137" s="22">
        <v>9.561983471074381</v>
      </c>
      <c r="V137" s="22">
        <v>0</v>
      </c>
    </row>
    <row r="138" spans="1:22" s="3" customFormat="1" ht="12.75">
      <c r="A138" s="3">
        <v>2000</v>
      </c>
      <c r="B138" s="5" t="s">
        <v>29</v>
      </c>
      <c r="C138" s="5" t="s">
        <v>18</v>
      </c>
      <c r="D138" s="2">
        <v>27</v>
      </c>
      <c r="E138" s="2">
        <v>3</v>
      </c>
      <c r="F138" s="6">
        <v>15800</v>
      </c>
      <c r="G138" s="6">
        <v>0</v>
      </c>
      <c r="H138" s="6">
        <v>8025</v>
      </c>
      <c r="I138" s="6">
        <v>14663</v>
      </c>
      <c r="J138" s="6">
        <v>17615</v>
      </c>
      <c r="K138" s="6">
        <v>17764</v>
      </c>
      <c r="L138" s="6">
        <v>14634</v>
      </c>
      <c r="M138" s="6">
        <v>0</v>
      </c>
      <c r="N138" s="10">
        <v>72.599999999999994</v>
      </c>
      <c r="O138" s="6">
        <v>29053.719008264467</v>
      </c>
      <c r="P138" s="6">
        <v>0</v>
      </c>
      <c r="Q138" s="6">
        <v>14756.714876033058</v>
      </c>
      <c r="R138" s="6">
        <v>26962.954545454548</v>
      </c>
      <c r="S138" s="6">
        <v>32391.219008264467</v>
      </c>
      <c r="T138" s="6">
        <v>32665.206611570251</v>
      </c>
      <c r="U138" s="6">
        <v>26909.628099173555</v>
      </c>
      <c r="V138" s="6">
        <v>0</v>
      </c>
    </row>
    <row r="139" spans="1:22" s="3" customFormat="1" ht="12.75">
      <c r="A139" s="3">
        <v>2000</v>
      </c>
      <c r="B139" s="5" t="s">
        <v>29</v>
      </c>
      <c r="C139" s="5" t="s">
        <v>19</v>
      </c>
      <c r="D139" s="2">
        <v>28</v>
      </c>
      <c r="E139" s="2">
        <v>3</v>
      </c>
      <c r="F139" s="6">
        <v>20022</v>
      </c>
      <c r="G139" s="6">
        <v>0</v>
      </c>
      <c r="H139" s="6">
        <v>8953</v>
      </c>
      <c r="I139" s="6">
        <v>16603</v>
      </c>
      <c r="J139" s="6">
        <v>21252</v>
      </c>
      <c r="K139" s="6">
        <v>23212</v>
      </c>
      <c r="L139" s="6">
        <v>19429</v>
      </c>
      <c r="M139" s="6">
        <v>0</v>
      </c>
      <c r="N139" s="10">
        <v>72.599999999999994</v>
      </c>
      <c r="O139" s="6">
        <v>36817.314049586777</v>
      </c>
      <c r="P139" s="6">
        <v>0</v>
      </c>
      <c r="Q139" s="6">
        <v>16463.161157024795</v>
      </c>
      <c r="R139" s="6">
        <v>30530.309917355375</v>
      </c>
      <c r="S139" s="6">
        <v>39079.090909090912</v>
      </c>
      <c r="T139" s="6">
        <v>42683.223140495873</v>
      </c>
      <c r="U139" s="6">
        <v>35726.880165289258</v>
      </c>
      <c r="V139" s="6">
        <v>0</v>
      </c>
    </row>
    <row r="140" spans="1:22" s="3" customFormat="1" ht="12.75">
      <c r="A140" s="3">
        <v>2000</v>
      </c>
      <c r="B140" s="5" t="s">
        <v>29</v>
      </c>
      <c r="C140" s="5" t="s">
        <v>20</v>
      </c>
      <c r="D140" s="2">
        <v>29</v>
      </c>
      <c r="E140" s="2">
        <v>3</v>
      </c>
      <c r="F140" s="6">
        <v>11152</v>
      </c>
      <c r="G140" s="6">
        <v>0</v>
      </c>
      <c r="H140" s="6">
        <v>7002</v>
      </c>
      <c r="I140" s="6">
        <v>12562</v>
      </c>
      <c r="J140" s="6">
        <v>12375</v>
      </c>
      <c r="K140" s="6">
        <v>11603</v>
      </c>
      <c r="L140" s="6">
        <v>9522</v>
      </c>
      <c r="M140" s="6">
        <v>0</v>
      </c>
      <c r="N140" s="10">
        <v>72.599999999999994</v>
      </c>
      <c r="O140" s="6">
        <v>20506.776859504134</v>
      </c>
      <c r="P140" s="6">
        <v>0</v>
      </c>
      <c r="Q140" s="6">
        <v>12875.578512396694</v>
      </c>
      <c r="R140" s="6">
        <v>23099.545454545456</v>
      </c>
      <c r="S140" s="6">
        <v>22755.68181818182</v>
      </c>
      <c r="T140" s="6">
        <v>21336.095041322315</v>
      </c>
      <c r="U140" s="6">
        <v>17509.462809917357</v>
      </c>
      <c r="V140" s="6">
        <v>0</v>
      </c>
    </row>
    <row r="141" spans="1:22" s="3" customFormat="1" ht="12.75">
      <c r="A141" s="3">
        <v>2000</v>
      </c>
      <c r="B141" s="5" t="s">
        <v>29</v>
      </c>
      <c r="C141" s="5" t="s">
        <v>21</v>
      </c>
      <c r="D141" s="2">
        <v>30</v>
      </c>
      <c r="E141" s="2">
        <v>3</v>
      </c>
      <c r="F141" s="6">
        <v>18848</v>
      </c>
      <c r="G141" s="6">
        <v>0</v>
      </c>
      <c r="H141" s="6">
        <v>10238</v>
      </c>
      <c r="I141" s="6">
        <v>15937</v>
      </c>
      <c r="J141" s="6">
        <v>20301</v>
      </c>
      <c r="K141" s="6">
        <v>21362</v>
      </c>
      <c r="L141" s="6">
        <v>18641</v>
      </c>
      <c r="M141" s="6">
        <v>0</v>
      </c>
      <c r="N141" s="10">
        <v>72.599999999999994</v>
      </c>
      <c r="O141" s="6">
        <v>34658.512396694219</v>
      </c>
      <c r="P141" s="6">
        <v>0</v>
      </c>
      <c r="Q141" s="6">
        <v>18826.07438016529</v>
      </c>
      <c r="R141" s="6">
        <v>29305.64049586777</v>
      </c>
      <c r="S141" s="6">
        <v>37330.351239669428</v>
      </c>
      <c r="T141" s="6">
        <v>39281.36363636364</v>
      </c>
      <c r="U141" s="6">
        <v>34277.871900826452</v>
      </c>
      <c r="V141" s="6">
        <v>0</v>
      </c>
    </row>
    <row r="142" spans="1:22" s="3" customFormat="1" ht="12.75">
      <c r="A142" s="3">
        <v>2000</v>
      </c>
      <c r="B142" s="5" t="s">
        <v>29</v>
      </c>
      <c r="C142" s="5" t="s">
        <v>22</v>
      </c>
      <c r="D142" s="2">
        <v>31</v>
      </c>
      <c r="E142" s="2">
        <v>3</v>
      </c>
      <c r="F142" s="6">
        <v>20836</v>
      </c>
      <c r="G142" s="6">
        <v>0</v>
      </c>
      <c r="H142" s="6">
        <v>10972</v>
      </c>
      <c r="I142" s="6">
        <v>17070</v>
      </c>
      <c r="J142" s="6">
        <v>21611</v>
      </c>
      <c r="K142" s="6">
        <v>23686</v>
      </c>
      <c r="L142" s="6">
        <v>20619</v>
      </c>
      <c r="M142" s="6">
        <v>0</v>
      </c>
      <c r="N142" s="10">
        <v>72.599999999999994</v>
      </c>
      <c r="O142" s="6">
        <v>38314.132231404961</v>
      </c>
      <c r="P142" s="6">
        <v>0</v>
      </c>
      <c r="Q142" s="6">
        <v>20175.785123966944</v>
      </c>
      <c r="R142" s="6">
        <v>31389.049586776862</v>
      </c>
      <c r="S142" s="6">
        <v>39739.235537190085</v>
      </c>
      <c r="T142" s="6">
        <v>43554.834710743802</v>
      </c>
      <c r="U142" s="6">
        <v>37915.103305785124</v>
      </c>
      <c r="V142" s="6">
        <v>0</v>
      </c>
    </row>
    <row r="143" spans="1:22" s="3" customFormat="1" ht="12.75">
      <c r="A143" s="3">
        <v>2000</v>
      </c>
      <c r="B143" s="5" t="s">
        <v>29</v>
      </c>
      <c r="C143" s="5" t="s">
        <v>23</v>
      </c>
      <c r="D143" s="2">
        <v>32</v>
      </c>
      <c r="E143" s="2">
        <v>3</v>
      </c>
      <c r="F143" s="6">
        <v>15461</v>
      </c>
      <c r="G143" s="6">
        <v>0</v>
      </c>
      <c r="H143" s="6">
        <v>9579</v>
      </c>
      <c r="I143" s="6">
        <v>14340</v>
      </c>
      <c r="J143" s="6">
        <v>17387</v>
      </c>
      <c r="K143" s="6">
        <v>16549</v>
      </c>
      <c r="L143" s="6">
        <v>14724</v>
      </c>
      <c r="M143" s="6">
        <v>0</v>
      </c>
      <c r="N143" s="10">
        <v>72.599999999999994</v>
      </c>
      <c r="O143" s="6">
        <v>28430.351239669424</v>
      </c>
      <c r="P143" s="6">
        <v>0</v>
      </c>
      <c r="Q143" s="6">
        <v>17614.276859504134</v>
      </c>
      <c r="R143" s="6">
        <v>26369.008264462813</v>
      </c>
      <c r="S143" s="6">
        <v>31971.962809917357</v>
      </c>
      <c r="T143" s="6">
        <v>30431.012396694216</v>
      </c>
      <c r="U143" s="6">
        <v>27075.123966942152</v>
      </c>
      <c r="V143" s="6">
        <v>0</v>
      </c>
    </row>
    <row r="144" spans="1:22" s="3" customFormat="1" ht="12.75">
      <c r="A144" s="3">
        <v>2000</v>
      </c>
      <c r="B144" s="5" t="s">
        <v>29</v>
      </c>
      <c r="C144" s="5" t="s">
        <v>24</v>
      </c>
      <c r="D144" s="2">
        <v>33</v>
      </c>
      <c r="E144" s="2">
        <v>3</v>
      </c>
      <c r="F144" s="6">
        <v>5625</v>
      </c>
      <c r="G144" s="6">
        <v>0</v>
      </c>
      <c r="H144" s="6">
        <v>3528</v>
      </c>
      <c r="I144" s="6">
        <v>5640</v>
      </c>
      <c r="J144" s="6">
        <v>6175</v>
      </c>
      <c r="K144" s="6">
        <v>6072</v>
      </c>
      <c r="L144" s="6">
        <v>5471</v>
      </c>
      <c r="M144" s="6">
        <v>0</v>
      </c>
      <c r="N144" s="10">
        <v>72.599999999999994</v>
      </c>
      <c r="O144" s="6">
        <v>10343.491735537191</v>
      </c>
      <c r="P144" s="6">
        <v>0</v>
      </c>
      <c r="Q144" s="6">
        <v>6487.4380165289258</v>
      </c>
      <c r="R144" s="6">
        <v>10371.07438016529</v>
      </c>
      <c r="S144" s="6">
        <v>11354.855371900827</v>
      </c>
      <c r="T144" s="6">
        <v>11165.454545454546</v>
      </c>
      <c r="U144" s="6">
        <v>10060.309917355373</v>
      </c>
      <c r="V144" s="6">
        <v>0</v>
      </c>
    </row>
    <row r="145" spans="1:22" s="3" customFormat="1" ht="12.75">
      <c r="A145" s="3">
        <v>2000</v>
      </c>
      <c r="B145" s="5" t="s">
        <v>29</v>
      </c>
      <c r="C145" s="5" t="s">
        <v>25</v>
      </c>
      <c r="D145" s="2">
        <v>34</v>
      </c>
      <c r="E145" s="2">
        <v>3</v>
      </c>
      <c r="F145" s="6">
        <v>5200</v>
      </c>
      <c r="G145" s="6">
        <v>0</v>
      </c>
      <c r="H145" s="6">
        <v>3596</v>
      </c>
      <c r="I145" s="6">
        <v>5807</v>
      </c>
      <c r="J145" s="6">
        <v>6331</v>
      </c>
      <c r="K145" s="6">
        <v>6700</v>
      </c>
      <c r="L145" s="6">
        <v>5461</v>
      </c>
      <c r="M145" s="6">
        <v>0</v>
      </c>
      <c r="N145" s="10">
        <v>72.599999999999994</v>
      </c>
      <c r="O145" s="6">
        <v>9561.9834710743817</v>
      </c>
      <c r="P145" s="6">
        <v>0</v>
      </c>
      <c r="Q145" s="6">
        <v>6612.4793388429762</v>
      </c>
      <c r="R145" s="6">
        <v>10678.161157024795</v>
      </c>
      <c r="S145" s="6">
        <v>11641.714876033058</v>
      </c>
      <c r="T145" s="6">
        <v>12320.247933884299</v>
      </c>
      <c r="U145" s="6">
        <v>10041.921487603307</v>
      </c>
      <c r="V145" s="6">
        <v>0</v>
      </c>
    </row>
    <row r="146" spans="1:22" s="3" customFormat="1" ht="12.75">
      <c r="A146" s="3">
        <v>2000</v>
      </c>
      <c r="B146" s="5" t="s">
        <v>29</v>
      </c>
      <c r="C146" s="5" t="s">
        <v>26</v>
      </c>
      <c r="D146" s="2">
        <v>35</v>
      </c>
      <c r="E146" s="2">
        <v>3</v>
      </c>
      <c r="F146" s="6">
        <v>5689</v>
      </c>
      <c r="G146" s="6">
        <v>0</v>
      </c>
      <c r="H146" s="6">
        <v>3501</v>
      </c>
      <c r="I146" s="6">
        <v>5625</v>
      </c>
      <c r="J146" s="6">
        <v>6149</v>
      </c>
      <c r="K146" s="6">
        <v>6036</v>
      </c>
      <c r="L146" s="6">
        <v>5471</v>
      </c>
      <c r="M146" s="6">
        <v>0</v>
      </c>
      <c r="N146" s="10">
        <v>72.599999999999994</v>
      </c>
      <c r="O146" s="6">
        <v>10461.177685950413</v>
      </c>
      <c r="P146" s="6">
        <v>0</v>
      </c>
      <c r="Q146" s="6">
        <v>6437.7892561983472</v>
      </c>
      <c r="R146" s="6">
        <v>10343.491735537191</v>
      </c>
      <c r="S146" s="6">
        <v>11307.045454545456</v>
      </c>
      <c r="T146" s="6">
        <v>11099.256198347108</v>
      </c>
      <c r="U146" s="6">
        <v>10060.309917355373</v>
      </c>
      <c r="V146" s="6">
        <v>0</v>
      </c>
    </row>
    <row r="147" spans="1:22" s="3" customFormat="1" ht="12.75">
      <c r="A147" s="3">
        <v>2001</v>
      </c>
      <c r="B147" s="5" t="s">
        <v>17</v>
      </c>
      <c r="C147" s="5" t="s">
        <v>18</v>
      </c>
      <c r="D147" s="2">
        <v>0</v>
      </c>
      <c r="E147" s="2">
        <v>4</v>
      </c>
      <c r="F147" s="20">
        <v>312.5</v>
      </c>
      <c r="G147" s="20">
        <v>0</v>
      </c>
      <c r="H147" s="20">
        <v>172.3</v>
      </c>
      <c r="I147" s="20">
        <v>302.3</v>
      </c>
      <c r="J147" s="20">
        <v>353.9</v>
      </c>
      <c r="K147" s="20">
        <v>352.6</v>
      </c>
      <c r="L147" s="20">
        <v>296.60000000000002</v>
      </c>
      <c r="M147" s="20">
        <v>0</v>
      </c>
      <c r="N147" s="10">
        <v>73.400000000000006</v>
      </c>
      <c r="O147" s="20">
        <v>568.37534059945494</v>
      </c>
      <c r="P147" s="20">
        <v>0</v>
      </c>
      <c r="Q147" s="20">
        <v>313.37942779291552</v>
      </c>
      <c r="R147" s="20">
        <v>549.8235694822888</v>
      </c>
      <c r="S147" s="20">
        <v>643.67370572207074</v>
      </c>
      <c r="T147" s="20">
        <v>641.30926430517718</v>
      </c>
      <c r="U147" s="20">
        <v>539.45640326975479</v>
      </c>
      <c r="V147" s="20">
        <v>0</v>
      </c>
    </row>
    <row r="148" spans="1:22" s="3" customFormat="1" ht="12.75">
      <c r="A148" s="3">
        <v>2001</v>
      </c>
      <c r="B148" s="5" t="s">
        <v>17</v>
      </c>
      <c r="C148" s="5" t="s">
        <v>19</v>
      </c>
      <c r="D148" s="2">
        <v>1</v>
      </c>
      <c r="E148" s="2">
        <v>4</v>
      </c>
      <c r="F148" s="20">
        <v>396.2</v>
      </c>
      <c r="G148" s="20">
        <v>0</v>
      </c>
      <c r="H148" s="20">
        <v>190.5</v>
      </c>
      <c r="I148" s="20">
        <v>338</v>
      </c>
      <c r="J148" s="20">
        <v>431.6</v>
      </c>
      <c r="K148" s="20">
        <v>462.5</v>
      </c>
      <c r="L148" s="20">
        <v>390</v>
      </c>
      <c r="M148" s="20">
        <v>0</v>
      </c>
      <c r="N148" s="10">
        <v>73.400000000000006</v>
      </c>
      <c r="O148" s="20">
        <v>720.60899182561297</v>
      </c>
      <c r="P148" s="20">
        <v>0</v>
      </c>
      <c r="Q148" s="20">
        <v>346.48160762942774</v>
      </c>
      <c r="R148" s="20">
        <v>614.75476839237058</v>
      </c>
      <c r="S148" s="20">
        <v>784.99455040871942</v>
      </c>
      <c r="T148" s="20">
        <v>841.1955040871934</v>
      </c>
      <c r="U148" s="20">
        <v>709.33242506811985</v>
      </c>
      <c r="V148" s="20">
        <v>0</v>
      </c>
    </row>
    <row r="149" spans="1:22" s="3" customFormat="1" ht="12.75">
      <c r="A149" s="3">
        <v>2001</v>
      </c>
      <c r="B149" s="5" t="s">
        <v>17</v>
      </c>
      <c r="C149" s="5" t="s">
        <v>20</v>
      </c>
      <c r="D149" s="2">
        <v>2</v>
      </c>
      <c r="E149" s="2">
        <v>4</v>
      </c>
      <c r="F149" s="20">
        <v>228.4</v>
      </c>
      <c r="G149" s="20">
        <v>0</v>
      </c>
      <c r="H149" s="20">
        <v>152.19999999999999</v>
      </c>
      <c r="I149" s="20">
        <v>265.3</v>
      </c>
      <c r="J149" s="20">
        <v>251.4</v>
      </c>
      <c r="K149" s="20">
        <v>234.3</v>
      </c>
      <c r="L149" s="20">
        <v>200</v>
      </c>
      <c r="M149" s="20">
        <v>0</v>
      </c>
      <c r="N149" s="10">
        <v>73.400000000000006</v>
      </c>
      <c r="O149" s="20">
        <v>415.41416893732969</v>
      </c>
      <c r="P149" s="20">
        <v>0</v>
      </c>
      <c r="Q149" s="20">
        <v>276.82152588555851</v>
      </c>
      <c r="R149" s="20">
        <v>482.52792915531336</v>
      </c>
      <c r="S149" s="20">
        <v>457.24659400544959</v>
      </c>
      <c r="T149" s="20">
        <v>426.14509536784743</v>
      </c>
      <c r="U149" s="20">
        <v>363.76021798365122</v>
      </c>
      <c r="V149" s="20">
        <v>0</v>
      </c>
    </row>
    <row r="150" spans="1:22" s="3" customFormat="1" ht="12.75">
      <c r="A150" s="3">
        <v>2001</v>
      </c>
      <c r="B150" s="5" t="s">
        <v>17</v>
      </c>
      <c r="C150" s="5" t="s">
        <v>21</v>
      </c>
      <c r="D150" s="2">
        <v>3</v>
      </c>
      <c r="E150" s="2">
        <v>4</v>
      </c>
      <c r="F150" s="20">
        <v>375.9</v>
      </c>
      <c r="G150" s="20">
        <v>0</v>
      </c>
      <c r="H150" s="20">
        <v>216.7</v>
      </c>
      <c r="I150" s="20">
        <v>328.3</v>
      </c>
      <c r="J150" s="20">
        <v>412.1</v>
      </c>
      <c r="K150" s="20">
        <v>425</v>
      </c>
      <c r="L150" s="20">
        <v>374.9</v>
      </c>
      <c r="M150" s="20">
        <v>0</v>
      </c>
      <c r="N150" s="10">
        <v>73.400000000000006</v>
      </c>
      <c r="O150" s="20">
        <v>683.68732970027236</v>
      </c>
      <c r="P150" s="20">
        <v>0</v>
      </c>
      <c r="Q150" s="20">
        <v>394.13419618528604</v>
      </c>
      <c r="R150" s="20">
        <v>597.11239782016344</v>
      </c>
      <c r="S150" s="20">
        <v>749.52792915531336</v>
      </c>
      <c r="T150" s="20">
        <v>772.99046321525884</v>
      </c>
      <c r="U150" s="20">
        <v>681.86852861035413</v>
      </c>
      <c r="V150" s="20">
        <v>0</v>
      </c>
    </row>
    <row r="151" spans="1:22" s="3" customFormat="1" ht="12.75">
      <c r="A151" s="3">
        <v>2001</v>
      </c>
      <c r="B151" s="5" t="s">
        <v>17</v>
      </c>
      <c r="C151" s="5" t="s">
        <v>22</v>
      </c>
      <c r="D151" s="2">
        <v>4</v>
      </c>
      <c r="E151" s="2">
        <v>4</v>
      </c>
      <c r="F151" s="20">
        <v>415.7</v>
      </c>
      <c r="G151" s="20">
        <v>0</v>
      </c>
      <c r="H151" s="20">
        <v>230.3</v>
      </c>
      <c r="I151" s="20">
        <v>349.4</v>
      </c>
      <c r="J151" s="20">
        <v>439.8</v>
      </c>
      <c r="K151" s="20">
        <v>472.7</v>
      </c>
      <c r="L151" s="20">
        <v>415.5</v>
      </c>
      <c r="M151" s="20">
        <v>0</v>
      </c>
      <c r="N151" s="10">
        <v>73.400000000000006</v>
      </c>
      <c r="O151" s="20">
        <v>756.07561307901892</v>
      </c>
      <c r="P151" s="20">
        <v>0</v>
      </c>
      <c r="Q151" s="20">
        <v>418.86989100817442</v>
      </c>
      <c r="R151" s="20">
        <v>635.48910081743861</v>
      </c>
      <c r="S151" s="20">
        <v>799.908719346049</v>
      </c>
      <c r="T151" s="20">
        <v>859.74727520435954</v>
      </c>
      <c r="U151" s="20">
        <v>755.71185286103537</v>
      </c>
      <c r="V151" s="20">
        <v>0</v>
      </c>
    </row>
    <row r="152" spans="1:22" s="3" customFormat="1" ht="12.75">
      <c r="A152" s="3">
        <v>2001</v>
      </c>
      <c r="B152" s="5" t="s">
        <v>17</v>
      </c>
      <c r="C152" s="5" t="s">
        <v>23</v>
      </c>
      <c r="D152" s="2">
        <v>5</v>
      </c>
      <c r="E152" s="2">
        <v>4</v>
      </c>
      <c r="F152" s="20">
        <v>314.3</v>
      </c>
      <c r="G152" s="20">
        <v>0</v>
      </c>
      <c r="H152" s="20">
        <v>202.3</v>
      </c>
      <c r="I152" s="20">
        <v>307.10000000000002</v>
      </c>
      <c r="J152" s="20">
        <v>358.8</v>
      </c>
      <c r="K152" s="20">
        <v>332.5</v>
      </c>
      <c r="L152" s="20">
        <v>301</v>
      </c>
      <c r="M152" s="20">
        <v>0</v>
      </c>
      <c r="N152" s="10">
        <v>73.400000000000006</v>
      </c>
      <c r="O152" s="20">
        <v>571.64918256130795</v>
      </c>
      <c r="P152" s="20">
        <v>0</v>
      </c>
      <c r="Q152" s="20">
        <v>367.94346049046322</v>
      </c>
      <c r="R152" s="20">
        <v>558.55381471389649</v>
      </c>
      <c r="S152" s="20">
        <v>652.58583106267031</v>
      </c>
      <c r="T152" s="20">
        <v>604.75136239782012</v>
      </c>
      <c r="U152" s="20">
        <v>547.45912806539502</v>
      </c>
      <c r="V152" s="20">
        <v>0</v>
      </c>
    </row>
    <row r="153" spans="1:22" s="3" customFormat="1" ht="12.75">
      <c r="A153" s="3">
        <v>2001</v>
      </c>
      <c r="B153" s="5" t="s">
        <v>17</v>
      </c>
      <c r="C153" s="5" t="s">
        <v>24</v>
      </c>
      <c r="D153" s="2">
        <v>6</v>
      </c>
      <c r="E153" s="2">
        <v>4</v>
      </c>
      <c r="F153" s="20">
        <v>110.2</v>
      </c>
      <c r="G153" s="20">
        <v>0</v>
      </c>
      <c r="H153" s="20">
        <v>71.099999999999994</v>
      </c>
      <c r="I153" s="20">
        <v>107.9</v>
      </c>
      <c r="J153" s="20">
        <v>123.3</v>
      </c>
      <c r="K153" s="20">
        <v>123</v>
      </c>
      <c r="L153" s="20">
        <v>112</v>
      </c>
      <c r="M153" s="20">
        <v>0</v>
      </c>
      <c r="N153" s="10">
        <v>73.400000000000006</v>
      </c>
      <c r="O153" s="20">
        <v>200.43188010899183</v>
      </c>
      <c r="P153" s="20">
        <v>0</v>
      </c>
      <c r="Q153" s="20">
        <v>129.31675749318799</v>
      </c>
      <c r="R153" s="20">
        <v>196.24863760217985</v>
      </c>
      <c r="S153" s="20">
        <v>224.25817438692096</v>
      </c>
      <c r="T153" s="20">
        <v>223.71253405994548</v>
      </c>
      <c r="U153" s="20">
        <v>203.70572207084467</v>
      </c>
      <c r="V153" s="20">
        <v>0</v>
      </c>
    </row>
    <row r="154" spans="1:22" s="3" customFormat="1" ht="12.75">
      <c r="A154" s="3">
        <v>2001</v>
      </c>
      <c r="B154" s="5" t="s">
        <v>17</v>
      </c>
      <c r="C154" s="5" t="s">
        <v>25</v>
      </c>
      <c r="D154" s="2">
        <v>7</v>
      </c>
      <c r="E154" s="2">
        <v>4</v>
      </c>
      <c r="F154" s="20">
        <v>98.6</v>
      </c>
      <c r="G154" s="20">
        <v>0</v>
      </c>
      <c r="H154" s="20">
        <v>74.7</v>
      </c>
      <c r="I154" s="20">
        <v>105.8</v>
      </c>
      <c r="J154" s="20">
        <v>123.4</v>
      </c>
      <c r="K154" s="20">
        <v>120.6</v>
      </c>
      <c r="L154" s="20">
        <v>114.9</v>
      </c>
      <c r="M154" s="20">
        <v>0</v>
      </c>
      <c r="N154" s="10">
        <v>73.400000000000006</v>
      </c>
      <c r="O154" s="20">
        <v>179.33378746594002</v>
      </c>
      <c r="P154" s="20">
        <v>0</v>
      </c>
      <c r="Q154" s="20">
        <v>135.86444141689373</v>
      </c>
      <c r="R154" s="20">
        <v>192.42915531335149</v>
      </c>
      <c r="S154" s="20">
        <v>224.44005449591282</v>
      </c>
      <c r="T154" s="20">
        <v>219.34741144414164</v>
      </c>
      <c r="U154" s="20">
        <v>208.98024523160763</v>
      </c>
      <c r="V154" s="20">
        <v>0</v>
      </c>
    </row>
    <row r="155" spans="1:22" s="3" customFormat="1" ht="12.75">
      <c r="A155" s="3">
        <v>2001</v>
      </c>
      <c r="B155" s="5" t="s">
        <v>17</v>
      </c>
      <c r="C155" s="5" t="s">
        <v>26</v>
      </c>
      <c r="D155" s="2">
        <v>8</v>
      </c>
      <c r="E155" s="2">
        <v>4</v>
      </c>
      <c r="F155" s="20">
        <v>112.4</v>
      </c>
      <c r="G155" s="20">
        <v>0</v>
      </c>
      <c r="H155" s="20">
        <v>68.8</v>
      </c>
      <c r="I155" s="20">
        <v>108</v>
      </c>
      <c r="J155" s="20">
        <v>123.3</v>
      </c>
      <c r="K155" s="20">
        <v>123</v>
      </c>
      <c r="L155" s="20">
        <v>111.7</v>
      </c>
      <c r="M155" s="20">
        <v>0</v>
      </c>
      <c r="N155" s="10">
        <v>73.400000000000006</v>
      </c>
      <c r="O155" s="20">
        <v>204.43324250681198</v>
      </c>
      <c r="P155" s="20">
        <v>0</v>
      </c>
      <c r="Q155" s="20">
        <v>125.133514986376</v>
      </c>
      <c r="R155" s="20">
        <v>196.43051771117166</v>
      </c>
      <c r="S155" s="20">
        <v>224.25817438692096</v>
      </c>
      <c r="T155" s="20">
        <v>223.71253405994548</v>
      </c>
      <c r="U155" s="20">
        <v>203.1600817438692</v>
      </c>
      <c r="V155" s="20">
        <v>0</v>
      </c>
    </row>
    <row r="156" spans="1:22" s="3" customFormat="1" ht="12.75">
      <c r="A156" s="3">
        <v>2001</v>
      </c>
      <c r="B156" s="5" t="s">
        <v>27</v>
      </c>
      <c r="C156" s="5" t="s">
        <v>18</v>
      </c>
      <c r="D156" s="2">
        <v>9</v>
      </c>
      <c r="E156" s="2">
        <v>4</v>
      </c>
      <c r="F156" s="21">
        <v>8.2799999999999994</v>
      </c>
      <c r="G156" s="21">
        <v>0</v>
      </c>
      <c r="H156" s="21">
        <v>5.04</v>
      </c>
      <c r="I156" s="21">
        <v>7.87</v>
      </c>
      <c r="J156" s="21">
        <v>9.33</v>
      </c>
      <c r="K156" s="21">
        <v>9.32</v>
      </c>
      <c r="L156" s="21">
        <v>7.93</v>
      </c>
      <c r="M156" s="21">
        <v>0</v>
      </c>
      <c r="N156" s="10">
        <v>73.400000000000006</v>
      </c>
      <c r="O156" s="21">
        <v>15.059673024523159</v>
      </c>
      <c r="P156" s="21">
        <v>0</v>
      </c>
      <c r="Q156" s="21">
        <v>9.16675749318801</v>
      </c>
      <c r="R156" s="21">
        <v>14.313964577656675</v>
      </c>
      <c r="S156" s="21">
        <v>16.96941416893733</v>
      </c>
      <c r="T156" s="21">
        <v>16.951226158038146</v>
      </c>
      <c r="U156" s="21">
        <v>14.423092643051769</v>
      </c>
      <c r="V156" s="21">
        <v>0</v>
      </c>
    </row>
    <row r="157" spans="1:22" s="3" customFormat="1" ht="12.75">
      <c r="A157" s="3">
        <v>2001</v>
      </c>
      <c r="B157" s="5" t="s">
        <v>27</v>
      </c>
      <c r="C157" s="5" t="s">
        <v>19</v>
      </c>
      <c r="D157" s="2">
        <v>10</v>
      </c>
      <c r="E157" s="2">
        <v>4</v>
      </c>
      <c r="F157" s="21">
        <v>9.6300000000000008</v>
      </c>
      <c r="G157" s="21">
        <v>0</v>
      </c>
      <c r="H157" s="21">
        <v>5.25</v>
      </c>
      <c r="I157" s="21">
        <v>8.32</v>
      </c>
      <c r="J157" s="21">
        <v>10.48</v>
      </c>
      <c r="K157" s="21">
        <v>11.4</v>
      </c>
      <c r="L157" s="21">
        <v>9.51</v>
      </c>
      <c r="M157" s="21">
        <v>0</v>
      </c>
      <c r="N157" s="10">
        <v>73.400000000000006</v>
      </c>
      <c r="O157" s="21">
        <v>17.515054495912807</v>
      </c>
      <c r="P157" s="21">
        <v>0</v>
      </c>
      <c r="Q157" s="21">
        <v>9.548705722070844</v>
      </c>
      <c r="R157" s="21">
        <v>15.13242506811989</v>
      </c>
      <c r="S157" s="21">
        <v>19.061035422343323</v>
      </c>
      <c r="T157" s="21">
        <v>20.734332425068118</v>
      </c>
      <c r="U157" s="21">
        <v>17.296798365122616</v>
      </c>
      <c r="V157" s="21">
        <v>0</v>
      </c>
    </row>
    <row r="158" spans="1:22" s="3" customFormat="1" ht="12.75">
      <c r="A158" s="3">
        <v>2001</v>
      </c>
      <c r="B158" s="5" t="s">
        <v>27</v>
      </c>
      <c r="C158" s="5" t="s">
        <v>20</v>
      </c>
      <c r="D158" s="2">
        <v>11</v>
      </c>
      <c r="E158" s="2">
        <v>4</v>
      </c>
      <c r="F158" s="21">
        <v>7.02</v>
      </c>
      <c r="G158" s="21">
        <v>0</v>
      </c>
      <c r="H158" s="21">
        <v>4.87</v>
      </c>
      <c r="I158" s="21">
        <v>7.39</v>
      </c>
      <c r="J158" s="21">
        <v>7.94</v>
      </c>
      <c r="K158" s="21">
        <v>7.34</v>
      </c>
      <c r="L158" s="21">
        <v>6.6</v>
      </c>
      <c r="M158" s="21">
        <v>0</v>
      </c>
      <c r="N158" s="10">
        <v>73.400000000000006</v>
      </c>
      <c r="O158" s="21">
        <v>12.767983651226157</v>
      </c>
      <c r="P158" s="21">
        <v>0</v>
      </c>
      <c r="Q158" s="21">
        <v>8.8575613079019071</v>
      </c>
      <c r="R158" s="21">
        <v>13.440940054495911</v>
      </c>
      <c r="S158" s="21">
        <v>14.441280653950953</v>
      </c>
      <c r="T158" s="21">
        <v>13.35</v>
      </c>
      <c r="U158" s="21">
        <v>12.004087193460489</v>
      </c>
      <c r="V158" s="21">
        <v>0</v>
      </c>
    </row>
    <row r="159" spans="1:22" s="3" customFormat="1" ht="12.75">
      <c r="A159" s="3">
        <v>2001</v>
      </c>
      <c r="B159" s="5" t="s">
        <v>27</v>
      </c>
      <c r="C159" s="5" t="s">
        <v>21</v>
      </c>
      <c r="D159" s="2">
        <v>12</v>
      </c>
      <c r="E159" s="2">
        <v>4</v>
      </c>
      <c r="F159" s="21">
        <v>9.32</v>
      </c>
      <c r="G159" s="21">
        <v>0</v>
      </c>
      <c r="H159" s="21">
        <v>5.45</v>
      </c>
      <c r="I159" s="21">
        <v>8.3000000000000007</v>
      </c>
      <c r="J159" s="21">
        <v>10.220000000000001</v>
      </c>
      <c r="K159" s="21">
        <v>10.55</v>
      </c>
      <c r="L159" s="21">
        <v>9.11</v>
      </c>
      <c r="M159" s="21">
        <v>0</v>
      </c>
      <c r="N159" s="10">
        <v>73.400000000000006</v>
      </c>
      <c r="O159" s="21">
        <v>16.951226158038146</v>
      </c>
      <c r="P159" s="21">
        <v>0</v>
      </c>
      <c r="Q159" s="21">
        <v>9.9124659400544957</v>
      </c>
      <c r="R159" s="21">
        <v>15.096049046321527</v>
      </c>
      <c r="S159" s="21">
        <v>18.58814713896458</v>
      </c>
      <c r="T159" s="21">
        <v>19.188351498637605</v>
      </c>
      <c r="U159" s="21">
        <v>16.569277929155312</v>
      </c>
      <c r="V159" s="21">
        <v>0</v>
      </c>
    </row>
    <row r="160" spans="1:22" s="3" customFormat="1" ht="12.75">
      <c r="A160" s="3">
        <v>2001</v>
      </c>
      <c r="B160" s="5" t="s">
        <v>27</v>
      </c>
      <c r="C160" s="5" t="s">
        <v>22</v>
      </c>
      <c r="D160" s="2">
        <v>13</v>
      </c>
      <c r="E160" s="2">
        <v>4</v>
      </c>
      <c r="F160" s="21">
        <v>9.99</v>
      </c>
      <c r="G160" s="21">
        <v>0</v>
      </c>
      <c r="H160" s="21">
        <v>5.56</v>
      </c>
      <c r="I160" s="21">
        <v>8.5399999999999991</v>
      </c>
      <c r="J160" s="21">
        <v>10.6</v>
      </c>
      <c r="K160" s="21">
        <v>11.52</v>
      </c>
      <c r="L160" s="21">
        <v>9.84</v>
      </c>
      <c r="M160" s="21">
        <v>0</v>
      </c>
      <c r="N160" s="10">
        <v>73.400000000000006</v>
      </c>
      <c r="O160" s="21">
        <v>18.169822888283377</v>
      </c>
      <c r="P160" s="21">
        <v>0</v>
      </c>
      <c r="Q160" s="21">
        <v>10.112534059945503</v>
      </c>
      <c r="R160" s="21">
        <v>15.532561307901904</v>
      </c>
      <c r="S160" s="21">
        <v>19.279291553133511</v>
      </c>
      <c r="T160" s="21">
        <v>20.952588555858306</v>
      </c>
      <c r="U160" s="21">
        <v>17.897002724795637</v>
      </c>
      <c r="V160" s="21">
        <v>0</v>
      </c>
    </row>
    <row r="161" spans="1:22" s="3" customFormat="1" ht="12.75">
      <c r="A161" s="3">
        <v>2001</v>
      </c>
      <c r="B161" s="5" t="s">
        <v>27</v>
      </c>
      <c r="C161" s="5" t="s">
        <v>23</v>
      </c>
      <c r="D161" s="2">
        <v>14</v>
      </c>
      <c r="E161" s="2">
        <v>4</v>
      </c>
      <c r="F161" s="21">
        <v>8.2799999999999994</v>
      </c>
      <c r="G161" s="21">
        <v>0</v>
      </c>
      <c r="H161" s="21">
        <v>5.28</v>
      </c>
      <c r="I161" s="21">
        <v>8.08</v>
      </c>
      <c r="J161" s="21">
        <v>9.5</v>
      </c>
      <c r="K161" s="21">
        <v>8.7799999999999994</v>
      </c>
      <c r="L161" s="21">
        <v>7.95</v>
      </c>
      <c r="M161" s="21">
        <v>0</v>
      </c>
      <c r="N161" s="10">
        <v>73.400000000000006</v>
      </c>
      <c r="O161" s="21">
        <v>15.059673024523159</v>
      </c>
      <c r="P161" s="21">
        <v>0</v>
      </c>
      <c r="Q161" s="21">
        <v>9.603269754768391</v>
      </c>
      <c r="R161" s="21">
        <v>14.695912806539509</v>
      </c>
      <c r="S161" s="21">
        <v>17.278610354223432</v>
      </c>
      <c r="T161" s="21">
        <v>15.969073569482285</v>
      </c>
      <c r="U161" s="21">
        <v>14.459468664850135</v>
      </c>
      <c r="V161" s="21">
        <v>0</v>
      </c>
    </row>
    <row r="162" spans="1:22" s="3" customFormat="1" ht="12.75">
      <c r="A162" s="3">
        <v>2001</v>
      </c>
      <c r="B162" s="5" t="s">
        <v>27</v>
      </c>
      <c r="C162" s="5" t="s">
        <v>24</v>
      </c>
      <c r="D162" s="2">
        <v>15</v>
      </c>
      <c r="E162" s="2">
        <v>4</v>
      </c>
      <c r="F162" s="21">
        <v>5.52</v>
      </c>
      <c r="G162" s="21">
        <v>0</v>
      </c>
      <c r="H162" s="21">
        <v>4.59</v>
      </c>
      <c r="I162" s="21">
        <v>5.42</v>
      </c>
      <c r="J162" s="21">
        <v>6.12</v>
      </c>
      <c r="K162" s="21">
        <v>5.9</v>
      </c>
      <c r="L162" s="21">
        <v>5.54</v>
      </c>
      <c r="M162" s="21">
        <v>0</v>
      </c>
      <c r="N162" s="10">
        <v>73.400000000000006</v>
      </c>
      <c r="O162" s="21">
        <v>10.039782016348772</v>
      </c>
      <c r="P162" s="21">
        <v>0</v>
      </c>
      <c r="Q162" s="21">
        <v>8.3482970027247951</v>
      </c>
      <c r="R162" s="21">
        <v>9.8579019073569469</v>
      </c>
      <c r="S162" s="21">
        <v>11.131062670299727</v>
      </c>
      <c r="T162" s="21">
        <v>10.730926430517712</v>
      </c>
      <c r="U162" s="21">
        <v>10.076158038147138</v>
      </c>
      <c r="V162" s="21">
        <v>0</v>
      </c>
    </row>
    <row r="163" spans="1:22" s="3" customFormat="1" ht="12.75">
      <c r="A163" s="3">
        <v>2001</v>
      </c>
      <c r="B163" s="5" t="s">
        <v>27</v>
      </c>
      <c r="C163" s="5" t="s">
        <v>25</v>
      </c>
      <c r="D163" s="2">
        <v>16</v>
      </c>
      <c r="E163" s="2">
        <v>4</v>
      </c>
      <c r="F163" s="21">
        <v>5.38</v>
      </c>
      <c r="G163" s="21">
        <v>0</v>
      </c>
      <c r="H163" s="21">
        <v>4.6900000000000004</v>
      </c>
      <c r="I163" s="21">
        <v>5.34</v>
      </c>
      <c r="J163" s="21">
        <v>6.55</v>
      </c>
      <c r="K163" s="21">
        <v>7.41</v>
      </c>
      <c r="L163" s="21">
        <v>5.99</v>
      </c>
      <c r="M163" s="21">
        <v>0</v>
      </c>
      <c r="N163" s="10">
        <v>73.400000000000006</v>
      </c>
      <c r="O163" s="21">
        <v>9.7851498637602177</v>
      </c>
      <c r="P163" s="21">
        <v>0</v>
      </c>
      <c r="Q163" s="21">
        <v>8.5301771117166201</v>
      </c>
      <c r="R163" s="21">
        <v>9.7123978201634866</v>
      </c>
      <c r="S163" s="21">
        <v>11.913147138964575</v>
      </c>
      <c r="T163" s="21">
        <v>13.477316076294278</v>
      </c>
      <c r="U163" s="21">
        <v>10.894618528610355</v>
      </c>
      <c r="V163" s="21">
        <v>0</v>
      </c>
    </row>
    <row r="164" spans="1:22" s="3" customFormat="1" ht="12.75">
      <c r="A164" s="3">
        <v>2001</v>
      </c>
      <c r="B164" s="5" t="s">
        <v>27</v>
      </c>
      <c r="C164" s="5" t="s">
        <v>26</v>
      </c>
      <c r="D164" s="2">
        <v>17</v>
      </c>
      <c r="E164" s="2">
        <v>4</v>
      </c>
      <c r="F164" s="21">
        <v>5.54</v>
      </c>
      <c r="G164" s="21">
        <v>0</v>
      </c>
      <c r="H164" s="21">
        <v>4.53</v>
      </c>
      <c r="I164" s="21">
        <v>5.44</v>
      </c>
      <c r="J164" s="21">
        <v>6.08</v>
      </c>
      <c r="K164" s="21">
        <v>5.8</v>
      </c>
      <c r="L164" s="21">
        <v>5.49</v>
      </c>
      <c r="M164" s="21">
        <v>0</v>
      </c>
      <c r="N164" s="10">
        <v>73.400000000000006</v>
      </c>
      <c r="O164" s="21">
        <v>10.076158038147138</v>
      </c>
      <c r="P164" s="21">
        <v>0</v>
      </c>
      <c r="Q164" s="21">
        <v>8.2391689373296995</v>
      </c>
      <c r="R164" s="21">
        <v>9.8942779291553133</v>
      </c>
      <c r="S164" s="21">
        <v>11.058310626702998</v>
      </c>
      <c r="T164" s="21">
        <v>10.549046321525884</v>
      </c>
      <c r="U164" s="21">
        <v>9.9852179836512267</v>
      </c>
      <c r="V164" s="21">
        <v>0</v>
      </c>
    </row>
    <row r="165" spans="1:22" s="3" customFormat="1" ht="12.75">
      <c r="A165" s="3">
        <v>2001</v>
      </c>
      <c r="B165" s="5" t="s">
        <v>49</v>
      </c>
      <c r="C165" s="5" t="s">
        <v>18</v>
      </c>
      <c r="D165" s="2">
        <v>18</v>
      </c>
      <c r="E165" s="2">
        <v>4</v>
      </c>
      <c r="F165" s="22">
        <v>8.19</v>
      </c>
      <c r="G165" s="22">
        <v>0</v>
      </c>
      <c r="H165" s="22">
        <v>5</v>
      </c>
      <c r="I165" s="22">
        <v>7.76</v>
      </c>
      <c r="J165" s="22">
        <v>9.2200000000000006</v>
      </c>
      <c r="K165" s="22">
        <v>9.2100000000000009</v>
      </c>
      <c r="L165" s="22">
        <v>7.83</v>
      </c>
      <c r="M165" s="22">
        <v>0</v>
      </c>
      <c r="N165" s="10">
        <v>73.400000000000006</v>
      </c>
      <c r="O165" s="22">
        <v>14.895980926430516</v>
      </c>
      <c r="P165" s="22">
        <v>0</v>
      </c>
      <c r="Q165" s="22">
        <v>9.0940054495912808</v>
      </c>
      <c r="R165" s="22">
        <v>14.113896457765668</v>
      </c>
      <c r="S165" s="22">
        <v>16.769346049046323</v>
      </c>
      <c r="T165" s="22">
        <v>16.751158038147139</v>
      </c>
      <c r="U165" s="22">
        <v>14.241212534059946</v>
      </c>
      <c r="V165" s="22">
        <v>0</v>
      </c>
    </row>
    <row r="166" spans="1:22" s="3" customFormat="1" ht="12.75">
      <c r="A166" s="3">
        <v>2001</v>
      </c>
      <c r="B166" s="5" t="s">
        <v>49</v>
      </c>
      <c r="C166" s="5" t="s">
        <v>19</v>
      </c>
      <c r="D166" s="2">
        <v>19</v>
      </c>
      <c r="E166" s="2">
        <v>4</v>
      </c>
      <c r="F166" s="22">
        <v>9.48</v>
      </c>
      <c r="G166" s="22">
        <v>0</v>
      </c>
      <c r="H166" s="22">
        <v>5.16</v>
      </c>
      <c r="I166" s="22">
        <v>8.19</v>
      </c>
      <c r="J166" s="22">
        <v>10.32</v>
      </c>
      <c r="K166" s="22">
        <v>11.27</v>
      </c>
      <c r="L166" s="22">
        <v>9.35</v>
      </c>
      <c r="M166" s="22">
        <v>0</v>
      </c>
      <c r="N166" s="10">
        <v>73.400000000000006</v>
      </c>
      <c r="O166" s="22">
        <v>17.24223433242507</v>
      </c>
      <c r="P166" s="22">
        <v>0</v>
      </c>
      <c r="Q166" s="22">
        <v>9.3850136239782014</v>
      </c>
      <c r="R166" s="22">
        <v>14.895980926430516</v>
      </c>
      <c r="S166" s="22">
        <v>18.770027247956403</v>
      </c>
      <c r="T166" s="22">
        <v>20.497888283378742</v>
      </c>
      <c r="U166" s="22">
        <v>17.005790190735691</v>
      </c>
      <c r="V166" s="22">
        <v>0</v>
      </c>
    </row>
    <row r="167" spans="1:22" s="3" customFormat="1" ht="12.75">
      <c r="A167" s="3">
        <v>2001</v>
      </c>
      <c r="B167" s="5" t="s">
        <v>49</v>
      </c>
      <c r="C167" s="5" t="s">
        <v>20</v>
      </c>
      <c r="D167" s="2">
        <v>20</v>
      </c>
      <c r="E167" s="2">
        <v>4</v>
      </c>
      <c r="F167" s="22">
        <v>6.98</v>
      </c>
      <c r="G167" s="22">
        <v>0</v>
      </c>
      <c r="H167" s="22">
        <v>4.82</v>
      </c>
      <c r="I167" s="22">
        <v>7.35</v>
      </c>
      <c r="J167" s="22">
        <v>7.91</v>
      </c>
      <c r="K167" s="22">
        <v>7.3</v>
      </c>
      <c r="L167" s="22">
        <v>6.57</v>
      </c>
      <c r="M167" s="22">
        <v>0</v>
      </c>
      <c r="N167" s="10">
        <v>73.400000000000006</v>
      </c>
      <c r="O167" s="22">
        <v>12.695231607629427</v>
      </c>
      <c r="P167" s="22">
        <v>0</v>
      </c>
      <c r="Q167" s="22">
        <v>8.7666212534059937</v>
      </c>
      <c r="R167" s="22">
        <v>13.36818801089918</v>
      </c>
      <c r="S167" s="22">
        <v>14.386716621253406</v>
      </c>
      <c r="T167" s="22">
        <v>13.277247956403269</v>
      </c>
      <c r="U167" s="22">
        <v>11.949523160762942</v>
      </c>
      <c r="V167" s="22">
        <v>0</v>
      </c>
    </row>
    <row r="168" spans="1:22" s="3" customFormat="1" ht="12.75">
      <c r="A168" s="3">
        <v>2001</v>
      </c>
      <c r="B168" s="5" t="s">
        <v>49</v>
      </c>
      <c r="C168" s="5" t="s">
        <v>21</v>
      </c>
      <c r="D168" s="2">
        <v>21</v>
      </c>
      <c r="E168" s="2">
        <v>4</v>
      </c>
      <c r="F168" s="22">
        <v>9.2100000000000009</v>
      </c>
      <c r="G168" s="22">
        <v>0</v>
      </c>
      <c r="H168" s="22">
        <v>5.38</v>
      </c>
      <c r="I168" s="22">
        <v>8.2200000000000006</v>
      </c>
      <c r="J168" s="22">
        <v>10.1</v>
      </c>
      <c r="K168" s="22">
        <v>10.42</v>
      </c>
      <c r="L168" s="22">
        <v>8.99</v>
      </c>
      <c r="M168" s="22">
        <v>0</v>
      </c>
      <c r="N168" s="10">
        <v>73.400000000000006</v>
      </c>
      <c r="O168" s="22">
        <v>16.751158038147139</v>
      </c>
      <c r="P168" s="22">
        <v>0</v>
      </c>
      <c r="Q168" s="22">
        <v>9.7851498637602177</v>
      </c>
      <c r="R168" s="22">
        <v>14.950544959128067</v>
      </c>
      <c r="S168" s="22">
        <v>18.369891008174385</v>
      </c>
      <c r="T168" s="22">
        <v>18.951907356948226</v>
      </c>
      <c r="U168" s="22">
        <v>16.351021798365121</v>
      </c>
      <c r="V168" s="22">
        <v>0</v>
      </c>
    </row>
    <row r="169" spans="1:22" s="3" customFormat="1" ht="12.75">
      <c r="A169" s="3">
        <v>2001</v>
      </c>
      <c r="B169" s="5" t="s">
        <v>49</v>
      </c>
      <c r="C169" s="5" t="s">
        <v>22</v>
      </c>
      <c r="D169" s="2">
        <v>22</v>
      </c>
      <c r="E169" s="2">
        <v>4</v>
      </c>
      <c r="F169" s="22">
        <v>9.84</v>
      </c>
      <c r="G169" s="22">
        <v>0</v>
      </c>
      <c r="H169" s="22">
        <v>5.48</v>
      </c>
      <c r="I169" s="22">
        <v>8.42</v>
      </c>
      <c r="J169" s="22">
        <v>10.44</v>
      </c>
      <c r="K169" s="22">
        <v>11.37</v>
      </c>
      <c r="L169" s="22">
        <v>9.67</v>
      </c>
      <c r="M169" s="22">
        <v>0</v>
      </c>
      <c r="N169" s="10">
        <v>73.400000000000006</v>
      </c>
      <c r="O169" s="22">
        <v>17.897002724795637</v>
      </c>
      <c r="P169" s="22">
        <v>0</v>
      </c>
      <c r="Q169" s="22">
        <v>9.9670299727520426</v>
      </c>
      <c r="R169" s="22">
        <v>15.314305177111715</v>
      </c>
      <c r="S169" s="22">
        <v>18.988283378746594</v>
      </c>
      <c r="T169" s="22">
        <v>20.679768392370569</v>
      </c>
      <c r="U169" s="22">
        <v>17.587806539509536</v>
      </c>
      <c r="V169" s="22">
        <v>0</v>
      </c>
    </row>
    <row r="170" spans="1:22" s="3" customFormat="1" ht="12.75">
      <c r="A170" s="3">
        <v>2001</v>
      </c>
      <c r="B170" s="5" t="s">
        <v>49</v>
      </c>
      <c r="C170" s="5" t="s">
        <v>23</v>
      </c>
      <c r="D170" s="2">
        <v>23</v>
      </c>
      <c r="E170" s="2">
        <v>4</v>
      </c>
      <c r="F170" s="22">
        <v>8.23</v>
      </c>
      <c r="G170" s="22">
        <v>0</v>
      </c>
      <c r="H170" s="22">
        <v>5.22</v>
      </c>
      <c r="I170" s="22">
        <v>8.01</v>
      </c>
      <c r="J170" s="22">
        <v>9.4600000000000009</v>
      </c>
      <c r="K170" s="22">
        <v>8.7200000000000006</v>
      </c>
      <c r="L170" s="22">
        <v>7.92</v>
      </c>
      <c r="M170" s="22">
        <v>0</v>
      </c>
      <c r="N170" s="10">
        <v>73.400000000000006</v>
      </c>
      <c r="O170" s="22">
        <v>14.968732970027249</v>
      </c>
      <c r="P170" s="22">
        <v>0</v>
      </c>
      <c r="Q170" s="22">
        <v>9.4941416893732971</v>
      </c>
      <c r="R170" s="22">
        <v>14.568596730245231</v>
      </c>
      <c r="S170" s="22">
        <v>17.205858310626702</v>
      </c>
      <c r="T170" s="22">
        <v>15.859945504087193</v>
      </c>
      <c r="U170" s="22">
        <v>14.404904632152586</v>
      </c>
      <c r="V170" s="22">
        <v>0</v>
      </c>
    </row>
    <row r="171" spans="1:22" s="3" customFormat="1" ht="12.75">
      <c r="A171" s="3">
        <v>2001</v>
      </c>
      <c r="B171" s="5" t="s">
        <v>49</v>
      </c>
      <c r="C171" s="5" t="s">
        <v>24</v>
      </c>
      <c r="D171" s="2">
        <v>24</v>
      </c>
      <c r="E171" s="2">
        <v>4</v>
      </c>
      <c r="F171" s="22">
        <v>5.49</v>
      </c>
      <c r="G171" s="22">
        <v>0</v>
      </c>
      <c r="H171" s="22">
        <v>4.53</v>
      </c>
      <c r="I171" s="22">
        <v>5.35</v>
      </c>
      <c r="J171" s="22">
        <v>6.06</v>
      </c>
      <c r="K171" s="22">
        <v>5.85</v>
      </c>
      <c r="L171" s="22">
        <v>5.51</v>
      </c>
      <c r="M171" s="22">
        <v>0</v>
      </c>
      <c r="N171" s="10">
        <v>73.400000000000006</v>
      </c>
      <c r="O171" s="22">
        <v>9.9852179836512267</v>
      </c>
      <c r="P171" s="22">
        <v>0</v>
      </c>
      <c r="Q171" s="22">
        <v>8.2391689373296995</v>
      </c>
      <c r="R171" s="22">
        <v>9.7305858310626689</v>
      </c>
      <c r="S171" s="22">
        <v>11.021934604904631</v>
      </c>
      <c r="T171" s="22">
        <v>10.639986376021795</v>
      </c>
      <c r="U171" s="22">
        <v>10.02159400544959</v>
      </c>
      <c r="V171" s="22">
        <v>0</v>
      </c>
    </row>
    <row r="172" spans="1:22" s="3" customFormat="1" ht="12.75">
      <c r="A172" s="3">
        <v>2001</v>
      </c>
      <c r="B172" s="5" t="s">
        <v>49</v>
      </c>
      <c r="C172" s="5" t="s">
        <v>25</v>
      </c>
      <c r="D172" s="2">
        <v>25</v>
      </c>
      <c r="E172" s="2">
        <v>4</v>
      </c>
      <c r="F172" s="22">
        <v>5.3</v>
      </c>
      <c r="G172" s="22">
        <v>0</v>
      </c>
      <c r="H172" s="22">
        <v>4.6399999999999997</v>
      </c>
      <c r="I172" s="22">
        <v>5.3</v>
      </c>
      <c r="J172" s="22">
        <v>6.5</v>
      </c>
      <c r="K172" s="22">
        <v>7.39</v>
      </c>
      <c r="L172" s="22">
        <v>5.98</v>
      </c>
      <c r="M172" s="22">
        <v>0</v>
      </c>
      <c r="N172" s="10">
        <v>73.400000000000006</v>
      </c>
      <c r="O172" s="22">
        <v>9.6396457765667556</v>
      </c>
      <c r="P172" s="22">
        <v>0</v>
      </c>
      <c r="Q172" s="22">
        <v>8.4392370572207067</v>
      </c>
      <c r="R172" s="22">
        <v>9.6396457765667556</v>
      </c>
      <c r="S172" s="22">
        <v>11.822207084468664</v>
      </c>
      <c r="T172" s="22">
        <v>13.440940054495911</v>
      </c>
      <c r="U172" s="22">
        <v>10.876430517711171</v>
      </c>
      <c r="V172" s="22">
        <v>0</v>
      </c>
    </row>
    <row r="173" spans="1:22" s="3" customFormat="1" ht="12.75">
      <c r="A173" s="3">
        <v>2001</v>
      </c>
      <c r="B173" s="5" t="s">
        <v>49</v>
      </c>
      <c r="C173" s="5" t="s">
        <v>26</v>
      </c>
      <c r="D173" s="2">
        <v>26</v>
      </c>
      <c r="E173" s="2">
        <v>4</v>
      </c>
      <c r="F173" s="22">
        <v>5.5</v>
      </c>
      <c r="G173" s="22">
        <v>0</v>
      </c>
      <c r="H173" s="22">
        <v>4.5</v>
      </c>
      <c r="I173" s="22">
        <v>5.37</v>
      </c>
      <c r="J173" s="22">
        <v>6.02</v>
      </c>
      <c r="K173" s="22">
        <v>5.76</v>
      </c>
      <c r="L173" s="22">
        <v>5.46</v>
      </c>
      <c r="M173" s="22">
        <v>0</v>
      </c>
      <c r="N173" s="10">
        <v>73.400000000000006</v>
      </c>
      <c r="O173" s="22">
        <v>10.003405994550407</v>
      </c>
      <c r="P173" s="22">
        <v>0</v>
      </c>
      <c r="Q173" s="22">
        <v>8.1846049046321525</v>
      </c>
      <c r="R173" s="22">
        <v>9.7669618528610336</v>
      </c>
      <c r="S173" s="22">
        <v>10.9491825613079</v>
      </c>
      <c r="T173" s="22">
        <v>10.476294277929153</v>
      </c>
      <c r="U173" s="22">
        <v>9.930653950953678</v>
      </c>
      <c r="V173" s="22">
        <v>0</v>
      </c>
    </row>
    <row r="174" spans="1:22" s="3" customFormat="1" ht="12.75">
      <c r="A174" s="3">
        <v>2001</v>
      </c>
      <c r="B174" s="5" t="s">
        <v>29</v>
      </c>
      <c r="C174" s="5" t="s">
        <v>18</v>
      </c>
      <c r="D174" s="2">
        <v>27</v>
      </c>
      <c r="E174" s="2">
        <v>4</v>
      </c>
      <c r="F174" s="6">
        <v>16438</v>
      </c>
      <c r="G174" s="6">
        <v>0</v>
      </c>
      <c r="H174" s="6">
        <v>8213</v>
      </c>
      <c r="I174" s="6">
        <v>15270</v>
      </c>
      <c r="J174" s="6">
        <v>18251</v>
      </c>
      <c r="K174" s="6">
        <v>18372</v>
      </c>
      <c r="L174" s="6">
        <v>15236</v>
      </c>
      <c r="M174" s="6">
        <v>0</v>
      </c>
      <c r="N174" s="10">
        <v>73.400000000000006</v>
      </c>
      <c r="O174" s="6">
        <v>29897.452316076291</v>
      </c>
      <c r="P174" s="6">
        <v>0</v>
      </c>
      <c r="Q174" s="6">
        <v>14937.813351498637</v>
      </c>
      <c r="R174" s="6">
        <v>27773.092643051768</v>
      </c>
      <c r="S174" s="6">
        <v>33194.938692098091</v>
      </c>
      <c r="T174" s="6">
        <v>33415.0136239782</v>
      </c>
      <c r="U174" s="6">
        <v>27711.253405994546</v>
      </c>
      <c r="V174" s="6">
        <v>0</v>
      </c>
    </row>
    <row r="175" spans="1:22" s="3" customFormat="1" ht="12.75">
      <c r="A175" s="3">
        <v>2001</v>
      </c>
      <c r="B175" s="5" t="s">
        <v>29</v>
      </c>
      <c r="C175" s="5" t="s">
        <v>19</v>
      </c>
      <c r="D175" s="2">
        <v>28</v>
      </c>
      <c r="E175" s="2">
        <v>4</v>
      </c>
      <c r="F175" s="6">
        <v>20906</v>
      </c>
      <c r="G175" s="6">
        <v>0</v>
      </c>
      <c r="H175" s="6">
        <v>9480</v>
      </c>
      <c r="I175" s="6">
        <v>17457</v>
      </c>
      <c r="J175" s="6">
        <v>22138</v>
      </c>
      <c r="K175" s="6">
        <v>23958</v>
      </c>
      <c r="L175" s="6">
        <v>20219</v>
      </c>
      <c r="M175" s="6">
        <v>0</v>
      </c>
      <c r="N175" s="10">
        <v>73.400000000000006</v>
      </c>
      <c r="O175" s="6">
        <v>38023.855585831057</v>
      </c>
      <c r="P175" s="6">
        <v>0</v>
      </c>
      <c r="Q175" s="6">
        <v>17242.234332425065</v>
      </c>
      <c r="R175" s="6">
        <v>31750.810626702994</v>
      </c>
      <c r="S175" s="6">
        <v>40264.61852861035</v>
      </c>
      <c r="T175" s="6">
        <v>43574.83651226158</v>
      </c>
      <c r="U175" s="6">
        <v>36774.339237057218</v>
      </c>
      <c r="V175" s="6">
        <v>0</v>
      </c>
    </row>
    <row r="176" spans="1:22" s="3" customFormat="1" ht="12.75">
      <c r="A176" s="3">
        <v>2001</v>
      </c>
      <c r="B176" s="5" t="s">
        <v>29</v>
      </c>
      <c r="C176" s="5" t="s">
        <v>20</v>
      </c>
      <c r="D176" s="2">
        <v>29</v>
      </c>
      <c r="E176" s="2">
        <v>4</v>
      </c>
      <c r="F176" s="6">
        <v>11529</v>
      </c>
      <c r="G176" s="6">
        <v>0</v>
      </c>
      <c r="H176" s="6">
        <v>7069</v>
      </c>
      <c r="I176" s="6">
        <v>13030</v>
      </c>
      <c r="J176" s="6">
        <v>12776</v>
      </c>
      <c r="K176" s="6">
        <v>11910</v>
      </c>
      <c r="L176" s="6">
        <v>10095</v>
      </c>
      <c r="M176" s="6">
        <v>0</v>
      </c>
      <c r="N176" s="10">
        <v>73.400000000000006</v>
      </c>
      <c r="O176" s="6">
        <v>20968.957765667572</v>
      </c>
      <c r="P176" s="6">
        <v>0</v>
      </c>
      <c r="Q176" s="6">
        <v>12857.104904632151</v>
      </c>
      <c r="R176" s="6">
        <v>23698.978201634876</v>
      </c>
      <c r="S176" s="6">
        <v>23237.002724795639</v>
      </c>
      <c r="T176" s="6">
        <v>21661.920980926428</v>
      </c>
      <c r="U176" s="6">
        <v>18360.797002724794</v>
      </c>
      <c r="V176" s="6">
        <v>0</v>
      </c>
    </row>
    <row r="177" spans="1:22" s="3" customFormat="1" ht="12.75">
      <c r="A177" s="3">
        <v>2001</v>
      </c>
      <c r="B177" s="5" t="s">
        <v>29</v>
      </c>
      <c r="C177" s="5" t="s">
        <v>21</v>
      </c>
      <c r="D177" s="2">
        <v>30</v>
      </c>
      <c r="E177" s="2">
        <v>4</v>
      </c>
      <c r="F177" s="6">
        <v>19722</v>
      </c>
      <c r="G177" s="6">
        <v>0</v>
      </c>
      <c r="H177" s="6">
        <v>10702</v>
      </c>
      <c r="I177" s="6">
        <v>16627</v>
      </c>
      <c r="J177" s="6">
        <v>21097</v>
      </c>
      <c r="K177" s="6">
        <v>22042</v>
      </c>
      <c r="L177" s="6">
        <v>19367</v>
      </c>
      <c r="M177" s="6">
        <v>0</v>
      </c>
      <c r="N177" s="10">
        <v>73.400000000000006</v>
      </c>
      <c r="O177" s="6">
        <v>35870.395095367843</v>
      </c>
      <c r="P177" s="6">
        <v>0</v>
      </c>
      <c r="Q177" s="6">
        <v>19464.809264305175</v>
      </c>
      <c r="R177" s="6">
        <v>30241.205722070841</v>
      </c>
      <c r="S177" s="6">
        <v>38371.246594005446</v>
      </c>
      <c r="T177" s="6">
        <v>40090.0136239782</v>
      </c>
      <c r="U177" s="6">
        <v>35224.720708446861</v>
      </c>
      <c r="V177" s="6">
        <v>0</v>
      </c>
    </row>
    <row r="178" spans="1:22" s="3" customFormat="1" ht="12.75">
      <c r="A178" s="3">
        <v>2001</v>
      </c>
      <c r="B178" s="5" t="s">
        <v>29</v>
      </c>
      <c r="C178" s="5" t="s">
        <v>22</v>
      </c>
      <c r="D178" s="2">
        <v>31</v>
      </c>
      <c r="E178" s="2">
        <v>4</v>
      </c>
      <c r="F178" s="6">
        <v>21762</v>
      </c>
      <c r="G178" s="6">
        <v>0</v>
      </c>
      <c r="H178" s="6">
        <v>11366</v>
      </c>
      <c r="I178" s="6">
        <v>17953</v>
      </c>
      <c r="J178" s="6">
        <v>22511</v>
      </c>
      <c r="K178" s="6">
        <v>24424</v>
      </c>
      <c r="L178" s="6">
        <v>21500</v>
      </c>
      <c r="M178" s="6">
        <v>0</v>
      </c>
      <c r="N178" s="10">
        <v>73.400000000000006</v>
      </c>
      <c r="O178" s="6">
        <v>39580.749318801085</v>
      </c>
      <c r="P178" s="6">
        <v>0</v>
      </c>
      <c r="Q178" s="6">
        <v>20672.493188010896</v>
      </c>
      <c r="R178" s="6">
        <v>32652.935967302448</v>
      </c>
      <c r="S178" s="6">
        <v>40943.031335149863</v>
      </c>
      <c r="T178" s="6">
        <v>44422.397820163482</v>
      </c>
      <c r="U178" s="6">
        <v>39104.223433242507</v>
      </c>
      <c r="V178" s="6">
        <v>0</v>
      </c>
    </row>
    <row r="179" spans="1:22" s="3" customFormat="1" ht="12.75">
      <c r="A179" s="3">
        <v>2001</v>
      </c>
      <c r="B179" s="5" t="s">
        <v>29</v>
      </c>
      <c r="C179" s="5" t="s">
        <v>23</v>
      </c>
      <c r="D179" s="2">
        <v>32</v>
      </c>
      <c r="E179" s="2">
        <v>4</v>
      </c>
      <c r="F179" s="6">
        <v>16151</v>
      </c>
      <c r="G179" s="6">
        <v>0</v>
      </c>
      <c r="H179" s="6">
        <v>9936</v>
      </c>
      <c r="I179" s="6">
        <v>15072</v>
      </c>
      <c r="J179" s="6">
        <v>18232</v>
      </c>
      <c r="K179" s="6">
        <v>17045</v>
      </c>
      <c r="L179" s="6">
        <v>15332</v>
      </c>
      <c r="M179" s="6">
        <v>0</v>
      </c>
      <c r="N179" s="10">
        <v>73.400000000000006</v>
      </c>
      <c r="O179" s="6">
        <v>29375.456403269753</v>
      </c>
      <c r="P179" s="6">
        <v>0</v>
      </c>
      <c r="Q179" s="6">
        <v>18071.607629427792</v>
      </c>
      <c r="R179" s="6">
        <v>27412.970027247953</v>
      </c>
      <c r="S179" s="6">
        <v>33160.381471389643</v>
      </c>
      <c r="T179" s="6">
        <v>31001.464577656672</v>
      </c>
      <c r="U179" s="6">
        <v>27885.8583106267</v>
      </c>
      <c r="V179" s="6">
        <v>0</v>
      </c>
    </row>
    <row r="180" spans="1:22" s="3" customFormat="1" ht="12.75">
      <c r="A180" s="3">
        <v>2001</v>
      </c>
      <c r="B180" s="5" t="s">
        <v>29</v>
      </c>
      <c r="C180" s="5" t="s">
        <v>24</v>
      </c>
      <c r="D180" s="2">
        <v>33</v>
      </c>
      <c r="E180" s="2">
        <v>4</v>
      </c>
      <c r="F180" s="6">
        <v>5884</v>
      </c>
      <c r="G180" s="6">
        <v>0</v>
      </c>
      <c r="H180" s="6">
        <v>3765</v>
      </c>
      <c r="I180" s="6">
        <v>5808</v>
      </c>
      <c r="J180" s="6">
        <v>6356</v>
      </c>
      <c r="K180" s="6">
        <v>6346</v>
      </c>
      <c r="L180" s="6">
        <v>5756</v>
      </c>
      <c r="M180" s="6">
        <v>0</v>
      </c>
      <c r="N180" s="10">
        <v>73.400000000000006</v>
      </c>
      <c r="O180" s="6">
        <v>10701.825613079018</v>
      </c>
      <c r="P180" s="6">
        <v>0</v>
      </c>
      <c r="Q180" s="6">
        <v>6847.7861035422338</v>
      </c>
      <c r="R180" s="6">
        <v>10563.59673024523</v>
      </c>
      <c r="S180" s="6">
        <v>11560.299727520434</v>
      </c>
      <c r="T180" s="6">
        <v>11542.111716621252</v>
      </c>
      <c r="U180" s="6">
        <v>10469.019073569481</v>
      </c>
      <c r="V180" s="6">
        <v>0</v>
      </c>
    </row>
    <row r="181" spans="1:22" s="3" customFormat="1" ht="12.75">
      <c r="A181" s="3">
        <v>2001</v>
      </c>
      <c r="B181" s="5" t="s">
        <v>29</v>
      </c>
      <c r="C181" s="5" t="s">
        <v>25</v>
      </c>
      <c r="D181" s="2">
        <v>34</v>
      </c>
      <c r="E181" s="2">
        <v>4</v>
      </c>
      <c r="F181" s="6">
        <v>5615</v>
      </c>
      <c r="G181" s="6">
        <v>0</v>
      </c>
      <c r="H181" s="6">
        <v>4111</v>
      </c>
      <c r="I181" s="6">
        <v>6489</v>
      </c>
      <c r="J181" s="6">
        <v>6865</v>
      </c>
      <c r="K181" s="6">
        <v>6674</v>
      </c>
      <c r="L181" s="6">
        <v>5803</v>
      </c>
      <c r="M181" s="6">
        <v>0</v>
      </c>
      <c r="N181" s="10">
        <v>73.400000000000006</v>
      </c>
      <c r="O181" s="6">
        <v>10212.568119891008</v>
      </c>
      <c r="P181" s="6">
        <v>0</v>
      </c>
      <c r="Q181" s="6">
        <v>7477.09128065395</v>
      </c>
      <c r="R181" s="6">
        <v>11802.200272479564</v>
      </c>
      <c r="S181" s="6">
        <v>12486.069482288827</v>
      </c>
      <c r="T181" s="6">
        <v>12138.67847411444</v>
      </c>
      <c r="U181" s="6">
        <v>10554.502724795639</v>
      </c>
      <c r="V181" s="6">
        <v>0</v>
      </c>
    </row>
    <row r="182" spans="1:22" s="3" customFormat="1" ht="12.75">
      <c r="A182" s="3">
        <v>2001</v>
      </c>
      <c r="B182" s="5" t="s">
        <v>29</v>
      </c>
      <c r="C182" s="5" t="s">
        <v>26</v>
      </c>
      <c r="D182" s="2">
        <v>35</v>
      </c>
      <c r="E182" s="2">
        <v>4</v>
      </c>
      <c r="F182" s="6">
        <v>5929</v>
      </c>
      <c r="G182" s="6">
        <v>0</v>
      </c>
      <c r="H182" s="6">
        <v>3597</v>
      </c>
      <c r="I182" s="6">
        <v>5678</v>
      </c>
      <c r="J182" s="6">
        <v>6310</v>
      </c>
      <c r="K182" s="6">
        <v>6318</v>
      </c>
      <c r="L182" s="6">
        <v>5754</v>
      </c>
      <c r="M182" s="6">
        <v>0</v>
      </c>
      <c r="N182" s="10">
        <v>73.400000000000006</v>
      </c>
      <c r="O182" s="6">
        <v>10783.67166212534</v>
      </c>
      <c r="P182" s="6">
        <v>0</v>
      </c>
      <c r="Q182" s="6">
        <v>6542.2275204359667</v>
      </c>
      <c r="R182" s="6">
        <v>10327.152588555857</v>
      </c>
      <c r="S182" s="6">
        <v>11476.634877384195</v>
      </c>
      <c r="T182" s="6">
        <v>11491.185286103542</v>
      </c>
      <c r="U182" s="6">
        <v>10465.381471389645</v>
      </c>
      <c r="V182" s="6">
        <v>0</v>
      </c>
    </row>
    <row r="183" spans="1:22" ht="12.75">
      <c r="A183" s="3">
        <v>2002</v>
      </c>
      <c r="B183" s="5" t="s">
        <v>17</v>
      </c>
      <c r="C183" s="5" t="s">
        <v>18</v>
      </c>
      <c r="D183" s="2">
        <v>0</v>
      </c>
      <c r="E183" s="2">
        <v>5</v>
      </c>
      <c r="F183" s="20">
        <v>324.8</v>
      </c>
      <c r="G183" s="20">
        <v>0</v>
      </c>
      <c r="H183" s="20">
        <v>178.1</v>
      </c>
      <c r="I183" s="20">
        <v>315</v>
      </c>
      <c r="J183" s="20">
        <v>366.9</v>
      </c>
      <c r="K183" s="20">
        <v>364.9</v>
      </c>
      <c r="L183" s="20">
        <v>305.2</v>
      </c>
      <c r="M183" s="20">
        <v>0</v>
      </c>
      <c r="N183" s="10">
        <v>74.400000000000006</v>
      </c>
      <c r="O183" s="20">
        <v>582.80645161290317</v>
      </c>
      <c r="P183" s="20">
        <v>0</v>
      </c>
      <c r="Q183" s="20">
        <v>319.57459677419348</v>
      </c>
      <c r="R183" s="20">
        <v>565.2217741935483</v>
      </c>
      <c r="S183" s="20">
        <v>658.3487903225805</v>
      </c>
      <c r="T183" s="20">
        <v>654.76008064516111</v>
      </c>
      <c r="U183" s="20">
        <v>547.63709677419342</v>
      </c>
      <c r="V183" s="20">
        <v>0</v>
      </c>
    </row>
    <row r="184" spans="1:22" ht="12.75">
      <c r="A184" s="3">
        <v>2002</v>
      </c>
      <c r="B184" s="5" t="s">
        <v>17</v>
      </c>
      <c r="C184" s="5" t="s">
        <v>19</v>
      </c>
      <c r="D184" s="2">
        <v>1</v>
      </c>
      <c r="E184" s="2">
        <v>5</v>
      </c>
      <c r="F184" s="20">
        <v>409.1</v>
      </c>
      <c r="G184" s="20">
        <v>0</v>
      </c>
      <c r="H184" s="20">
        <v>197.4</v>
      </c>
      <c r="I184" s="20">
        <v>349.3</v>
      </c>
      <c r="J184" s="20">
        <v>443.7</v>
      </c>
      <c r="K184" s="20">
        <v>478.8</v>
      </c>
      <c r="L184" s="20">
        <v>403.1</v>
      </c>
      <c r="M184" s="20">
        <v>0</v>
      </c>
      <c r="N184" s="10">
        <v>74.400000000000006</v>
      </c>
      <c r="O184" s="20">
        <v>734.07056451612902</v>
      </c>
      <c r="P184" s="20">
        <v>0</v>
      </c>
      <c r="Q184" s="20">
        <v>354.20564516129031</v>
      </c>
      <c r="R184" s="20">
        <v>626.76814516129036</v>
      </c>
      <c r="S184" s="20">
        <v>796.15524193548379</v>
      </c>
      <c r="T184" s="20">
        <v>859.13709677419354</v>
      </c>
      <c r="U184" s="20">
        <v>723.30443548387098</v>
      </c>
      <c r="V184" s="20">
        <v>0</v>
      </c>
    </row>
    <row r="185" spans="1:22" ht="12.75">
      <c r="A185" s="3">
        <v>2002</v>
      </c>
      <c r="B185" s="5" t="s">
        <v>17</v>
      </c>
      <c r="C185" s="5" t="s">
        <v>20</v>
      </c>
      <c r="D185" s="2">
        <v>2</v>
      </c>
      <c r="E185" s="2">
        <v>5</v>
      </c>
      <c r="F185" s="20">
        <v>237.5</v>
      </c>
      <c r="G185" s="20">
        <v>0</v>
      </c>
      <c r="H185" s="20">
        <v>160.5</v>
      </c>
      <c r="I185" s="20">
        <v>280.2</v>
      </c>
      <c r="J185" s="20">
        <v>265</v>
      </c>
      <c r="K185" s="20">
        <v>245</v>
      </c>
      <c r="L185" s="20">
        <v>208.3</v>
      </c>
      <c r="M185" s="20">
        <v>0</v>
      </c>
      <c r="N185" s="10">
        <v>74.400000000000006</v>
      </c>
      <c r="O185" s="20">
        <v>426.15927419354836</v>
      </c>
      <c r="P185" s="20">
        <v>0</v>
      </c>
      <c r="Q185" s="20">
        <v>287.99395161290323</v>
      </c>
      <c r="R185" s="20">
        <v>502.77822580645153</v>
      </c>
      <c r="S185" s="20">
        <v>475.50403225806446</v>
      </c>
      <c r="T185" s="20">
        <v>439.61693548387092</v>
      </c>
      <c r="U185" s="20">
        <v>373.76411290322579</v>
      </c>
      <c r="V185" s="20">
        <v>0</v>
      </c>
    </row>
    <row r="186" spans="1:22" ht="12.75">
      <c r="A186" s="3">
        <v>2002</v>
      </c>
      <c r="B186" s="5" t="s">
        <v>17</v>
      </c>
      <c r="C186" s="5" t="s">
        <v>21</v>
      </c>
      <c r="D186" s="2">
        <v>3</v>
      </c>
      <c r="E186" s="2">
        <v>5</v>
      </c>
      <c r="F186" s="20">
        <v>390.9</v>
      </c>
      <c r="G186" s="20">
        <v>0</v>
      </c>
      <c r="H186" s="20">
        <v>225</v>
      </c>
      <c r="I186" s="20">
        <v>345.1</v>
      </c>
      <c r="J186" s="20">
        <v>425.8</v>
      </c>
      <c r="K186" s="20">
        <v>441.6</v>
      </c>
      <c r="L186" s="20">
        <v>388.4</v>
      </c>
      <c r="M186" s="20">
        <v>0</v>
      </c>
      <c r="N186" s="10">
        <v>74.400000000000006</v>
      </c>
      <c r="O186" s="20">
        <v>701.41330645161281</v>
      </c>
      <c r="P186" s="20">
        <v>0</v>
      </c>
      <c r="Q186" s="20">
        <v>403.72983870967738</v>
      </c>
      <c r="R186" s="20">
        <v>619.23185483870975</v>
      </c>
      <c r="S186" s="20">
        <v>764.03629032258061</v>
      </c>
      <c r="T186" s="20">
        <v>792.38709677419354</v>
      </c>
      <c r="U186" s="20">
        <v>696.92741935483855</v>
      </c>
      <c r="V186" s="20">
        <v>0</v>
      </c>
    </row>
    <row r="187" spans="1:22" ht="12.75">
      <c r="A187" s="3">
        <v>2002</v>
      </c>
      <c r="B187" s="5" t="s">
        <v>17</v>
      </c>
      <c r="C187" s="5" t="s">
        <v>22</v>
      </c>
      <c r="D187" s="2">
        <v>4</v>
      </c>
      <c r="E187" s="2">
        <v>5</v>
      </c>
      <c r="F187" s="20">
        <v>430.1</v>
      </c>
      <c r="G187" s="20">
        <v>0</v>
      </c>
      <c r="H187" s="20">
        <v>238.6</v>
      </c>
      <c r="I187" s="20">
        <v>362.2</v>
      </c>
      <c r="J187" s="20">
        <v>452.3</v>
      </c>
      <c r="K187" s="20">
        <v>488.5</v>
      </c>
      <c r="L187" s="20">
        <v>429.5</v>
      </c>
      <c r="M187" s="20">
        <v>0</v>
      </c>
      <c r="N187" s="10">
        <v>74.400000000000006</v>
      </c>
      <c r="O187" s="20">
        <v>771.75201612903231</v>
      </c>
      <c r="P187" s="20">
        <v>0</v>
      </c>
      <c r="Q187" s="20">
        <v>428.13306451612897</v>
      </c>
      <c r="R187" s="20">
        <v>649.91532258064512</v>
      </c>
      <c r="S187" s="20">
        <v>811.58669354838707</v>
      </c>
      <c r="T187" s="20">
        <v>876.54233870967732</v>
      </c>
      <c r="U187" s="20">
        <v>770.67540322580635</v>
      </c>
      <c r="V187" s="20">
        <v>0</v>
      </c>
    </row>
    <row r="188" spans="1:22" ht="12.75">
      <c r="A188" s="3">
        <v>2002</v>
      </c>
      <c r="B188" s="5" t="s">
        <v>17</v>
      </c>
      <c r="C188" s="5" t="s">
        <v>23</v>
      </c>
      <c r="D188" s="2">
        <v>5</v>
      </c>
      <c r="E188" s="2">
        <v>5</v>
      </c>
      <c r="F188" s="20">
        <v>330.7</v>
      </c>
      <c r="G188" s="20">
        <v>0</v>
      </c>
      <c r="H188" s="20">
        <v>211.5</v>
      </c>
      <c r="I188" s="20">
        <v>324.60000000000002</v>
      </c>
      <c r="J188" s="20">
        <v>375</v>
      </c>
      <c r="K188" s="20">
        <v>348.8</v>
      </c>
      <c r="L188" s="20">
        <v>313.5</v>
      </c>
      <c r="M188" s="20">
        <v>0</v>
      </c>
      <c r="N188" s="10">
        <v>74.400000000000006</v>
      </c>
      <c r="O188" s="20">
        <v>593.39314516129025</v>
      </c>
      <c r="P188" s="20">
        <v>0</v>
      </c>
      <c r="Q188" s="20">
        <v>379.50604838709677</v>
      </c>
      <c r="R188" s="20">
        <v>582.44758064516134</v>
      </c>
      <c r="S188" s="20">
        <v>672.88306451612902</v>
      </c>
      <c r="T188" s="20">
        <v>625.87096774193549</v>
      </c>
      <c r="U188" s="20">
        <v>562.53024193548379</v>
      </c>
      <c r="V188" s="20">
        <v>0</v>
      </c>
    </row>
    <row r="189" spans="1:22" ht="12.75">
      <c r="A189" s="3">
        <v>2002</v>
      </c>
      <c r="B189" s="5" t="s">
        <v>17</v>
      </c>
      <c r="C189" s="5" t="s">
        <v>24</v>
      </c>
      <c r="D189" s="2">
        <v>6</v>
      </c>
      <c r="E189" s="2">
        <v>5</v>
      </c>
      <c r="F189" s="20">
        <v>116.2</v>
      </c>
      <c r="G189" s="20">
        <v>0</v>
      </c>
      <c r="H189" s="20">
        <v>80.2</v>
      </c>
      <c r="I189" s="20">
        <v>113.6</v>
      </c>
      <c r="J189" s="20">
        <v>127.6</v>
      </c>
      <c r="K189" s="20">
        <v>129.80000000000001</v>
      </c>
      <c r="L189" s="20">
        <v>118.1</v>
      </c>
      <c r="M189" s="20">
        <v>0</v>
      </c>
      <c r="N189" s="10">
        <v>74.400000000000006</v>
      </c>
      <c r="O189" s="20">
        <v>208.50403225806451</v>
      </c>
      <c r="P189" s="20">
        <v>0</v>
      </c>
      <c r="Q189" s="20">
        <v>143.90725806451613</v>
      </c>
      <c r="R189" s="20">
        <v>203.83870967741933</v>
      </c>
      <c r="S189" s="20">
        <v>228.95967741935479</v>
      </c>
      <c r="T189" s="20">
        <v>232.90725806451616</v>
      </c>
      <c r="U189" s="20">
        <v>211.91330645161287</v>
      </c>
      <c r="V189" s="20">
        <v>0</v>
      </c>
    </row>
    <row r="190" spans="1:22" ht="12.75">
      <c r="A190" s="3">
        <v>2002</v>
      </c>
      <c r="B190" s="5" t="s">
        <v>17</v>
      </c>
      <c r="C190" s="5" t="s">
        <v>25</v>
      </c>
      <c r="D190" s="2">
        <v>7</v>
      </c>
      <c r="E190" s="2">
        <v>5</v>
      </c>
      <c r="F190" s="20">
        <v>110</v>
      </c>
      <c r="G190" s="20">
        <v>0</v>
      </c>
      <c r="H190" s="20">
        <v>84</v>
      </c>
      <c r="I190" s="20">
        <v>116.3</v>
      </c>
      <c r="J190" s="20">
        <v>138.1</v>
      </c>
      <c r="K190" s="20">
        <v>134</v>
      </c>
      <c r="L190" s="20">
        <v>127.6</v>
      </c>
      <c r="M190" s="20">
        <v>0</v>
      </c>
      <c r="N190" s="10">
        <v>74.400000000000006</v>
      </c>
      <c r="O190" s="20">
        <v>197.37903225806451</v>
      </c>
      <c r="P190" s="20">
        <v>0</v>
      </c>
      <c r="Q190" s="20">
        <v>150.7258064516129</v>
      </c>
      <c r="R190" s="20">
        <v>208.68346774193546</v>
      </c>
      <c r="S190" s="20">
        <v>247.80040322580641</v>
      </c>
      <c r="T190" s="20">
        <v>240.44354838709677</v>
      </c>
      <c r="U190" s="20">
        <v>228.95967741935479</v>
      </c>
      <c r="V190" s="20">
        <v>0</v>
      </c>
    </row>
    <row r="191" spans="1:22" ht="12.75">
      <c r="A191" s="3">
        <v>2002</v>
      </c>
      <c r="B191" s="5" t="s">
        <v>17</v>
      </c>
      <c r="C191" s="5" t="s">
        <v>26</v>
      </c>
      <c r="D191" s="2">
        <v>8</v>
      </c>
      <c r="E191" s="2">
        <v>5</v>
      </c>
      <c r="F191" s="20">
        <v>117.7</v>
      </c>
      <c r="G191" s="20">
        <v>0</v>
      </c>
      <c r="H191" s="20">
        <v>78</v>
      </c>
      <c r="I191" s="20">
        <v>112.8</v>
      </c>
      <c r="J191" s="20">
        <v>126.7</v>
      </c>
      <c r="K191" s="20">
        <v>129.6</v>
      </c>
      <c r="L191" s="20">
        <v>116</v>
      </c>
      <c r="M191" s="20">
        <v>0</v>
      </c>
      <c r="N191" s="10">
        <v>74.400000000000006</v>
      </c>
      <c r="O191" s="20">
        <v>211.19556451612902</v>
      </c>
      <c r="P191" s="20">
        <v>0</v>
      </c>
      <c r="Q191" s="20">
        <v>139.95967741935482</v>
      </c>
      <c r="R191" s="20">
        <v>202.40322580645159</v>
      </c>
      <c r="S191" s="20">
        <v>227.34475806451613</v>
      </c>
      <c r="T191" s="20">
        <v>232.54838709677415</v>
      </c>
      <c r="U191" s="20">
        <v>208.14516129032256</v>
      </c>
      <c r="V191" s="20">
        <v>0</v>
      </c>
    </row>
    <row r="192" spans="1:22" ht="12.75">
      <c r="A192" s="3">
        <v>2002</v>
      </c>
      <c r="B192" s="5" t="s">
        <v>27</v>
      </c>
      <c r="C192" s="5" t="s">
        <v>18</v>
      </c>
      <c r="D192" s="2">
        <v>9</v>
      </c>
      <c r="E192" s="2">
        <v>5</v>
      </c>
      <c r="F192" s="21">
        <v>8.6199999999999992</v>
      </c>
      <c r="G192" s="21">
        <v>0</v>
      </c>
      <c r="H192" s="21">
        <v>5.25</v>
      </c>
      <c r="I192" s="21">
        <v>8.19</v>
      </c>
      <c r="J192" s="21">
        <v>9.65</v>
      </c>
      <c r="K192" s="21">
        <v>9.73</v>
      </c>
      <c r="L192" s="21">
        <v>8.1999999999999993</v>
      </c>
      <c r="M192" s="21">
        <v>0</v>
      </c>
      <c r="N192" s="10">
        <v>74.400000000000006</v>
      </c>
      <c r="O192" s="21">
        <v>15.467338709677417</v>
      </c>
      <c r="P192" s="21">
        <v>0</v>
      </c>
      <c r="Q192" s="21">
        <v>9.4203629032258061</v>
      </c>
      <c r="R192" s="21">
        <v>14.695766129032258</v>
      </c>
      <c r="S192" s="21">
        <v>17.315524193548388</v>
      </c>
      <c r="T192" s="21">
        <v>17.459072580645163</v>
      </c>
      <c r="U192" s="21">
        <v>14.713709677419351</v>
      </c>
      <c r="V192" s="21">
        <v>0</v>
      </c>
    </row>
    <row r="193" spans="1:22" ht="12.75">
      <c r="A193" s="3">
        <v>2002</v>
      </c>
      <c r="B193" s="5" t="s">
        <v>27</v>
      </c>
      <c r="C193" s="5" t="s">
        <v>19</v>
      </c>
      <c r="D193" s="2">
        <v>10</v>
      </c>
      <c r="E193" s="2">
        <v>5</v>
      </c>
      <c r="F193" s="21">
        <v>10.050000000000001</v>
      </c>
      <c r="G193" s="21">
        <v>0</v>
      </c>
      <c r="H193" s="21">
        <v>5.42</v>
      </c>
      <c r="I193" s="21">
        <v>8.66</v>
      </c>
      <c r="J193" s="21">
        <v>10.9</v>
      </c>
      <c r="K193" s="21">
        <v>11.85</v>
      </c>
      <c r="L193" s="21">
        <v>9.98</v>
      </c>
      <c r="M193" s="21">
        <v>0</v>
      </c>
      <c r="N193" s="10">
        <v>74.400000000000006</v>
      </c>
      <c r="O193" s="21">
        <v>18.03326612903226</v>
      </c>
      <c r="P193" s="21">
        <v>0</v>
      </c>
      <c r="Q193" s="21">
        <v>9.7254032258064509</v>
      </c>
      <c r="R193" s="21">
        <v>15.539112903225806</v>
      </c>
      <c r="S193" s="21">
        <v>19.558467741935484</v>
      </c>
      <c r="T193" s="21">
        <v>21.263104838709676</v>
      </c>
      <c r="U193" s="21">
        <v>17.907661290322583</v>
      </c>
      <c r="V193" s="21">
        <v>0</v>
      </c>
    </row>
    <row r="194" spans="1:22" ht="12.75">
      <c r="A194" s="3">
        <v>2002</v>
      </c>
      <c r="B194" s="5" t="s">
        <v>27</v>
      </c>
      <c r="C194" s="5" t="s">
        <v>20</v>
      </c>
      <c r="D194" s="2">
        <v>11</v>
      </c>
      <c r="E194" s="2">
        <v>5</v>
      </c>
      <c r="F194" s="21">
        <v>7.29</v>
      </c>
      <c r="G194" s="21">
        <v>0</v>
      </c>
      <c r="H194" s="21">
        <v>5.13</v>
      </c>
      <c r="I194" s="21">
        <v>7.75</v>
      </c>
      <c r="J194" s="21">
        <v>8.23</v>
      </c>
      <c r="K194" s="21">
        <v>7.63</v>
      </c>
      <c r="L194" s="21">
        <v>6.8</v>
      </c>
      <c r="M194" s="21">
        <v>0</v>
      </c>
      <c r="N194" s="10">
        <v>74.400000000000006</v>
      </c>
      <c r="O194" s="21">
        <v>13.080846774193548</v>
      </c>
      <c r="P194" s="21">
        <v>0</v>
      </c>
      <c r="Q194" s="21">
        <v>9.2050403225806452</v>
      </c>
      <c r="R194" s="21">
        <v>13.906249999999998</v>
      </c>
      <c r="S194" s="21">
        <v>14.767540322580647</v>
      </c>
      <c r="T194" s="21">
        <v>13.690927419354837</v>
      </c>
      <c r="U194" s="21">
        <v>12.201612903225804</v>
      </c>
      <c r="V194" s="21">
        <v>0</v>
      </c>
    </row>
    <row r="195" spans="1:22" ht="12.75">
      <c r="A195" s="3">
        <v>2002</v>
      </c>
      <c r="B195" s="5" t="s">
        <v>27</v>
      </c>
      <c r="C195" s="5" t="s">
        <v>21</v>
      </c>
      <c r="D195" s="2">
        <v>12</v>
      </c>
      <c r="E195" s="2">
        <v>5</v>
      </c>
      <c r="F195" s="21">
        <v>9.74</v>
      </c>
      <c r="G195" s="21">
        <v>0</v>
      </c>
      <c r="H195" s="21">
        <v>5.65</v>
      </c>
      <c r="I195" s="21">
        <v>8.7200000000000006</v>
      </c>
      <c r="J195" s="21">
        <v>10.64</v>
      </c>
      <c r="K195" s="21">
        <v>10.97</v>
      </c>
      <c r="L195" s="21">
        <v>9.5399999999999991</v>
      </c>
      <c r="M195" s="21">
        <v>0</v>
      </c>
      <c r="N195" s="10">
        <v>74.400000000000006</v>
      </c>
      <c r="O195" s="21">
        <v>17.477016129032258</v>
      </c>
      <c r="P195" s="21">
        <v>0</v>
      </c>
      <c r="Q195" s="21">
        <v>10.138104838709678</v>
      </c>
      <c r="R195" s="21">
        <v>15.646774193548387</v>
      </c>
      <c r="S195" s="21">
        <v>19.091935483870966</v>
      </c>
      <c r="T195" s="21">
        <v>19.684072580645161</v>
      </c>
      <c r="U195" s="21">
        <v>17.118145161290322</v>
      </c>
      <c r="V195" s="21">
        <v>0</v>
      </c>
    </row>
    <row r="196" spans="1:22" ht="12.75">
      <c r="A196" s="3">
        <v>2002</v>
      </c>
      <c r="B196" s="5" t="s">
        <v>27</v>
      </c>
      <c r="C196" s="5" t="s">
        <v>22</v>
      </c>
      <c r="D196" s="2">
        <v>13</v>
      </c>
      <c r="E196" s="2">
        <v>5</v>
      </c>
      <c r="F196" s="21">
        <v>10.4</v>
      </c>
      <c r="G196" s="21">
        <v>0</v>
      </c>
      <c r="H196" s="21">
        <v>5.86</v>
      </c>
      <c r="I196" s="21">
        <v>8.8800000000000008</v>
      </c>
      <c r="J196" s="21">
        <v>11.01</v>
      </c>
      <c r="K196" s="21">
        <v>11.98</v>
      </c>
      <c r="L196" s="21">
        <v>10.29</v>
      </c>
      <c r="M196" s="21">
        <v>0</v>
      </c>
      <c r="N196" s="10">
        <v>74.400000000000006</v>
      </c>
      <c r="O196" s="21">
        <v>18.661290322580644</v>
      </c>
      <c r="P196" s="21">
        <v>0</v>
      </c>
      <c r="Q196" s="21">
        <v>10.51491935483871</v>
      </c>
      <c r="R196" s="21">
        <v>15.933870967741935</v>
      </c>
      <c r="S196" s="21">
        <v>19.755846774193547</v>
      </c>
      <c r="T196" s="21">
        <v>21.496370967741935</v>
      </c>
      <c r="U196" s="21">
        <v>18.463911290322578</v>
      </c>
      <c r="V196" s="21">
        <v>0</v>
      </c>
    </row>
    <row r="197" spans="1:22" ht="12.75">
      <c r="A197" s="3">
        <v>2002</v>
      </c>
      <c r="B197" s="5" t="s">
        <v>27</v>
      </c>
      <c r="C197" s="5" t="s">
        <v>23</v>
      </c>
      <c r="D197" s="2">
        <v>14</v>
      </c>
      <c r="E197" s="2">
        <v>5</v>
      </c>
      <c r="F197" s="21">
        <v>8.6999999999999993</v>
      </c>
      <c r="G197" s="21">
        <v>0</v>
      </c>
      <c r="H197" s="21">
        <v>5.48</v>
      </c>
      <c r="I197" s="21">
        <v>8.51</v>
      </c>
      <c r="J197" s="21">
        <v>9.9700000000000006</v>
      </c>
      <c r="K197" s="21">
        <v>9.23</v>
      </c>
      <c r="L197" s="21">
        <v>8.26</v>
      </c>
      <c r="M197" s="21">
        <v>0</v>
      </c>
      <c r="N197" s="10">
        <v>74.400000000000006</v>
      </c>
      <c r="O197" s="21">
        <v>15.61088709677419</v>
      </c>
      <c r="P197" s="21">
        <v>0</v>
      </c>
      <c r="Q197" s="21">
        <v>9.8330645161290313</v>
      </c>
      <c r="R197" s="21">
        <v>15.269959677419354</v>
      </c>
      <c r="S197" s="21">
        <v>17.889717741935485</v>
      </c>
      <c r="T197" s="21">
        <v>16.561895161290323</v>
      </c>
      <c r="U197" s="21">
        <v>14.821370967741935</v>
      </c>
      <c r="V197" s="21">
        <v>0</v>
      </c>
    </row>
    <row r="198" spans="1:22" ht="12.75">
      <c r="A198" s="3">
        <v>2002</v>
      </c>
      <c r="B198" s="5" t="s">
        <v>27</v>
      </c>
      <c r="C198" s="5" t="s">
        <v>24</v>
      </c>
      <c r="D198" s="2">
        <v>15</v>
      </c>
      <c r="E198" s="2">
        <v>5</v>
      </c>
      <c r="F198" s="21">
        <v>5.74</v>
      </c>
      <c r="G198" s="21">
        <v>0</v>
      </c>
      <c r="H198" s="21">
        <v>4.8899999999999997</v>
      </c>
      <c r="I198" s="21">
        <v>5.59</v>
      </c>
      <c r="J198" s="21">
        <v>6.26</v>
      </c>
      <c r="K198" s="21">
        <v>6.14</v>
      </c>
      <c r="L198" s="21">
        <v>5.78</v>
      </c>
      <c r="M198" s="21">
        <v>0</v>
      </c>
      <c r="N198" s="10">
        <v>74.400000000000006</v>
      </c>
      <c r="O198" s="21">
        <v>10.299596774193549</v>
      </c>
      <c r="P198" s="21">
        <v>0</v>
      </c>
      <c r="Q198" s="21">
        <v>8.7743951612903217</v>
      </c>
      <c r="R198" s="21">
        <v>10.030443548387096</v>
      </c>
      <c r="S198" s="21">
        <v>11.232661290322579</v>
      </c>
      <c r="T198" s="21">
        <v>11.017338709677418</v>
      </c>
      <c r="U198" s="21">
        <v>10.371370967741935</v>
      </c>
      <c r="V198" s="21">
        <v>0</v>
      </c>
    </row>
    <row r="199" spans="1:22" ht="12.75">
      <c r="A199" s="3">
        <v>2002</v>
      </c>
      <c r="B199" s="5" t="s">
        <v>27</v>
      </c>
      <c r="C199" s="5" t="s">
        <v>25</v>
      </c>
      <c r="D199" s="2">
        <v>16</v>
      </c>
      <c r="E199" s="2">
        <v>5</v>
      </c>
      <c r="F199" s="21">
        <v>5.75</v>
      </c>
      <c r="G199" s="21">
        <v>0</v>
      </c>
      <c r="H199" s="21">
        <v>4.96</v>
      </c>
      <c r="I199" s="21">
        <v>5.62</v>
      </c>
      <c r="J199" s="21">
        <v>6.99</v>
      </c>
      <c r="K199" s="21">
        <v>8.14</v>
      </c>
      <c r="L199" s="21">
        <v>6.64</v>
      </c>
      <c r="M199" s="21">
        <v>0</v>
      </c>
      <c r="N199" s="10">
        <v>74.400000000000006</v>
      </c>
      <c r="O199" s="21">
        <v>10.317540322580644</v>
      </c>
      <c r="P199" s="21">
        <v>0</v>
      </c>
      <c r="Q199" s="21">
        <v>8.8999999999999986</v>
      </c>
      <c r="R199" s="21">
        <v>10.084274193548387</v>
      </c>
      <c r="S199" s="21">
        <v>12.542540322580646</v>
      </c>
      <c r="T199" s="21">
        <v>14.606048387096774</v>
      </c>
      <c r="U199" s="21">
        <v>11.914516129032256</v>
      </c>
      <c r="V199" s="21">
        <v>0</v>
      </c>
    </row>
    <row r="200" spans="1:22" ht="12.75">
      <c r="A200" s="3">
        <v>2002</v>
      </c>
      <c r="B200" s="5" t="s">
        <v>27</v>
      </c>
      <c r="C200" s="5" t="s">
        <v>26</v>
      </c>
      <c r="D200" s="2">
        <v>17</v>
      </c>
      <c r="E200" s="2">
        <v>5</v>
      </c>
      <c r="F200" s="21">
        <v>5.74</v>
      </c>
      <c r="G200" s="21">
        <v>0</v>
      </c>
      <c r="H200" s="21">
        <v>4.83</v>
      </c>
      <c r="I200" s="21">
        <v>5.57</v>
      </c>
      <c r="J200" s="21">
        <v>6.2</v>
      </c>
      <c r="K200" s="21">
        <v>6.04</v>
      </c>
      <c r="L200" s="21">
        <v>5.69</v>
      </c>
      <c r="M200" s="21">
        <v>0</v>
      </c>
      <c r="N200" s="10">
        <v>74.400000000000006</v>
      </c>
      <c r="O200" s="21">
        <v>10.299596774193549</v>
      </c>
      <c r="P200" s="21">
        <v>0</v>
      </c>
      <c r="Q200" s="21">
        <v>8.6667338709677413</v>
      </c>
      <c r="R200" s="21">
        <v>9.9945564516129028</v>
      </c>
      <c r="S200" s="21">
        <v>11.125</v>
      </c>
      <c r="T200" s="21">
        <v>10.837903225806452</v>
      </c>
      <c r="U200" s="21">
        <v>10.209879032258064</v>
      </c>
      <c r="V200" s="21">
        <v>0</v>
      </c>
    </row>
    <row r="201" spans="1:22" ht="12.75">
      <c r="A201" s="3">
        <v>2002</v>
      </c>
      <c r="B201" s="5" t="s">
        <v>49</v>
      </c>
      <c r="C201" s="5" t="s">
        <v>18</v>
      </c>
      <c r="D201" s="2">
        <v>18</v>
      </c>
      <c r="E201" s="2">
        <v>5</v>
      </c>
      <c r="F201" s="22">
        <v>8.52</v>
      </c>
      <c r="G201" s="22">
        <v>0</v>
      </c>
      <c r="H201" s="22">
        <v>5.19</v>
      </c>
      <c r="I201" s="22">
        <v>8.1199999999999992</v>
      </c>
      <c r="J201" s="22">
        <v>9.57</v>
      </c>
      <c r="K201" s="22">
        <v>9.6199999999999992</v>
      </c>
      <c r="L201" s="22">
        <v>8.11</v>
      </c>
      <c r="M201" s="22">
        <v>0</v>
      </c>
      <c r="N201" s="10">
        <v>74.400000000000006</v>
      </c>
      <c r="O201" s="22">
        <v>15.287903225806449</v>
      </c>
      <c r="P201" s="22">
        <v>0</v>
      </c>
      <c r="Q201" s="22">
        <v>9.3127016129032256</v>
      </c>
      <c r="R201" s="22">
        <v>14.570161290322579</v>
      </c>
      <c r="S201" s="22">
        <v>17.171975806451613</v>
      </c>
      <c r="T201" s="22">
        <v>17.261693548387097</v>
      </c>
      <c r="U201" s="22">
        <v>14.552217741935483</v>
      </c>
      <c r="V201" s="22">
        <v>0</v>
      </c>
    </row>
    <row r="202" spans="1:22" ht="12.75">
      <c r="A202" s="3">
        <v>2002</v>
      </c>
      <c r="B202" s="5" t="s">
        <v>49</v>
      </c>
      <c r="C202" s="5" t="s">
        <v>19</v>
      </c>
      <c r="D202" s="2">
        <v>19</v>
      </c>
      <c r="E202" s="2">
        <v>5</v>
      </c>
      <c r="F202" s="22">
        <v>9.92</v>
      </c>
      <c r="G202" s="22">
        <v>0</v>
      </c>
      <c r="H202" s="22">
        <v>5.31</v>
      </c>
      <c r="I202" s="22">
        <v>8.5500000000000007</v>
      </c>
      <c r="J202" s="22">
        <v>10.75</v>
      </c>
      <c r="K202" s="22">
        <v>11.73</v>
      </c>
      <c r="L202" s="22">
        <v>9.84</v>
      </c>
      <c r="M202" s="22">
        <v>0</v>
      </c>
      <c r="N202" s="10">
        <v>74.400000000000006</v>
      </c>
      <c r="O202" s="22">
        <v>17.799999999999997</v>
      </c>
      <c r="P202" s="22">
        <v>0</v>
      </c>
      <c r="Q202" s="22">
        <v>9.5280241935483865</v>
      </c>
      <c r="R202" s="22">
        <v>15.341733870967744</v>
      </c>
      <c r="S202" s="22">
        <v>19.289314516129032</v>
      </c>
      <c r="T202" s="22">
        <v>21.047782258064515</v>
      </c>
      <c r="U202" s="22">
        <v>17.656451612903222</v>
      </c>
      <c r="V202" s="22">
        <v>0</v>
      </c>
    </row>
    <row r="203" spans="1:22" ht="12.75">
      <c r="A203" s="3">
        <v>2002</v>
      </c>
      <c r="B203" s="5" t="s">
        <v>49</v>
      </c>
      <c r="C203" s="5" t="s">
        <v>20</v>
      </c>
      <c r="D203" s="2">
        <v>20</v>
      </c>
      <c r="E203" s="2">
        <v>5</v>
      </c>
      <c r="F203" s="22">
        <v>7.25</v>
      </c>
      <c r="G203" s="22">
        <v>0</v>
      </c>
      <c r="H203" s="22">
        <v>5.0599999999999996</v>
      </c>
      <c r="I203" s="22">
        <v>7.71</v>
      </c>
      <c r="J203" s="22">
        <v>8.1999999999999993</v>
      </c>
      <c r="K203" s="22">
        <v>7.61</v>
      </c>
      <c r="L203" s="22">
        <v>6.76</v>
      </c>
      <c r="M203" s="22">
        <v>0</v>
      </c>
      <c r="N203" s="10">
        <v>74.400000000000006</v>
      </c>
      <c r="O203" s="22">
        <v>13.00907258064516</v>
      </c>
      <c r="P203" s="22">
        <v>0</v>
      </c>
      <c r="Q203" s="22">
        <v>9.0794354838709666</v>
      </c>
      <c r="R203" s="22">
        <v>13.834475806451612</v>
      </c>
      <c r="S203" s="22">
        <v>14.713709677419351</v>
      </c>
      <c r="T203" s="22">
        <v>13.655040322580644</v>
      </c>
      <c r="U203" s="22">
        <v>12.129838709677417</v>
      </c>
      <c r="V203" s="22">
        <v>0</v>
      </c>
    </row>
    <row r="204" spans="1:22" ht="12.75">
      <c r="A204" s="3">
        <v>2002</v>
      </c>
      <c r="B204" s="5" t="s">
        <v>49</v>
      </c>
      <c r="C204" s="5" t="s">
        <v>21</v>
      </c>
      <c r="D204" s="2">
        <v>21</v>
      </c>
      <c r="E204" s="2">
        <v>5</v>
      </c>
      <c r="F204" s="22">
        <v>9.6300000000000008</v>
      </c>
      <c r="G204" s="22">
        <v>0</v>
      </c>
      <c r="H204" s="22">
        <v>5.57</v>
      </c>
      <c r="I204" s="22">
        <v>8.64</v>
      </c>
      <c r="J204" s="22">
        <v>10.53</v>
      </c>
      <c r="K204" s="22">
        <v>10.85</v>
      </c>
      <c r="L204" s="22">
        <v>9.43</v>
      </c>
      <c r="M204" s="22">
        <v>0</v>
      </c>
      <c r="N204" s="10">
        <v>74.400000000000006</v>
      </c>
      <c r="O204" s="22">
        <v>17.279637096774191</v>
      </c>
      <c r="P204" s="22">
        <v>0</v>
      </c>
      <c r="Q204" s="22">
        <v>9.9945564516129028</v>
      </c>
      <c r="R204" s="22">
        <v>15.503225806451612</v>
      </c>
      <c r="S204" s="22">
        <v>18.8945564516129</v>
      </c>
      <c r="T204" s="22">
        <v>19.468749999999996</v>
      </c>
      <c r="U204" s="22">
        <v>16.920766129032256</v>
      </c>
      <c r="V204" s="22">
        <v>0</v>
      </c>
    </row>
    <row r="205" spans="1:22" ht="12.75">
      <c r="A205" s="3">
        <v>2002</v>
      </c>
      <c r="B205" s="5" t="s">
        <v>49</v>
      </c>
      <c r="C205" s="5" t="s">
        <v>22</v>
      </c>
      <c r="D205" s="2">
        <v>22</v>
      </c>
      <c r="E205" s="2">
        <v>5</v>
      </c>
      <c r="F205" s="22">
        <v>10.26</v>
      </c>
      <c r="G205" s="22">
        <v>0</v>
      </c>
      <c r="H205" s="22">
        <v>5.75</v>
      </c>
      <c r="I205" s="22">
        <v>8.75</v>
      </c>
      <c r="J205" s="22">
        <v>10.88</v>
      </c>
      <c r="K205" s="22">
        <v>11.85</v>
      </c>
      <c r="L205" s="22">
        <v>10.14</v>
      </c>
      <c r="M205" s="22">
        <v>0</v>
      </c>
      <c r="N205" s="10">
        <v>74.400000000000006</v>
      </c>
      <c r="O205" s="22">
        <v>18.41008064516129</v>
      </c>
      <c r="P205" s="22">
        <v>0</v>
      </c>
      <c r="Q205" s="22">
        <v>10.317540322580644</v>
      </c>
      <c r="R205" s="22">
        <v>15.700604838709676</v>
      </c>
      <c r="S205" s="22">
        <v>19.522580645161288</v>
      </c>
      <c r="T205" s="22">
        <v>21.263104838709676</v>
      </c>
      <c r="U205" s="22">
        <v>18.19475806451613</v>
      </c>
      <c r="V205" s="22">
        <v>0</v>
      </c>
    </row>
    <row r="206" spans="1:22" ht="12.75">
      <c r="A206" s="3">
        <v>2002</v>
      </c>
      <c r="B206" s="5" t="s">
        <v>49</v>
      </c>
      <c r="C206" s="5" t="s">
        <v>23</v>
      </c>
      <c r="D206" s="2">
        <v>23</v>
      </c>
      <c r="E206" s="2">
        <v>5</v>
      </c>
      <c r="F206" s="22">
        <v>8.67</v>
      </c>
      <c r="G206" s="22">
        <v>0</v>
      </c>
      <c r="H206" s="22">
        <v>5.45</v>
      </c>
      <c r="I206" s="22">
        <v>8.4700000000000006</v>
      </c>
      <c r="J206" s="22">
        <v>9.92</v>
      </c>
      <c r="K206" s="22">
        <v>9.1999999999999993</v>
      </c>
      <c r="L206" s="22">
        <v>8.2200000000000006</v>
      </c>
      <c r="M206" s="22">
        <v>0</v>
      </c>
      <c r="N206" s="10">
        <v>74.400000000000006</v>
      </c>
      <c r="O206" s="22">
        <v>15.557056451612901</v>
      </c>
      <c r="P206" s="22">
        <v>0</v>
      </c>
      <c r="Q206" s="22">
        <v>9.779233870967742</v>
      </c>
      <c r="R206" s="22">
        <v>15.198185483870969</v>
      </c>
      <c r="S206" s="22">
        <v>17.799999999999997</v>
      </c>
      <c r="T206" s="22">
        <v>16.508064516129028</v>
      </c>
      <c r="U206" s="22">
        <v>14.749596774193549</v>
      </c>
      <c r="V206" s="22">
        <v>0</v>
      </c>
    </row>
    <row r="207" spans="1:22" ht="12.75">
      <c r="A207" s="3">
        <v>2002</v>
      </c>
      <c r="B207" s="5" t="s">
        <v>49</v>
      </c>
      <c r="C207" s="5" t="s">
        <v>24</v>
      </c>
      <c r="D207" s="2">
        <v>24</v>
      </c>
      <c r="E207" s="2">
        <v>5</v>
      </c>
      <c r="F207" s="22">
        <v>5.71</v>
      </c>
      <c r="G207" s="22">
        <v>0</v>
      </c>
      <c r="H207" s="22">
        <v>4.8099999999999996</v>
      </c>
      <c r="I207" s="22">
        <v>5.52</v>
      </c>
      <c r="J207" s="22">
        <v>6.2</v>
      </c>
      <c r="K207" s="22">
        <v>6.12</v>
      </c>
      <c r="L207" s="22">
        <v>5.75</v>
      </c>
      <c r="M207" s="22">
        <v>0</v>
      </c>
      <c r="N207" s="10">
        <v>74.400000000000006</v>
      </c>
      <c r="O207" s="22">
        <v>10.245766129032257</v>
      </c>
      <c r="P207" s="22">
        <v>0</v>
      </c>
      <c r="Q207" s="22">
        <v>8.6308467741935484</v>
      </c>
      <c r="R207" s="22">
        <v>9.9048387096774189</v>
      </c>
      <c r="S207" s="22">
        <v>11.125</v>
      </c>
      <c r="T207" s="22">
        <v>10.981451612903225</v>
      </c>
      <c r="U207" s="22">
        <v>10.317540322580644</v>
      </c>
      <c r="V207" s="22">
        <v>0</v>
      </c>
    </row>
    <row r="208" spans="1:22" ht="12.75">
      <c r="A208" s="3">
        <v>2002</v>
      </c>
      <c r="B208" s="5" t="s">
        <v>49</v>
      </c>
      <c r="C208" s="5" t="s">
        <v>25</v>
      </c>
      <c r="D208" s="2">
        <v>25</v>
      </c>
      <c r="E208" s="2">
        <v>5</v>
      </c>
      <c r="F208" s="22">
        <v>5.68</v>
      </c>
      <c r="G208" s="22">
        <v>0</v>
      </c>
      <c r="H208" s="22">
        <v>4.88</v>
      </c>
      <c r="I208" s="22">
        <v>5.55</v>
      </c>
      <c r="J208" s="22">
        <v>6.93</v>
      </c>
      <c r="K208" s="22">
        <v>8</v>
      </c>
      <c r="L208" s="22">
        <v>6.56</v>
      </c>
      <c r="M208" s="22">
        <v>0</v>
      </c>
      <c r="N208" s="10">
        <v>74.400000000000006</v>
      </c>
      <c r="O208" s="22">
        <v>10.191935483870967</v>
      </c>
      <c r="P208" s="22">
        <v>0</v>
      </c>
      <c r="Q208" s="22">
        <v>8.7564516129032253</v>
      </c>
      <c r="R208" s="22">
        <v>9.9586693548387082</v>
      </c>
      <c r="S208" s="22">
        <v>12.434879032258063</v>
      </c>
      <c r="T208" s="22">
        <v>14.354838709677418</v>
      </c>
      <c r="U208" s="22">
        <v>11.770967741935483</v>
      </c>
      <c r="V208" s="22">
        <v>0</v>
      </c>
    </row>
    <row r="209" spans="1:22" ht="12.75">
      <c r="A209" s="3">
        <v>2002</v>
      </c>
      <c r="B209" s="5" t="s">
        <v>49</v>
      </c>
      <c r="C209" s="5" t="s">
        <v>26</v>
      </c>
      <c r="D209" s="2">
        <v>26</v>
      </c>
      <c r="E209" s="2">
        <v>5</v>
      </c>
      <c r="F209" s="22">
        <v>5.71</v>
      </c>
      <c r="G209" s="22">
        <v>0</v>
      </c>
      <c r="H209" s="22">
        <v>4.8</v>
      </c>
      <c r="I209" s="22">
        <v>5.5</v>
      </c>
      <c r="J209" s="22">
        <v>6.13</v>
      </c>
      <c r="K209" s="22">
        <v>6</v>
      </c>
      <c r="L209" s="22">
        <v>5.64</v>
      </c>
      <c r="M209" s="22">
        <v>0</v>
      </c>
      <c r="N209" s="10">
        <v>74.400000000000006</v>
      </c>
      <c r="O209" s="22">
        <v>10.245766129032257</v>
      </c>
      <c r="P209" s="22">
        <v>0</v>
      </c>
      <c r="Q209" s="22">
        <v>8.6129032258064502</v>
      </c>
      <c r="R209" s="22">
        <v>9.8689516129032242</v>
      </c>
      <c r="S209" s="22">
        <v>10.999395161290321</v>
      </c>
      <c r="T209" s="22">
        <v>10.766129032258064</v>
      </c>
      <c r="U209" s="22">
        <v>10.12016129032258</v>
      </c>
      <c r="V209" s="22">
        <v>0</v>
      </c>
    </row>
    <row r="210" spans="1:22" ht="12.75">
      <c r="A210" s="3">
        <v>2002</v>
      </c>
      <c r="B210" s="5" t="s">
        <v>29</v>
      </c>
      <c r="C210" s="5" t="s">
        <v>18</v>
      </c>
      <c r="D210" s="2">
        <v>27</v>
      </c>
      <c r="E210" s="2">
        <v>5</v>
      </c>
      <c r="F210" s="6">
        <v>16964</v>
      </c>
      <c r="G210" s="6">
        <v>0</v>
      </c>
      <c r="H210" s="6">
        <v>8462</v>
      </c>
      <c r="I210" s="6">
        <v>15953</v>
      </c>
      <c r="J210" s="6">
        <v>18877</v>
      </c>
      <c r="K210" s="6">
        <v>18901</v>
      </c>
      <c r="L210" s="6">
        <v>15660</v>
      </c>
      <c r="M210" s="6">
        <v>0</v>
      </c>
      <c r="N210" s="10">
        <v>74.400000000000006</v>
      </c>
      <c r="O210" s="6">
        <v>30439.435483870966</v>
      </c>
      <c r="P210" s="6">
        <v>0</v>
      </c>
      <c r="Q210" s="6">
        <v>15183.83064516129</v>
      </c>
      <c r="R210" s="6">
        <v>28625.342741935481</v>
      </c>
      <c r="S210" s="6">
        <v>33872.036290322576</v>
      </c>
      <c r="T210" s="6">
        <v>33915.100806451614</v>
      </c>
      <c r="U210" s="6">
        <v>28099.596774193546</v>
      </c>
      <c r="V210" s="6">
        <v>0</v>
      </c>
    </row>
    <row r="211" spans="1:22" ht="12.75">
      <c r="A211" s="3">
        <v>2002</v>
      </c>
      <c r="B211" s="5" t="s">
        <v>29</v>
      </c>
      <c r="C211" s="5" t="s">
        <v>19</v>
      </c>
      <c r="D211" s="2">
        <v>28</v>
      </c>
      <c r="E211" s="2">
        <v>5</v>
      </c>
      <c r="F211" s="6">
        <v>21489</v>
      </c>
      <c r="G211" s="6">
        <v>0</v>
      </c>
      <c r="H211" s="6">
        <v>9760</v>
      </c>
      <c r="I211" s="6">
        <v>18000</v>
      </c>
      <c r="J211" s="6">
        <v>22871</v>
      </c>
      <c r="K211" s="6">
        <v>24678</v>
      </c>
      <c r="L211" s="6">
        <v>20776</v>
      </c>
      <c r="M211" s="6">
        <v>0</v>
      </c>
      <c r="N211" s="10">
        <v>74.400000000000006</v>
      </c>
      <c r="O211" s="6">
        <v>38558.891129032258</v>
      </c>
      <c r="P211" s="6">
        <v>0</v>
      </c>
      <c r="Q211" s="6">
        <v>17512.903225806451</v>
      </c>
      <c r="R211" s="6">
        <v>32298.38709677419</v>
      </c>
      <c r="S211" s="6">
        <v>41038.68951612903</v>
      </c>
      <c r="T211" s="6">
        <v>44281.088709677417</v>
      </c>
      <c r="U211" s="6">
        <v>37279.516129032258</v>
      </c>
      <c r="V211" s="6">
        <v>0</v>
      </c>
    </row>
    <row r="212" spans="1:22" ht="12.75">
      <c r="A212" s="3">
        <v>2002</v>
      </c>
      <c r="B212" s="5" t="s">
        <v>29</v>
      </c>
      <c r="C212" s="5" t="s">
        <v>20</v>
      </c>
      <c r="D212" s="2">
        <v>29</v>
      </c>
      <c r="E212" s="2">
        <v>5</v>
      </c>
      <c r="F212" s="6">
        <v>12018</v>
      </c>
      <c r="G212" s="6">
        <v>0</v>
      </c>
      <c r="H212" s="6">
        <v>7101</v>
      </c>
      <c r="I212" s="6">
        <v>13849</v>
      </c>
      <c r="J212" s="6">
        <v>13452</v>
      </c>
      <c r="K212" s="6">
        <v>12438</v>
      </c>
      <c r="L212" s="6">
        <v>10434</v>
      </c>
      <c r="M212" s="6">
        <v>0</v>
      </c>
      <c r="N212" s="10">
        <v>74.400000000000006</v>
      </c>
      <c r="O212" s="6">
        <v>21564.556451612902</v>
      </c>
      <c r="P212" s="6">
        <v>0</v>
      </c>
      <c r="Q212" s="6">
        <v>12741.713709677419</v>
      </c>
      <c r="R212" s="6">
        <v>24850.020161290322</v>
      </c>
      <c r="S212" s="6">
        <v>24137.66129032258</v>
      </c>
      <c r="T212" s="6">
        <v>22318.185483870966</v>
      </c>
      <c r="U212" s="6">
        <v>18722.298387096773</v>
      </c>
      <c r="V212" s="6">
        <v>0</v>
      </c>
    </row>
    <row r="213" spans="1:22" ht="12.75">
      <c r="A213" s="3">
        <v>2002</v>
      </c>
      <c r="B213" s="5" t="s">
        <v>29</v>
      </c>
      <c r="C213" s="5" t="s">
        <v>21</v>
      </c>
      <c r="D213" s="2">
        <v>30</v>
      </c>
      <c r="E213" s="2">
        <v>5</v>
      </c>
      <c r="F213" s="6">
        <v>20376</v>
      </c>
      <c r="G213" s="6">
        <v>0</v>
      </c>
      <c r="H213" s="6">
        <v>11013</v>
      </c>
      <c r="I213" s="6">
        <v>17501</v>
      </c>
      <c r="J213" s="6">
        <v>21850</v>
      </c>
      <c r="K213" s="6">
        <v>22786</v>
      </c>
      <c r="L213" s="6">
        <v>19985</v>
      </c>
      <c r="M213" s="6">
        <v>0</v>
      </c>
      <c r="N213" s="10">
        <v>74.400000000000006</v>
      </c>
      <c r="O213" s="6">
        <v>36561.774193548386</v>
      </c>
      <c r="P213" s="6">
        <v>0</v>
      </c>
      <c r="Q213" s="6">
        <v>19761.229838709674</v>
      </c>
      <c r="R213" s="6">
        <v>31403.004032258061</v>
      </c>
      <c r="S213" s="6">
        <v>39206.653225806447</v>
      </c>
      <c r="T213" s="6">
        <v>40886.169354838705</v>
      </c>
      <c r="U213" s="6">
        <v>35860.181451612902</v>
      </c>
      <c r="V213" s="6">
        <v>0</v>
      </c>
    </row>
    <row r="214" spans="1:22" ht="12.75">
      <c r="A214" s="3">
        <v>2002</v>
      </c>
      <c r="B214" s="5" t="s">
        <v>29</v>
      </c>
      <c r="C214" s="5" t="s">
        <v>22</v>
      </c>
      <c r="D214" s="2">
        <v>31</v>
      </c>
      <c r="E214" s="2">
        <v>5</v>
      </c>
      <c r="F214" s="6">
        <v>22435</v>
      </c>
      <c r="G214" s="6">
        <v>0</v>
      </c>
      <c r="H214" s="6">
        <v>11764</v>
      </c>
      <c r="I214" s="6">
        <v>18586</v>
      </c>
      <c r="J214" s="6">
        <v>23283</v>
      </c>
      <c r="K214" s="6">
        <v>25198</v>
      </c>
      <c r="L214" s="6">
        <v>22091</v>
      </c>
      <c r="M214" s="6">
        <v>0</v>
      </c>
      <c r="N214" s="10">
        <v>74.400000000000006</v>
      </c>
      <c r="O214" s="6">
        <v>40256.350806451606</v>
      </c>
      <c r="P214" s="6">
        <v>0</v>
      </c>
      <c r="Q214" s="6">
        <v>21108.790322580644</v>
      </c>
      <c r="R214" s="6">
        <v>33349.879032258061</v>
      </c>
      <c r="S214" s="6">
        <v>41777.963709677417</v>
      </c>
      <c r="T214" s="6">
        <v>45214.153225806447</v>
      </c>
      <c r="U214" s="6">
        <v>39639.092741935478</v>
      </c>
      <c r="V214" s="6">
        <v>0</v>
      </c>
    </row>
    <row r="215" spans="1:22" ht="12.75">
      <c r="A215" s="3">
        <v>2002</v>
      </c>
      <c r="B215" s="5" t="s">
        <v>29</v>
      </c>
      <c r="C215" s="5" t="s">
        <v>23</v>
      </c>
      <c r="D215" s="2">
        <v>32</v>
      </c>
      <c r="E215" s="2">
        <v>5</v>
      </c>
      <c r="F215" s="6">
        <v>16973</v>
      </c>
      <c r="G215" s="6">
        <v>0</v>
      </c>
      <c r="H215" s="6">
        <v>10252</v>
      </c>
      <c r="I215" s="6">
        <v>16050</v>
      </c>
      <c r="J215" s="6">
        <v>19077</v>
      </c>
      <c r="K215" s="6">
        <v>17863</v>
      </c>
      <c r="L215" s="6">
        <v>16011</v>
      </c>
      <c r="M215" s="6">
        <v>0</v>
      </c>
      <c r="N215" s="10">
        <v>74.400000000000006</v>
      </c>
      <c r="O215" s="6">
        <v>30455.584677419352</v>
      </c>
      <c r="P215" s="6">
        <v>0</v>
      </c>
      <c r="Q215" s="6">
        <v>18395.72580645161</v>
      </c>
      <c r="R215" s="6">
        <v>28799.395161290322</v>
      </c>
      <c r="S215" s="6">
        <v>34230.907258064515</v>
      </c>
      <c r="T215" s="6">
        <v>32052.560483870966</v>
      </c>
      <c r="U215" s="6">
        <v>28729.415322580644</v>
      </c>
      <c r="V215" s="6">
        <v>0</v>
      </c>
    </row>
    <row r="216" spans="1:22" ht="12.75">
      <c r="A216" s="3">
        <v>2002</v>
      </c>
      <c r="B216" s="5" t="s">
        <v>29</v>
      </c>
      <c r="C216" s="5" t="s">
        <v>24</v>
      </c>
      <c r="D216" s="2">
        <v>33</v>
      </c>
      <c r="E216" s="2">
        <v>5</v>
      </c>
      <c r="F216" s="6">
        <v>6159</v>
      </c>
      <c r="G216" s="6">
        <v>0</v>
      </c>
      <c r="H216" s="6">
        <v>3882</v>
      </c>
      <c r="I216" s="6">
        <v>6009</v>
      </c>
      <c r="J216" s="6">
        <v>6759</v>
      </c>
      <c r="K216" s="6">
        <v>6664</v>
      </c>
      <c r="L216" s="6">
        <v>6052</v>
      </c>
      <c r="M216" s="6">
        <v>0</v>
      </c>
      <c r="N216" s="10">
        <v>74.400000000000006</v>
      </c>
      <c r="O216" s="6">
        <v>11051.431451612902</v>
      </c>
      <c r="P216" s="6">
        <v>0</v>
      </c>
      <c r="Q216" s="6">
        <v>6965.6854838709669</v>
      </c>
      <c r="R216" s="6">
        <v>10782.278225806451</v>
      </c>
      <c r="S216" s="6">
        <v>12128.044354838708</v>
      </c>
      <c r="T216" s="6">
        <v>11957.58064516129</v>
      </c>
      <c r="U216" s="6">
        <v>10859.435483870968</v>
      </c>
      <c r="V216" s="6">
        <v>0</v>
      </c>
    </row>
    <row r="217" spans="1:22" ht="12.75">
      <c r="A217" s="3">
        <v>2002</v>
      </c>
      <c r="B217" s="5" t="s">
        <v>29</v>
      </c>
      <c r="C217" s="5" t="s">
        <v>25</v>
      </c>
      <c r="D217" s="2">
        <v>34</v>
      </c>
      <c r="E217" s="2">
        <v>5</v>
      </c>
      <c r="F217" s="6">
        <v>6000</v>
      </c>
      <c r="G217" s="6">
        <v>0</v>
      </c>
      <c r="H217" s="6">
        <v>4055</v>
      </c>
      <c r="I217" s="6">
        <v>6260</v>
      </c>
      <c r="J217" s="6">
        <v>7997</v>
      </c>
      <c r="K217" s="6">
        <v>6903</v>
      </c>
      <c r="L217" s="6">
        <v>6658</v>
      </c>
      <c r="M217" s="6">
        <v>0</v>
      </c>
      <c r="N217" s="10">
        <v>74.400000000000006</v>
      </c>
      <c r="O217" s="6">
        <v>10766.129032258064</v>
      </c>
      <c r="P217" s="6">
        <v>0</v>
      </c>
      <c r="Q217" s="6">
        <v>7276.1088709677415</v>
      </c>
      <c r="R217" s="6">
        <v>11232.66129032258</v>
      </c>
      <c r="S217" s="6">
        <v>14349.45564516129</v>
      </c>
      <c r="T217" s="6">
        <v>12386.431451612902</v>
      </c>
      <c r="U217" s="6">
        <v>11946.814516129032</v>
      </c>
      <c r="V217" s="6">
        <v>0</v>
      </c>
    </row>
    <row r="218" spans="1:22" ht="12.75">
      <c r="A218" s="3">
        <v>2002</v>
      </c>
      <c r="B218" s="5" t="s">
        <v>29</v>
      </c>
      <c r="C218" s="5" t="s">
        <v>26</v>
      </c>
      <c r="D218" s="2">
        <v>35</v>
      </c>
      <c r="E218" s="2">
        <v>5</v>
      </c>
      <c r="F218" s="6">
        <v>6180</v>
      </c>
      <c r="G218" s="6">
        <v>0</v>
      </c>
      <c r="H218" s="6">
        <v>3743</v>
      </c>
      <c r="I218" s="6">
        <v>5963</v>
      </c>
      <c r="J218" s="6">
        <v>6684</v>
      </c>
      <c r="K218" s="6">
        <v>6640</v>
      </c>
      <c r="L218" s="6">
        <v>5957</v>
      </c>
      <c r="M218" s="6">
        <v>0</v>
      </c>
      <c r="N218" s="10">
        <v>74.400000000000006</v>
      </c>
      <c r="O218" s="6">
        <v>11089.112903225805</v>
      </c>
      <c r="P218" s="6">
        <v>0</v>
      </c>
      <c r="Q218" s="6">
        <v>6716.270161290322</v>
      </c>
      <c r="R218" s="6">
        <v>10699.737903225805</v>
      </c>
      <c r="S218" s="6">
        <v>11993.467741935483</v>
      </c>
      <c r="T218" s="6">
        <v>11914.516129032258</v>
      </c>
      <c r="U218" s="6">
        <v>10688.971774193547</v>
      </c>
      <c r="V218" s="6">
        <v>0</v>
      </c>
    </row>
    <row r="219" spans="1:22" ht="12.75">
      <c r="A219" s="3">
        <v>2003</v>
      </c>
      <c r="B219" s="5" t="s">
        <v>17</v>
      </c>
      <c r="C219" s="5" t="s">
        <v>18</v>
      </c>
      <c r="D219" s="2">
        <v>0</v>
      </c>
      <c r="E219" s="2">
        <v>6</v>
      </c>
      <c r="F219" s="20">
        <v>334.8</v>
      </c>
      <c r="G219" s="20">
        <v>0</v>
      </c>
      <c r="H219" s="20">
        <v>180</v>
      </c>
      <c r="I219" s="20">
        <v>320</v>
      </c>
      <c r="J219" s="20">
        <v>380.8</v>
      </c>
      <c r="K219" s="20">
        <v>379.6</v>
      </c>
      <c r="L219" s="20">
        <v>317.60000000000002</v>
      </c>
      <c r="M219" s="20">
        <v>0</v>
      </c>
      <c r="N219" s="10">
        <v>75.5</v>
      </c>
      <c r="O219" s="20">
        <v>591.99735099337749</v>
      </c>
      <c r="P219" s="20">
        <v>0</v>
      </c>
      <c r="Q219" s="20">
        <v>318.27814569536423</v>
      </c>
      <c r="R219" s="20">
        <v>565.82781456953637</v>
      </c>
      <c r="S219" s="20">
        <v>673.33509933774837</v>
      </c>
      <c r="T219" s="20">
        <v>671.21324503311268</v>
      </c>
      <c r="U219" s="20">
        <v>561.58410596026499</v>
      </c>
      <c r="V219" s="20">
        <v>0</v>
      </c>
    </row>
    <row r="220" spans="1:22" ht="12.75">
      <c r="A220" s="3">
        <v>2003</v>
      </c>
      <c r="B220" s="5" t="s">
        <v>17</v>
      </c>
      <c r="C220" s="5" t="s">
        <v>19</v>
      </c>
      <c r="D220" s="2">
        <v>1</v>
      </c>
      <c r="E220" s="2">
        <v>6</v>
      </c>
      <c r="F220" s="20">
        <v>422.3</v>
      </c>
      <c r="G220" s="20">
        <v>0</v>
      </c>
      <c r="H220" s="20">
        <v>201.3</v>
      </c>
      <c r="I220" s="20">
        <v>353.9</v>
      </c>
      <c r="J220" s="20">
        <v>463</v>
      </c>
      <c r="K220" s="20">
        <v>495</v>
      </c>
      <c r="L220" s="20">
        <v>414.6</v>
      </c>
      <c r="M220" s="20">
        <v>0</v>
      </c>
      <c r="N220" s="10">
        <v>75.5</v>
      </c>
      <c r="O220" s="20">
        <v>746.71589403973519</v>
      </c>
      <c r="P220" s="20">
        <v>0</v>
      </c>
      <c r="Q220" s="20">
        <v>355.94105960264903</v>
      </c>
      <c r="R220" s="20">
        <v>625.77019867549666</v>
      </c>
      <c r="S220" s="20">
        <v>818.68211920529802</v>
      </c>
      <c r="T220" s="20">
        <v>875.26490066225165</v>
      </c>
      <c r="U220" s="20">
        <v>733.10066225165576</v>
      </c>
      <c r="V220" s="20">
        <v>0</v>
      </c>
    </row>
    <row r="221" spans="1:22" ht="12.75">
      <c r="A221" s="3">
        <v>2003</v>
      </c>
      <c r="B221" s="5" t="s">
        <v>17</v>
      </c>
      <c r="C221" s="5" t="s">
        <v>20</v>
      </c>
      <c r="D221" s="2">
        <v>2</v>
      </c>
      <c r="E221" s="2">
        <v>6</v>
      </c>
      <c r="F221" s="20">
        <v>248.1</v>
      </c>
      <c r="G221" s="20">
        <v>0</v>
      </c>
      <c r="H221" s="20">
        <v>159.80000000000001</v>
      </c>
      <c r="I221" s="20">
        <v>286.2</v>
      </c>
      <c r="J221" s="20">
        <v>278.10000000000002</v>
      </c>
      <c r="K221" s="20">
        <v>258.39999999999998</v>
      </c>
      <c r="L221" s="20">
        <v>220.4</v>
      </c>
      <c r="M221" s="20">
        <v>0</v>
      </c>
      <c r="N221" s="10">
        <v>75.5</v>
      </c>
      <c r="O221" s="20">
        <v>438.69337748344367</v>
      </c>
      <c r="P221" s="20">
        <v>0</v>
      </c>
      <c r="Q221" s="20">
        <v>282.56026490066228</v>
      </c>
      <c r="R221" s="20">
        <v>506.0622516556291</v>
      </c>
      <c r="S221" s="20">
        <v>491.73973509933785</v>
      </c>
      <c r="T221" s="20">
        <v>456.90596026490056</v>
      </c>
      <c r="U221" s="20">
        <v>389.71390728476825</v>
      </c>
      <c r="V221" s="20">
        <v>0</v>
      </c>
    </row>
    <row r="222" spans="1:22" ht="12.75">
      <c r="A222" s="3">
        <v>2003</v>
      </c>
      <c r="B222" s="5" t="s">
        <v>17</v>
      </c>
      <c r="C222" s="5" t="s">
        <v>21</v>
      </c>
      <c r="D222" s="2">
        <v>3</v>
      </c>
      <c r="E222" s="2">
        <v>6</v>
      </c>
      <c r="F222" s="20">
        <v>404</v>
      </c>
      <c r="G222" s="20">
        <v>0</v>
      </c>
      <c r="H222" s="20">
        <v>231.6</v>
      </c>
      <c r="I222" s="20">
        <v>350.4</v>
      </c>
      <c r="J222" s="20">
        <v>442.2</v>
      </c>
      <c r="K222" s="20">
        <v>455.3</v>
      </c>
      <c r="L222" s="20">
        <v>401.3</v>
      </c>
      <c r="M222" s="20">
        <v>0</v>
      </c>
      <c r="N222" s="10">
        <v>75.5</v>
      </c>
      <c r="O222" s="20">
        <v>714.35761589403978</v>
      </c>
      <c r="P222" s="20">
        <v>0</v>
      </c>
      <c r="Q222" s="20">
        <v>409.51788079470197</v>
      </c>
      <c r="R222" s="20">
        <v>619.58145695364226</v>
      </c>
      <c r="S222" s="20">
        <v>781.90331125827811</v>
      </c>
      <c r="T222" s="20">
        <v>805.0668874172186</v>
      </c>
      <c r="U222" s="20">
        <v>709.58344370860937</v>
      </c>
      <c r="V222" s="20">
        <v>0</v>
      </c>
    </row>
    <row r="223" spans="1:22" ht="12.75">
      <c r="A223" s="3">
        <v>2003</v>
      </c>
      <c r="B223" s="5" t="s">
        <v>17</v>
      </c>
      <c r="C223" s="5" t="s">
        <v>22</v>
      </c>
      <c r="D223" s="2">
        <v>4</v>
      </c>
      <c r="E223" s="2">
        <v>6</v>
      </c>
      <c r="F223" s="20">
        <v>444.6</v>
      </c>
      <c r="G223" s="20">
        <v>0</v>
      </c>
      <c r="H223" s="20">
        <v>244.2</v>
      </c>
      <c r="I223" s="20">
        <v>369.3</v>
      </c>
      <c r="J223" s="20">
        <v>473.9</v>
      </c>
      <c r="K223" s="20">
        <v>505</v>
      </c>
      <c r="L223" s="20">
        <v>443.4</v>
      </c>
      <c r="M223" s="20">
        <v>0</v>
      </c>
      <c r="N223" s="10">
        <v>75.5</v>
      </c>
      <c r="O223" s="20">
        <v>786.14701986754972</v>
      </c>
      <c r="P223" s="20">
        <v>0</v>
      </c>
      <c r="Q223" s="20">
        <v>431.79735099337745</v>
      </c>
      <c r="R223" s="20">
        <v>653.00066225165563</v>
      </c>
      <c r="S223" s="20">
        <v>837.95562913907281</v>
      </c>
      <c r="T223" s="20">
        <v>892.94701986754967</v>
      </c>
      <c r="U223" s="20">
        <v>784.0251655629138</v>
      </c>
      <c r="V223" s="20">
        <v>0</v>
      </c>
    </row>
    <row r="224" spans="1:22" ht="12.75">
      <c r="A224" s="3">
        <v>2003</v>
      </c>
      <c r="B224" s="5" t="s">
        <v>17</v>
      </c>
      <c r="C224" s="5" t="s">
        <v>23</v>
      </c>
      <c r="D224" s="2">
        <v>5</v>
      </c>
      <c r="E224" s="2">
        <v>6</v>
      </c>
      <c r="F224" s="20">
        <v>343</v>
      </c>
      <c r="G224" s="20">
        <v>0</v>
      </c>
      <c r="H224" s="20">
        <v>220.7</v>
      </c>
      <c r="I224" s="20">
        <v>330</v>
      </c>
      <c r="J224" s="20">
        <v>388.3</v>
      </c>
      <c r="K224" s="20">
        <v>361.7</v>
      </c>
      <c r="L224" s="20">
        <v>327.10000000000002</v>
      </c>
      <c r="M224" s="20">
        <v>0</v>
      </c>
      <c r="N224" s="10">
        <v>75.5</v>
      </c>
      <c r="O224" s="20">
        <v>606.49668874172187</v>
      </c>
      <c r="P224" s="20">
        <v>0</v>
      </c>
      <c r="Q224" s="20">
        <v>390.24437086092712</v>
      </c>
      <c r="R224" s="20">
        <v>583.50993377483439</v>
      </c>
      <c r="S224" s="20">
        <v>686.59668874172189</v>
      </c>
      <c r="T224" s="20">
        <v>639.5622516556291</v>
      </c>
      <c r="U224" s="20">
        <v>578.38211920529807</v>
      </c>
      <c r="V224" s="20">
        <v>0</v>
      </c>
    </row>
    <row r="225" spans="1:22" ht="12.75">
      <c r="A225" s="3">
        <v>2003</v>
      </c>
      <c r="B225" s="5" t="s">
        <v>17</v>
      </c>
      <c r="C225" s="5" t="s">
        <v>24</v>
      </c>
      <c r="D225" s="2">
        <v>6</v>
      </c>
      <c r="E225" s="2">
        <v>6</v>
      </c>
      <c r="F225" s="20">
        <v>122.9</v>
      </c>
      <c r="G225" s="20">
        <v>0</v>
      </c>
      <c r="H225" s="20">
        <v>80.8</v>
      </c>
      <c r="I225" s="20">
        <v>117.5</v>
      </c>
      <c r="J225" s="20">
        <v>138.19999999999999</v>
      </c>
      <c r="K225" s="20">
        <v>139.9</v>
      </c>
      <c r="L225" s="20">
        <v>123.8</v>
      </c>
      <c r="M225" s="20">
        <v>0</v>
      </c>
      <c r="N225" s="10">
        <v>75.5</v>
      </c>
      <c r="O225" s="20">
        <v>217.31324503311259</v>
      </c>
      <c r="P225" s="20">
        <v>0</v>
      </c>
      <c r="Q225" s="20">
        <v>142.87152317880793</v>
      </c>
      <c r="R225" s="20">
        <v>207.76490066225165</v>
      </c>
      <c r="S225" s="20">
        <v>244.36688741721849</v>
      </c>
      <c r="T225" s="20">
        <v>247.37284768211921</v>
      </c>
      <c r="U225" s="20">
        <v>218.90463576158939</v>
      </c>
      <c r="V225" s="20">
        <v>0</v>
      </c>
    </row>
    <row r="226" spans="1:22" ht="12.75">
      <c r="A226" s="3">
        <v>2003</v>
      </c>
      <c r="B226" s="5" t="s">
        <v>17</v>
      </c>
      <c r="C226" s="5" t="s">
        <v>25</v>
      </c>
      <c r="D226" s="2">
        <v>7</v>
      </c>
      <c r="E226" s="2">
        <v>6</v>
      </c>
      <c r="F226" s="20">
        <v>112.5</v>
      </c>
      <c r="G226" s="20">
        <v>0</v>
      </c>
      <c r="H226" s="20">
        <v>82.9</v>
      </c>
      <c r="I226" s="20">
        <v>117.8</v>
      </c>
      <c r="J226" s="20">
        <v>150</v>
      </c>
      <c r="K226" s="20">
        <v>144.19999999999999</v>
      </c>
      <c r="L226" s="20">
        <v>130.19999999999999</v>
      </c>
      <c r="M226" s="20">
        <v>0</v>
      </c>
      <c r="N226" s="10">
        <v>75.5</v>
      </c>
      <c r="O226" s="20">
        <v>198.92384105960264</v>
      </c>
      <c r="P226" s="20">
        <v>0</v>
      </c>
      <c r="Q226" s="20">
        <v>146.58476821192056</v>
      </c>
      <c r="R226" s="20">
        <v>208.2953642384106</v>
      </c>
      <c r="S226" s="20">
        <v>265.23178807947022</v>
      </c>
      <c r="T226" s="20">
        <v>254.97615894039731</v>
      </c>
      <c r="U226" s="20">
        <v>230.22119205298009</v>
      </c>
      <c r="V226" s="20">
        <v>0</v>
      </c>
    </row>
    <row r="227" spans="1:22" ht="12.75">
      <c r="A227" s="3">
        <v>2003</v>
      </c>
      <c r="B227" s="5" t="s">
        <v>17</v>
      </c>
      <c r="C227" s="5" t="s">
        <v>26</v>
      </c>
      <c r="D227" s="2">
        <v>8</v>
      </c>
      <c r="E227" s="2">
        <v>6</v>
      </c>
      <c r="F227" s="20">
        <v>125</v>
      </c>
      <c r="G227" s="20">
        <v>0</v>
      </c>
      <c r="H227" s="20">
        <v>79.8</v>
      </c>
      <c r="I227" s="20">
        <v>117.5</v>
      </c>
      <c r="J227" s="20">
        <v>137.5</v>
      </c>
      <c r="K227" s="20">
        <v>139.5</v>
      </c>
      <c r="L227" s="20">
        <v>122</v>
      </c>
      <c r="M227" s="20">
        <v>0</v>
      </c>
      <c r="N227" s="10">
        <v>75.5</v>
      </c>
      <c r="O227" s="20">
        <v>221.02649006622516</v>
      </c>
      <c r="P227" s="20">
        <v>0</v>
      </c>
      <c r="Q227" s="20">
        <v>141.10331125827813</v>
      </c>
      <c r="R227" s="20">
        <v>207.76490066225165</v>
      </c>
      <c r="S227" s="20">
        <v>243.12913907284769</v>
      </c>
      <c r="T227" s="20">
        <v>246.66556291390728</v>
      </c>
      <c r="U227" s="20">
        <v>215.72185430463577</v>
      </c>
      <c r="V227" s="20">
        <v>0</v>
      </c>
    </row>
    <row r="228" spans="1:22" ht="12.75">
      <c r="A228" s="3">
        <v>2003</v>
      </c>
      <c r="B228" s="5" t="s">
        <v>27</v>
      </c>
      <c r="C228" s="5" t="s">
        <v>18</v>
      </c>
      <c r="D228" s="2">
        <v>9</v>
      </c>
      <c r="E228" s="2">
        <v>6</v>
      </c>
      <c r="F228" s="21">
        <v>8.9499999999999993</v>
      </c>
      <c r="G228" s="21">
        <v>0</v>
      </c>
      <c r="H228" s="21">
        <v>5.51</v>
      </c>
      <c r="I228" s="21">
        <v>8.3699999999999992</v>
      </c>
      <c r="J228" s="21">
        <v>10.06</v>
      </c>
      <c r="K228" s="21">
        <v>10.08</v>
      </c>
      <c r="L228" s="21">
        <v>8.61</v>
      </c>
      <c r="M228" s="21">
        <v>0</v>
      </c>
      <c r="N228" s="10">
        <v>75.5</v>
      </c>
      <c r="O228" s="21">
        <v>15.825496688741719</v>
      </c>
      <c r="P228" s="21">
        <v>0</v>
      </c>
      <c r="Q228" s="21">
        <v>9.7428476821192049</v>
      </c>
      <c r="R228" s="21">
        <v>14.799933774834438</v>
      </c>
      <c r="S228" s="21">
        <v>17.7882119205298</v>
      </c>
      <c r="T228" s="21">
        <v>17.823576158940398</v>
      </c>
      <c r="U228" s="21">
        <v>15.224304635761589</v>
      </c>
      <c r="V228" s="21">
        <v>0</v>
      </c>
    </row>
    <row r="229" spans="1:22" ht="12.75">
      <c r="A229" s="3">
        <v>2003</v>
      </c>
      <c r="B229" s="5" t="s">
        <v>27</v>
      </c>
      <c r="C229" s="5" t="s">
        <v>19</v>
      </c>
      <c r="D229" s="2">
        <v>10</v>
      </c>
      <c r="E229" s="2">
        <v>6</v>
      </c>
      <c r="F229" s="21">
        <v>10.35</v>
      </c>
      <c r="G229" s="21">
        <v>0</v>
      </c>
      <c r="H229" s="21">
        <v>5.65</v>
      </c>
      <c r="I229" s="21">
        <v>8.75</v>
      </c>
      <c r="J229" s="21">
        <v>11.36</v>
      </c>
      <c r="K229" s="21">
        <v>12.27</v>
      </c>
      <c r="L229" s="21">
        <v>10.25</v>
      </c>
      <c r="M229" s="21">
        <v>0</v>
      </c>
      <c r="N229" s="10">
        <v>75.5</v>
      </c>
      <c r="O229" s="21">
        <v>18.300993377483444</v>
      </c>
      <c r="P229" s="21">
        <v>0</v>
      </c>
      <c r="Q229" s="21">
        <v>9.9903973509933781</v>
      </c>
      <c r="R229" s="21">
        <v>15.471854304635762</v>
      </c>
      <c r="S229" s="21">
        <v>20.086887417218541</v>
      </c>
      <c r="T229" s="21">
        <v>21.695960264900659</v>
      </c>
      <c r="U229" s="21">
        <v>18.124172185430464</v>
      </c>
      <c r="V229" s="21">
        <v>0</v>
      </c>
    </row>
    <row r="230" spans="1:22" ht="12.75">
      <c r="A230" s="3">
        <v>2003</v>
      </c>
      <c r="B230" s="5" t="s">
        <v>27</v>
      </c>
      <c r="C230" s="5" t="s">
        <v>20</v>
      </c>
      <c r="D230" s="2">
        <v>11</v>
      </c>
      <c r="E230" s="2">
        <v>6</v>
      </c>
      <c r="F230" s="21">
        <v>7.68</v>
      </c>
      <c r="G230" s="21">
        <v>0</v>
      </c>
      <c r="H230" s="21">
        <v>5.4</v>
      </c>
      <c r="I230" s="21">
        <v>7.98</v>
      </c>
      <c r="J230" s="21">
        <v>8.6999999999999993</v>
      </c>
      <c r="K230" s="21">
        <v>8.06</v>
      </c>
      <c r="L230" s="21">
        <v>7.21</v>
      </c>
      <c r="M230" s="21">
        <v>0</v>
      </c>
      <c r="N230" s="10">
        <v>75.5</v>
      </c>
      <c r="O230" s="21">
        <v>13.579867549668874</v>
      </c>
      <c r="P230" s="21">
        <v>0</v>
      </c>
      <c r="Q230" s="21">
        <v>9.5483443708609279</v>
      </c>
      <c r="R230" s="21">
        <v>14.110331125827816</v>
      </c>
      <c r="S230" s="21">
        <v>15.383443708609269</v>
      </c>
      <c r="T230" s="21">
        <v>14.251788079470199</v>
      </c>
      <c r="U230" s="21">
        <v>12.748807947019866</v>
      </c>
      <c r="V230" s="21">
        <v>0</v>
      </c>
    </row>
    <row r="231" spans="1:22" ht="12.75">
      <c r="A231" s="3">
        <v>2003</v>
      </c>
      <c r="B231" s="5" t="s">
        <v>27</v>
      </c>
      <c r="C231" s="5" t="s">
        <v>21</v>
      </c>
      <c r="D231" s="2">
        <v>12</v>
      </c>
      <c r="E231" s="2">
        <v>6</v>
      </c>
      <c r="F231" s="21">
        <v>10.07</v>
      </c>
      <c r="G231" s="21">
        <v>0</v>
      </c>
      <c r="H231" s="21">
        <v>5.91</v>
      </c>
      <c r="I231" s="21">
        <v>8.9</v>
      </c>
      <c r="J231" s="21">
        <v>11.05</v>
      </c>
      <c r="K231" s="21">
        <v>11.32</v>
      </c>
      <c r="L231" s="21">
        <v>9.8699999999999992</v>
      </c>
      <c r="M231" s="21">
        <v>0</v>
      </c>
      <c r="N231" s="10">
        <v>75.5</v>
      </c>
      <c r="O231" s="21">
        <v>17.805894039735101</v>
      </c>
      <c r="P231" s="21">
        <v>0</v>
      </c>
      <c r="Q231" s="21">
        <v>10.450132450331125</v>
      </c>
      <c r="R231" s="21">
        <v>15.737086092715233</v>
      </c>
      <c r="S231" s="21">
        <v>19.538741721854308</v>
      </c>
      <c r="T231" s="21">
        <v>20.01615894039735</v>
      </c>
      <c r="U231" s="21">
        <v>17.452251655629137</v>
      </c>
      <c r="V231" s="21">
        <v>0</v>
      </c>
    </row>
    <row r="232" spans="1:22" ht="12.75">
      <c r="A232" s="3">
        <v>2003</v>
      </c>
      <c r="B232" s="5" t="s">
        <v>27</v>
      </c>
      <c r="C232" s="5" t="s">
        <v>22</v>
      </c>
      <c r="D232" s="2">
        <v>13</v>
      </c>
      <c r="E232" s="2">
        <v>6</v>
      </c>
      <c r="F232" s="21">
        <v>10.75</v>
      </c>
      <c r="G232" s="21">
        <v>0</v>
      </c>
      <c r="H232" s="21">
        <v>6.02</v>
      </c>
      <c r="I232" s="21">
        <v>9.01</v>
      </c>
      <c r="J232" s="21">
        <v>11.51</v>
      </c>
      <c r="K232" s="21">
        <v>12.39</v>
      </c>
      <c r="L232" s="21">
        <v>10.56</v>
      </c>
      <c r="M232" s="21">
        <v>0</v>
      </c>
      <c r="N232" s="10">
        <v>75.5</v>
      </c>
      <c r="O232" s="21">
        <v>19.008278145695364</v>
      </c>
      <c r="P232" s="21">
        <v>0</v>
      </c>
      <c r="Q232" s="21">
        <v>10.644635761589404</v>
      </c>
      <c r="R232" s="21">
        <v>15.93158940397351</v>
      </c>
      <c r="S232" s="21">
        <v>20.352119205298013</v>
      </c>
      <c r="T232" s="21">
        <v>21.90814569536424</v>
      </c>
      <c r="U232" s="21">
        <v>18.672317880794701</v>
      </c>
      <c r="V232" s="21">
        <v>0</v>
      </c>
    </row>
    <row r="233" spans="1:22" ht="12.75">
      <c r="A233" s="3">
        <v>2003</v>
      </c>
      <c r="B233" s="5" t="s">
        <v>27</v>
      </c>
      <c r="C233" s="5" t="s">
        <v>23</v>
      </c>
      <c r="D233" s="2">
        <v>14</v>
      </c>
      <c r="E233" s="2">
        <v>6</v>
      </c>
      <c r="F233" s="21">
        <v>9.07</v>
      </c>
      <c r="G233" s="21">
        <v>0</v>
      </c>
      <c r="H233" s="21">
        <v>5.76</v>
      </c>
      <c r="I233" s="21">
        <v>8.75</v>
      </c>
      <c r="J233" s="21">
        <v>10.31</v>
      </c>
      <c r="K233" s="21">
        <v>9.6</v>
      </c>
      <c r="L233" s="21">
        <v>8.69</v>
      </c>
      <c r="M233" s="21">
        <v>0</v>
      </c>
      <c r="N233" s="10">
        <v>75.5</v>
      </c>
      <c r="O233" s="21">
        <v>16.0376821192053</v>
      </c>
      <c r="P233" s="21">
        <v>0</v>
      </c>
      <c r="Q233" s="21">
        <v>10.184900662251655</v>
      </c>
      <c r="R233" s="21">
        <v>15.471854304635762</v>
      </c>
      <c r="S233" s="21">
        <v>18.230264900662252</v>
      </c>
      <c r="T233" s="21">
        <v>16.974834437086091</v>
      </c>
      <c r="U233" s="21">
        <v>15.365761589403974</v>
      </c>
      <c r="V233" s="21">
        <v>0</v>
      </c>
    </row>
    <row r="234" spans="1:22" ht="12.75">
      <c r="A234" s="3">
        <v>2003</v>
      </c>
      <c r="B234" s="5" t="s">
        <v>27</v>
      </c>
      <c r="C234" s="5" t="s">
        <v>24</v>
      </c>
      <c r="D234" s="2">
        <v>15</v>
      </c>
      <c r="E234" s="2">
        <v>6</v>
      </c>
      <c r="F234" s="21">
        <v>6.11</v>
      </c>
      <c r="G234" s="21">
        <v>0</v>
      </c>
      <c r="H234" s="21">
        <v>5.09</v>
      </c>
      <c r="I234" s="21">
        <v>5.89</v>
      </c>
      <c r="J234" s="21">
        <v>6.84</v>
      </c>
      <c r="K234" s="21">
        <v>6.64</v>
      </c>
      <c r="L234" s="21">
        <v>6.15</v>
      </c>
      <c r="M234" s="21">
        <v>0</v>
      </c>
      <c r="N234" s="10">
        <v>75.5</v>
      </c>
      <c r="O234" s="21">
        <v>10.803774834437087</v>
      </c>
      <c r="P234" s="21">
        <v>0</v>
      </c>
      <c r="Q234" s="21">
        <v>9.0001986754966889</v>
      </c>
      <c r="R234" s="21">
        <v>10.41476821192053</v>
      </c>
      <c r="S234" s="21">
        <v>12.09456953642384</v>
      </c>
      <c r="T234" s="21">
        <v>11.74092715231788</v>
      </c>
      <c r="U234" s="21">
        <v>10.874503311258279</v>
      </c>
      <c r="V234" s="21">
        <v>0</v>
      </c>
    </row>
    <row r="235" spans="1:22" ht="12.75">
      <c r="A235" s="3">
        <v>2003</v>
      </c>
      <c r="B235" s="5" t="s">
        <v>27</v>
      </c>
      <c r="C235" s="5" t="s">
        <v>25</v>
      </c>
      <c r="D235" s="2">
        <v>16</v>
      </c>
      <c r="E235" s="2">
        <v>6</v>
      </c>
      <c r="F235" s="21">
        <v>6.02</v>
      </c>
      <c r="G235" s="21">
        <v>0</v>
      </c>
      <c r="H235" s="21">
        <v>5.0999999999999996</v>
      </c>
      <c r="I235" s="21">
        <v>5.78</v>
      </c>
      <c r="J235" s="21">
        <v>7.51</v>
      </c>
      <c r="K235" s="21">
        <v>8.41</v>
      </c>
      <c r="L235" s="21">
        <v>6.99</v>
      </c>
      <c r="M235" s="21">
        <v>0</v>
      </c>
      <c r="N235" s="10">
        <v>75.5</v>
      </c>
      <c r="O235" s="21">
        <v>10.644635761589404</v>
      </c>
      <c r="P235" s="21">
        <v>0</v>
      </c>
      <c r="Q235" s="21">
        <v>9.0178807947019859</v>
      </c>
      <c r="R235" s="21">
        <v>10.220264900662251</v>
      </c>
      <c r="S235" s="21">
        <v>13.279271523178807</v>
      </c>
      <c r="T235" s="21">
        <v>14.870662251655631</v>
      </c>
      <c r="U235" s="21">
        <v>12.359801324503312</v>
      </c>
      <c r="V235" s="21">
        <v>0</v>
      </c>
    </row>
    <row r="236" spans="1:22" ht="12.75">
      <c r="A236" s="3">
        <v>2003</v>
      </c>
      <c r="B236" s="5" t="s">
        <v>27</v>
      </c>
      <c r="C236" s="5" t="s">
        <v>26</v>
      </c>
      <c r="D236" s="2">
        <v>17</v>
      </c>
      <c r="E236" s="2">
        <v>6</v>
      </c>
      <c r="F236" s="21">
        <v>6.13</v>
      </c>
      <c r="G236" s="21">
        <v>0</v>
      </c>
      <c r="H236" s="21">
        <v>5.08</v>
      </c>
      <c r="I236" s="21">
        <v>5.92</v>
      </c>
      <c r="J236" s="21">
        <v>6.76</v>
      </c>
      <c r="K236" s="21">
        <v>6.52</v>
      </c>
      <c r="L236" s="21">
        <v>6.01</v>
      </c>
      <c r="M236" s="21">
        <v>0</v>
      </c>
      <c r="N236" s="10">
        <v>75.5</v>
      </c>
      <c r="O236" s="21">
        <v>10.839139072847683</v>
      </c>
      <c r="P236" s="21">
        <v>0</v>
      </c>
      <c r="Q236" s="21">
        <v>8.982516556291392</v>
      </c>
      <c r="R236" s="21">
        <v>10.467814569536422</v>
      </c>
      <c r="S236" s="21">
        <v>11.953112582781456</v>
      </c>
      <c r="T236" s="21">
        <v>11.528741721854304</v>
      </c>
      <c r="U236" s="21">
        <v>10.626953642384105</v>
      </c>
      <c r="V236" s="21">
        <v>0</v>
      </c>
    </row>
    <row r="237" spans="1:22" ht="12.75">
      <c r="A237" s="3">
        <v>2003</v>
      </c>
      <c r="B237" s="5" t="s">
        <v>49</v>
      </c>
      <c r="C237" s="5" t="s">
        <v>18</v>
      </c>
      <c r="D237" s="2">
        <v>18</v>
      </c>
      <c r="E237" s="2">
        <v>6</v>
      </c>
      <c r="F237" s="22">
        <v>8.85</v>
      </c>
      <c r="G237" s="22">
        <v>0</v>
      </c>
      <c r="H237" s="22">
        <v>5.48</v>
      </c>
      <c r="I237" s="22">
        <v>8.3000000000000007</v>
      </c>
      <c r="J237" s="22">
        <v>9.9700000000000006</v>
      </c>
      <c r="K237" s="22">
        <v>9.98</v>
      </c>
      <c r="L237" s="22">
        <v>8.51</v>
      </c>
      <c r="M237" s="22">
        <v>0</v>
      </c>
      <c r="N237" s="10">
        <v>75.5</v>
      </c>
      <c r="O237" s="22">
        <v>15.648675496688741</v>
      </c>
      <c r="P237" s="22">
        <v>0</v>
      </c>
      <c r="Q237" s="22">
        <v>9.6898013245033123</v>
      </c>
      <c r="R237" s="22">
        <v>14.676158940397354</v>
      </c>
      <c r="S237" s="22">
        <v>17.629072847682121</v>
      </c>
      <c r="T237" s="22">
        <v>17.646754966887418</v>
      </c>
      <c r="U237" s="22">
        <v>15.047483443708609</v>
      </c>
      <c r="V237" s="22">
        <v>0</v>
      </c>
    </row>
    <row r="238" spans="1:22" ht="12.75">
      <c r="A238" s="3">
        <v>2003</v>
      </c>
      <c r="B238" s="5" t="s">
        <v>49</v>
      </c>
      <c r="C238" s="5" t="s">
        <v>19</v>
      </c>
      <c r="D238" s="2">
        <v>19</v>
      </c>
      <c r="E238" s="2">
        <v>6</v>
      </c>
      <c r="F238" s="22">
        <v>10.210000000000001</v>
      </c>
      <c r="G238" s="22">
        <v>0</v>
      </c>
      <c r="H238" s="22">
        <v>5.57</v>
      </c>
      <c r="I238" s="22">
        <v>8.65</v>
      </c>
      <c r="J238" s="22">
        <v>11.22</v>
      </c>
      <c r="K238" s="22">
        <v>12.07</v>
      </c>
      <c r="L238" s="22">
        <v>10.09</v>
      </c>
      <c r="M238" s="22">
        <v>0</v>
      </c>
      <c r="N238" s="10">
        <v>75.5</v>
      </c>
      <c r="O238" s="22">
        <v>18.053443708609272</v>
      </c>
      <c r="P238" s="22">
        <v>0</v>
      </c>
      <c r="Q238" s="22">
        <v>9.8489403973509937</v>
      </c>
      <c r="R238" s="22">
        <v>15.295033112582782</v>
      </c>
      <c r="S238" s="22">
        <v>19.839337748344374</v>
      </c>
      <c r="T238" s="22">
        <v>21.342317880794702</v>
      </c>
      <c r="U238" s="22">
        <v>17.841258278145695</v>
      </c>
      <c r="V238" s="22">
        <v>0</v>
      </c>
    </row>
    <row r="239" spans="1:22" ht="12.75">
      <c r="A239" s="3">
        <v>2003</v>
      </c>
      <c r="B239" s="5" t="s">
        <v>49</v>
      </c>
      <c r="C239" s="5" t="s">
        <v>20</v>
      </c>
      <c r="D239" s="2">
        <v>20</v>
      </c>
      <c r="E239" s="2">
        <v>6</v>
      </c>
      <c r="F239" s="22">
        <v>7.65</v>
      </c>
      <c r="G239" s="22">
        <v>0</v>
      </c>
      <c r="H239" s="22">
        <v>5.37</v>
      </c>
      <c r="I239" s="22">
        <v>7.94</v>
      </c>
      <c r="J239" s="22">
        <v>8.66</v>
      </c>
      <c r="K239" s="22">
        <v>8.01</v>
      </c>
      <c r="L239" s="22">
        <v>7.18</v>
      </c>
      <c r="M239" s="22">
        <v>0</v>
      </c>
      <c r="N239" s="10">
        <v>75.5</v>
      </c>
      <c r="O239" s="22">
        <v>13.526821192052982</v>
      </c>
      <c r="P239" s="22">
        <v>0</v>
      </c>
      <c r="Q239" s="22">
        <v>9.4952980132450335</v>
      </c>
      <c r="R239" s="22">
        <v>14.039602649006623</v>
      </c>
      <c r="S239" s="22">
        <v>15.312715231788081</v>
      </c>
      <c r="T239" s="22">
        <v>14.163377483443709</v>
      </c>
      <c r="U239" s="22">
        <v>12.695761589403974</v>
      </c>
      <c r="V239" s="22">
        <v>0</v>
      </c>
    </row>
    <row r="240" spans="1:22" ht="12.75">
      <c r="A240" s="3">
        <v>2003</v>
      </c>
      <c r="B240" s="5" t="s">
        <v>49</v>
      </c>
      <c r="C240" s="5" t="s">
        <v>21</v>
      </c>
      <c r="D240" s="2">
        <v>21</v>
      </c>
      <c r="E240" s="2">
        <v>6</v>
      </c>
      <c r="F240" s="22">
        <v>9.9600000000000009</v>
      </c>
      <c r="G240" s="22">
        <v>0</v>
      </c>
      <c r="H240" s="22">
        <v>5.84</v>
      </c>
      <c r="I240" s="22">
        <v>8.81</v>
      </c>
      <c r="J240" s="22">
        <v>10.96</v>
      </c>
      <c r="K240" s="22">
        <v>11.18</v>
      </c>
      <c r="L240" s="22">
        <v>9.74</v>
      </c>
      <c r="M240" s="22">
        <v>0</v>
      </c>
      <c r="N240" s="10">
        <v>75.5</v>
      </c>
      <c r="O240" s="22">
        <v>17.611390728476824</v>
      </c>
      <c r="P240" s="22">
        <v>0</v>
      </c>
      <c r="Q240" s="22">
        <v>10.32635761589404</v>
      </c>
      <c r="R240" s="22">
        <v>15.577947019867549</v>
      </c>
      <c r="S240" s="22">
        <v>19.379602649006625</v>
      </c>
      <c r="T240" s="22">
        <v>19.768609271523179</v>
      </c>
      <c r="U240" s="22">
        <v>17.222384105960263</v>
      </c>
      <c r="V240" s="22">
        <v>0</v>
      </c>
    </row>
    <row r="241" spans="1:22" ht="12.75">
      <c r="A241" s="3">
        <v>2003</v>
      </c>
      <c r="B241" s="5" t="s">
        <v>49</v>
      </c>
      <c r="C241" s="5" t="s">
        <v>22</v>
      </c>
      <c r="D241" s="2">
        <v>22</v>
      </c>
      <c r="E241" s="2">
        <v>6</v>
      </c>
      <c r="F241" s="22">
        <v>10.58</v>
      </c>
      <c r="G241" s="22">
        <v>0</v>
      </c>
      <c r="H241" s="22">
        <v>5.95</v>
      </c>
      <c r="I241" s="22">
        <v>8.9</v>
      </c>
      <c r="J241" s="22">
        <v>11.35</v>
      </c>
      <c r="K241" s="22">
        <v>12.22</v>
      </c>
      <c r="L241" s="22">
        <v>10.39</v>
      </c>
      <c r="M241" s="22">
        <v>0</v>
      </c>
      <c r="N241" s="10">
        <v>75.5</v>
      </c>
      <c r="O241" s="22">
        <v>18.707682119205298</v>
      </c>
      <c r="P241" s="22">
        <v>0</v>
      </c>
      <c r="Q241" s="22">
        <v>10.520860927152318</v>
      </c>
      <c r="R241" s="22">
        <v>15.737086092715233</v>
      </c>
      <c r="S241" s="22">
        <v>20.069205298013244</v>
      </c>
      <c r="T241" s="22">
        <v>21.607549668874174</v>
      </c>
      <c r="U241" s="22">
        <v>18.371721854304635</v>
      </c>
      <c r="V241" s="22">
        <v>0</v>
      </c>
    </row>
    <row r="242" spans="1:22" ht="12.75">
      <c r="A242" s="3">
        <v>2003</v>
      </c>
      <c r="B242" s="5" t="s">
        <v>49</v>
      </c>
      <c r="C242" s="5" t="s">
        <v>23</v>
      </c>
      <c r="D242" s="2">
        <v>23</v>
      </c>
      <c r="E242" s="2">
        <v>6</v>
      </c>
      <c r="F242" s="22">
        <v>9.0399999999999991</v>
      </c>
      <c r="G242" s="22">
        <v>0</v>
      </c>
      <c r="H242" s="22">
        <v>5.74</v>
      </c>
      <c r="I242" s="22">
        <v>8.75</v>
      </c>
      <c r="J242" s="22">
        <v>10.27</v>
      </c>
      <c r="K242" s="22">
        <v>9.56</v>
      </c>
      <c r="L242" s="22">
        <v>8.65</v>
      </c>
      <c r="M242" s="22">
        <v>0</v>
      </c>
      <c r="N242" s="10">
        <v>75.5</v>
      </c>
      <c r="O242" s="22">
        <v>15.984635761589402</v>
      </c>
      <c r="P242" s="22">
        <v>0</v>
      </c>
      <c r="Q242" s="22">
        <v>10.149536423841061</v>
      </c>
      <c r="R242" s="22">
        <v>15.471854304635762</v>
      </c>
      <c r="S242" s="22">
        <v>18.159536423841057</v>
      </c>
      <c r="T242" s="22">
        <v>16.9041059602649</v>
      </c>
      <c r="U242" s="22">
        <v>15.295033112582782</v>
      </c>
      <c r="V242" s="22">
        <v>0</v>
      </c>
    </row>
    <row r="243" spans="1:22" ht="12.75">
      <c r="A243" s="3">
        <v>2003</v>
      </c>
      <c r="B243" s="5" t="s">
        <v>49</v>
      </c>
      <c r="C243" s="5" t="s">
        <v>24</v>
      </c>
      <c r="D243" s="2">
        <v>24</v>
      </c>
      <c r="E243" s="2">
        <v>6</v>
      </c>
      <c r="F243" s="22">
        <v>6.06</v>
      </c>
      <c r="G243" s="22">
        <v>0</v>
      </c>
      <c r="H243" s="22">
        <v>5.05</v>
      </c>
      <c r="I243" s="22">
        <v>5.82</v>
      </c>
      <c r="J243" s="22">
        <v>6.78</v>
      </c>
      <c r="K243" s="22">
        <v>6.59</v>
      </c>
      <c r="L243" s="22">
        <v>6.1</v>
      </c>
      <c r="M243" s="22">
        <v>0</v>
      </c>
      <c r="N243" s="10">
        <v>75.5</v>
      </c>
      <c r="O243" s="22">
        <v>10.715364238410595</v>
      </c>
      <c r="P243" s="22">
        <v>0</v>
      </c>
      <c r="Q243" s="22">
        <v>8.9294701986754959</v>
      </c>
      <c r="R243" s="22">
        <v>10.290993377483444</v>
      </c>
      <c r="S243" s="22">
        <v>11.988476821192053</v>
      </c>
      <c r="T243" s="22">
        <v>11.65251655629139</v>
      </c>
      <c r="U243" s="22">
        <v>10.786092715231787</v>
      </c>
      <c r="V243" s="22">
        <v>0</v>
      </c>
    </row>
    <row r="244" spans="1:22" ht="12.75">
      <c r="A244" s="3">
        <v>2003</v>
      </c>
      <c r="B244" s="5" t="s">
        <v>49</v>
      </c>
      <c r="C244" s="5" t="s">
        <v>25</v>
      </c>
      <c r="D244" s="2">
        <v>25</v>
      </c>
      <c r="E244" s="2">
        <v>6</v>
      </c>
      <c r="F244" s="22">
        <v>6</v>
      </c>
      <c r="G244" s="22">
        <v>0</v>
      </c>
      <c r="H244" s="22">
        <v>5.07</v>
      </c>
      <c r="I244" s="22">
        <v>5.74</v>
      </c>
      <c r="J244" s="22">
        <v>7.51</v>
      </c>
      <c r="K244" s="22">
        <v>8.26</v>
      </c>
      <c r="L244" s="22">
        <v>6.94</v>
      </c>
      <c r="M244" s="22">
        <v>0</v>
      </c>
      <c r="N244" s="10">
        <v>75.5</v>
      </c>
      <c r="O244" s="22">
        <v>10.609271523178808</v>
      </c>
      <c r="P244" s="22">
        <v>0</v>
      </c>
      <c r="Q244" s="22">
        <v>8.9648344370860933</v>
      </c>
      <c r="R244" s="22">
        <v>10.149536423841061</v>
      </c>
      <c r="S244" s="22">
        <v>13.279271523178807</v>
      </c>
      <c r="T244" s="22">
        <v>14.605430463576159</v>
      </c>
      <c r="U244" s="22">
        <v>12.27139072847682</v>
      </c>
      <c r="V244" s="22">
        <v>0</v>
      </c>
    </row>
    <row r="245" spans="1:22" ht="12.75">
      <c r="A245" s="3">
        <v>2003</v>
      </c>
      <c r="B245" s="5" t="s">
        <v>49</v>
      </c>
      <c r="C245" s="5" t="s">
        <v>26</v>
      </c>
      <c r="D245" s="2">
        <v>26</v>
      </c>
      <c r="E245" s="2">
        <v>6</v>
      </c>
      <c r="F245" s="22">
        <v>6.08</v>
      </c>
      <c r="G245" s="22">
        <v>0</v>
      </c>
      <c r="H245" s="22">
        <v>5.05</v>
      </c>
      <c r="I245" s="22">
        <v>5.86</v>
      </c>
      <c r="J245" s="22">
        <v>6.72</v>
      </c>
      <c r="K245" s="22">
        <v>6.48</v>
      </c>
      <c r="L245" s="22">
        <v>5.99</v>
      </c>
      <c r="M245" s="22">
        <v>0</v>
      </c>
      <c r="N245" s="10">
        <v>75.5</v>
      </c>
      <c r="O245" s="22">
        <v>10.750728476821193</v>
      </c>
      <c r="P245" s="22">
        <v>0</v>
      </c>
      <c r="Q245" s="22">
        <v>8.9294701986754959</v>
      </c>
      <c r="R245" s="22">
        <v>10.361721854304637</v>
      </c>
      <c r="S245" s="22">
        <v>11.882384105960265</v>
      </c>
      <c r="T245" s="22">
        <v>11.458013245033113</v>
      </c>
      <c r="U245" s="22">
        <v>10.591589403973511</v>
      </c>
      <c r="V245" s="22">
        <v>0</v>
      </c>
    </row>
    <row r="246" spans="1:22" ht="12.75">
      <c r="A246" s="3">
        <v>2003</v>
      </c>
      <c r="B246" s="5" t="s">
        <v>29</v>
      </c>
      <c r="C246" s="5" t="s">
        <v>18</v>
      </c>
      <c r="D246" s="2">
        <v>27</v>
      </c>
      <c r="E246" s="2">
        <v>6</v>
      </c>
      <c r="F246" s="6">
        <v>17508</v>
      </c>
      <c r="G246" s="6">
        <v>0</v>
      </c>
      <c r="H246" s="6">
        <v>8401</v>
      </c>
      <c r="I246" s="6">
        <v>16444</v>
      </c>
      <c r="J246" s="6">
        <v>19735</v>
      </c>
      <c r="K246" s="6">
        <v>19680</v>
      </c>
      <c r="L246" s="6">
        <v>16296</v>
      </c>
      <c r="M246" s="6">
        <v>0</v>
      </c>
      <c r="N246" s="10">
        <v>75.5</v>
      </c>
      <c r="O246" s="6">
        <v>30957.854304635763</v>
      </c>
      <c r="P246" s="6">
        <v>0</v>
      </c>
      <c r="Q246" s="6">
        <v>14854.748344370861</v>
      </c>
      <c r="R246" s="6">
        <v>29076.476821192053</v>
      </c>
      <c r="S246" s="6">
        <v>34895.662251655631</v>
      </c>
      <c r="T246" s="6">
        <v>34798.410596026493</v>
      </c>
      <c r="U246" s="6">
        <v>28814.781456953642</v>
      </c>
      <c r="V246" s="6">
        <v>0</v>
      </c>
    </row>
    <row r="247" spans="1:22" ht="12.75">
      <c r="A247" s="3">
        <v>2003</v>
      </c>
      <c r="B247" s="5" t="s">
        <v>29</v>
      </c>
      <c r="C247" s="5" t="s">
        <v>19</v>
      </c>
      <c r="D247" s="2">
        <v>28</v>
      </c>
      <c r="E247" s="2">
        <v>6</v>
      </c>
      <c r="F247" s="6">
        <v>22189</v>
      </c>
      <c r="G247" s="6">
        <v>0</v>
      </c>
      <c r="H247" s="6">
        <v>9714</v>
      </c>
      <c r="I247" s="6">
        <v>18333</v>
      </c>
      <c r="J247" s="6">
        <v>23895</v>
      </c>
      <c r="K247" s="6">
        <v>25477</v>
      </c>
      <c r="L247" s="6">
        <v>21385</v>
      </c>
      <c r="M247" s="6">
        <v>0</v>
      </c>
      <c r="N247" s="10">
        <v>75.5</v>
      </c>
      <c r="O247" s="6">
        <v>39234.854304635759</v>
      </c>
      <c r="P247" s="6">
        <v>0</v>
      </c>
      <c r="Q247" s="6">
        <v>17176.41059602649</v>
      </c>
      <c r="R247" s="6">
        <v>32416.629139072847</v>
      </c>
      <c r="S247" s="6">
        <v>42251.423841059601</v>
      </c>
      <c r="T247" s="6">
        <v>45048.735099337748</v>
      </c>
      <c r="U247" s="6">
        <v>37813.2119205298</v>
      </c>
      <c r="V247" s="6">
        <v>0</v>
      </c>
    </row>
    <row r="248" spans="1:22" ht="12.75">
      <c r="A248" s="3">
        <v>2003</v>
      </c>
      <c r="B248" s="5" t="s">
        <v>29</v>
      </c>
      <c r="C248" s="5" t="s">
        <v>20</v>
      </c>
      <c r="D248" s="2">
        <v>29</v>
      </c>
      <c r="E248" s="2">
        <v>6</v>
      </c>
      <c r="F248" s="6">
        <v>12500</v>
      </c>
      <c r="G248" s="6">
        <v>0</v>
      </c>
      <c r="H248" s="6">
        <v>7067</v>
      </c>
      <c r="I248" s="6">
        <v>14293</v>
      </c>
      <c r="J248" s="6">
        <v>13961</v>
      </c>
      <c r="K248" s="6">
        <v>13002</v>
      </c>
      <c r="L248" s="6">
        <v>11097</v>
      </c>
      <c r="M248" s="6">
        <v>0</v>
      </c>
      <c r="N248" s="10">
        <v>75.5</v>
      </c>
      <c r="O248" s="6">
        <v>22102.649006622516</v>
      </c>
      <c r="P248" s="6">
        <v>0</v>
      </c>
      <c r="Q248" s="6">
        <v>12495.953642384105</v>
      </c>
      <c r="R248" s="6">
        <v>25273.052980132452</v>
      </c>
      <c r="S248" s="6">
        <v>24686.006622516557</v>
      </c>
      <c r="T248" s="6">
        <v>22990.291390728478</v>
      </c>
      <c r="U248" s="6">
        <v>19621.847682119205</v>
      </c>
      <c r="V248" s="6">
        <v>0</v>
      </c>
    </row>
    <row r="249" spans="1:22" ht="12.75">
      <c r="A249" s="3">
        <v>2003</v>
      </c>
      <c r="B249" s="5" t="s">
        <v>29</v>
      </c>
      <c r="C249" s="5" t="s">
        <v>21</v>
      </c>
      <c r="D249" s="2">
        <v>30</v>
      </c>
      <c r="E249" s="2">
        <v>6</v>
      </c>
      <c r="F249" s="6">
        <v>21124</v>
      </c>
      <c r="G249" s="6">
        <v>0</v>
      </c>
      <c r="H249" s="6">
        <v>11490</v>
      </c>
      <c r="I249" s="6">
        <v>18000</v>
      </c>
      <c r="J249" s="6">
        <v>22812</v>
      </c>
      <c r="K249" s="6">
        <v>23603</v>
      </c>
      <c r="L249" s="6">
        <v>20689</v>
      </c>
      <c r="M249" s="6">
        <v>0</v>
      </c>
      <c r="N249" s="10">
        <v>75.5</v>
      </c>
      <c r="O249" s="6">
        <v>37351.708609271525</v>
      </c>
      <c r="P249" s="6">
        <v>0</v>
      </c>
      <c r="Q249" s="6">
        <v>20316.754966887416</v>
      </c>
      <c r="R249" s="6">
        <v>31827.814569536426</v>
      </c>
      <c r="S249" s="6">
        <v>40336.45033112583</v>
      </c>
      <c r="T249" s="6">
        <v>41735.105960264904</v>
      </c>
      <c r="U249" s="6">
        <v>36582.536423841062</v>
      </c>
      <c r="V249" s="6">
        <v>0</v>
      </c>
    </row>
    <row r="250" spans="1:22" ht="12.75">
      <c r="A250" s="3">
        <v>2003</v>
      </c>
      <c r="B250" s="5" t="s">
        <v>29</v>
      </c>
      <c r="C250" s="5" t="s">
        <v>22</v>
      </c>
      <c r="D250" s="2">
        <v>31</v>
      </c>
      <c r="E250" s="2">
        <v>6</v>
      </c>
      <c r="F250" s="6">
        <v>23264</v>
      </c>
      <c r="G250" s="6">
        <v>0</v>
      </c>
      <c r="H250" s="6">
        <v>11993</v>
      </c>
      <c r="I250" s="6">
        <v>19059</v>
      </c>
      <c r="J250" s="6">
        <v>24333</v>
      </c>
      <c r="K250" s="6">
        <v>26070</v>
      </c>
      <c r="L250" s="6">
        <v>22831</v>
      </c>
      <c r="M250" s="6">
        <v>0</v>
      </c>
      <c r="N250" s="10">
        <v>75.5</v>
      </c>
      <c r="O250" s="6">
        <v>41135.682119205296</v>
      </c>
      <c r="P250" s="6">
        <v>0</v>
      </c>
      <c r="Q250" s="6">
        <v>21206.165562913906</v>
      </c>
      <c r="R250" s="6">
        <v>33700.350993377484</v>
      </c>
      <c r="S250" s="6">
        <v>43025.900662251654</v>
      </c>
      <c r="T250" s="6">
        <v>46097.284768211917</v>
      </c>
      <c r="U250" s="6">
        <v>40370.046357615895</v>
      </c>
      <c r="V250" s="6">
        <v>0</v>
      </c>
    </row>
    <row r="251" spans="1:22" ht="12.75">
      <c r="A251" s="3">
        <v>2003</v>
      </c>
      <c r="B251" s="5" t="s">
        <v>29</v>
      </c>
      <c r="C251" s="5" t="s">
        <v>23</v>
      </c>
      <c r="D251" s="2">
        <v>32</v>
      </c>
      <c r="E251" s="2">
        <v>6</v>
      </c>
      <c r="F251" s="6">
        <v>17567</v>
      </c>
      <c r="G251" s="6">
        <v>0</v>
      </c>
      <c r="H251" s="6">
        <v>10789</v>
      </c>
      <c r="I251" s="6">
        <v>16690</v>
      </c>
      <c r="J251" s="6">
        <v>19772</v>
      </c>
      <c r="K251" s="6">
        <v>18456</v>
      </c>
      <c r="L251" s="6">
        <v>16709</v>
      </c>
      <c r="M251" s="6">
        <v>0</v>
      </c>
      <c r="N251" s="10">
        <v>75.5</v>
      </c>
      <c r="O251" s="6">
        <v>31062.178807947021</v>
      </c>
      <c r="P251" s="6">
        <v>0</v>
      </c>
      <c r="Q251" s="6">
        <v>19077.238410596026</v>
      </c>
      <c r="R251" s="6">
        <v>29511.456953642384</v>
      </c>
      <c r="S251" s="6">
        <v>34961.086092715232</v>
      </c>
      <c r="T251" s="6">
        <v>32634.119205298015</v>
      </c>
      <c r="U251" s="6">
        <v>29545.052980132452</v>
      </c>
      <c r="V251" s="6">
        <v>0</v>
      </c>
    </row>
    <row r="252" spans="1:22" ht="12.75">
      <c r="A252" s="3">
        <v>2003</v>
      </c>
      <c r="B252" s="5" t="s">
        <v>29</v>
      </c>
      <c r="C252" s="5" t="s">
        <v>24</v>
      </c>
      <c r="D252" s="2">
        <v>33</v>
      </c>
      <c r="E252" s="2">
        <v>6</v>
      </c>
      <c r="F252" s="6">
        <v>6379</v>
      </c>
      <c r="G252" s="6">
        <v>0</v>
      </c>
      <c r="H252" s="6">
        <v>4036</v>
      </c>
      <c r="I252" s="6">
        <v>6137</v>
      </c>
      <c r="J252" s="6">
        <v>7179</v>
      </c>
      <c r="K252" s="6">
        <v>7034</v>
      </c>
      <c r="L252" s="6">
        <v>6236</v>
      </c>
      <c r="M252" s="6">
        <v>0</v>
      </c>
      <c r="N252" s="10">
        <v>75.5</v>
      </c>
      <c r="O252" s="6">
        <v>11279.423841059603</v>
      </c>
      <c r="P252" s="6">
        <v>0</v>
      </c>
      <c r="Q252" s="6">
        <v>7136.5033112582778</v>
      </c>
      <c r="R252" s="6">
        <v>10851.51655629139</v>
      </c>
      <c r="S252" s="6">
        <v>12693.993377483444</v>
      </c>
      <c r="T252" s="6">
        <v>12437.602649006623</v>
      </c>
      <c r="U252" s="6">
        <v>11026.569536423842</v>
      </c>
      <c r="V252" s="6">
        <v>0</v>
      </c>
    </row>
    <row r="253" spans="1:22" ht="12.75">
      <c r="A253" s="3">
        <v>2003</v>
      </c>
      <c r="B253" s="5" t="s">
        <v>29</v>
      </c>
      <c r="C253" s="5" t="s">
        <v>25</v>
      </c>
      <c r="D253" s="2">
        <v>34</v>
      </c>
      <c r="E253" s="2">
        <v>6</v>
      </c>
      <c r="F253" s="6">
        <v>6136</v>
      </c>
      <c r="G253" s="6">
        <v>0</v>
      </c>
      <c r="H253" s="6">
        <v>4239</v>
      </c>
      <c r="I253" s="6">
        <v>6366</v>
      </c>
      <c r="J253" s="6">
        <v>8545</v>
      </c>
      <c r="K253" s="6">
        <v>7588</v>
      </c>
      <c r="L253" s="6">
        <v>6651</v>
      </c>
      <c r="M253" s="6">
        <v>0</v>
      </c>
      <c r="N253" s="10">
        <v>75.5</v>
      </c>
      <c r="O253" s="6">
        <v>10849.748344370861</v>
      </c>
      <c r="P253" s="6">
        <v>0</v>
      </c>
      <c r="Q253" s="6">
        <v>7495.4503311258277</v>
      </c>
      <c r="R253" s="6">
        <v>11256.437086092716</v>
      </c>
      <c r="S253" s="6">
        <v>15109.370860927153</v>
      </c>
      <c r="T253" s="6">
        <v>13417.192052980132</v>
      </c>
      <c r="U253" s="6">
        <v>11760.377483443708</v>
      </c>
      <c r="V253" s="6">
        <v>0</v>
      </c>
    </row>
    <row r="254" spans="1:22" ht="12.75">
      <c r="A254" s="3">
        <v>2003</v>
      </c>
      <c r="B254" s="5" t="s">
        <v>29</v>
      </c>
      <c r="C254" s="5" t="s">
        <v>26</v>
      </c>
      <c r="D254" s="2">
        <v>35</v>
      </c>
      <c r="E254" s="2">
        <v>6</v>
      </c>
      <c r="F254" s="6">
        <v>6415</v>
      </c>
      <c r="G254" s="6">
        <v>0</v>
      </c>
      <c r="H254" s="6">
        <v>3883</v>
      </c>
      <c r="I254" s="6">
        <v>6093</v>
      </c>
      <c r="J254" s="6">
        <v>7079</v>
      </c>
      <c r="K254" s="6">
        <v>7013</v>
      </c>
      <c r="L254" s="6">
        <v>6159</v>
      </c>
      <c r="M254" s="6">
        <v>0</v>
      </c>
      <c r="N254" s="10">
        <v>75.5</v>
      </c>
      <c r="O254" s="6">
        <v>11343.079470198676</v>
      </c>
      <c r="P254" s="6">
        <v>0</v>
      </c>
      <c r="Q254" s="6">
        <v>6865.9668874172185</v>
      </c>
      <c r="R254" s="6">
        <v>10773.715231788079</v>
      </c>
      <c r="S254" s="6">
        <v>12517.172185430463</v>
      </c>
      <c r="T254" s="6">
        <v>12400.470198675497</v>
      </c>
      <c r="U254" s="6">
        <v>10890.417218543047</v>
      </c>
      <c r="V254" s="6">
        <v>0</v>
      </c>
    </row>
    <row r="255" spans="1:22" ht="12.75">
      <c r="A255" s="3" t="s">
        <v>30</v>
      </c>
      <c r="B255" s="5" t="s">
        <v>17</v>
      </c>
      <c r="C255" s="5" t="s">
        <v>18</v>
      </c>
      <c r="D255" s="2">
        <v>0</v>
      </c>
      <c r="E255" s="2" t="e">
        <v>#VALUE!</v>
      </c>
      <c r="F255" s="20">
        <v>349.6</v>
      </c>
      <c r="G255" s="20">
        <v>0</v>
      </c>
      <c r="H255" s="20">
        <v>186.8</v>
      </c>
      <c r="I255" s="20">
        <v>332.1</v>
      </c>
      <c r="J255" s="20">
        <v>401.4</v>
      </c>
      <c r="K255" s="20">
        <v>397.3</v>
      </c>
      <c r="L255" s="20">
        <v>332</v>
      </c>
      <c r="M255" s="20">
        <v>0</v>
      </c>
      <c r="N255" s="10">
        <v>76.400000000000006</v>
      </c>
      <c r="O255" s="20">
        <v>610.88481675392677</v>
      </c>
      <c r="P255" s="20">
        <v>0</v>
      </c>
      <c r="Q255" s="20">
        <v>326.41099476439791</v>
      </c>
      <c r="R255" s="20">
        <v>580.3056282722514</v>
      </c>
      <c r="S255" s="20">
        <v>701.39921465968575</v>
      </c>
      <c r="T255" s="20">
        <v>694.23494764397901</v>
      </c>
      <c r="U255" s="20">
        <v>580.13089005235599</v>
      </c>
      <c r="V255" s="20">
        <v>0</v>
      </c>
    </row>
    <row r="256" spans="1:22" ht="12.75">
      <c r="A256" s="3" t="s">
        <v>30</v>
      </c>
      <c r="B256" s="5" t="s">
        <v>17</v>
      </c>
      <c r="C256" s="5" t="s">
        <v>19</v>
      </c>
      <c r="D256" s="2">
        <v>1</v>
      </c>
      <c r="E256" s="2" t="e">
        <v>#VALUE!</v>
      </c>
      <c r="F256" s="20">
        <v>439.7</v>
      </c>
      <c r="G256" s="20">
        <v>0</v>
      </c>
      <c r="H256" s="20">
        <v>208.1</v>
      </c>
      <c r="I256" s="20">
        <v>363.2</v>
      </c>
      <c r="J256" s="20">
        <v>482</v>
      </c>
      <c r="K256" s="20">
        <v>516.6</v>
      </c>
      <c r="L256" s="20">
        <v>430.8</v>
      </c>
      <c r="M256" s="20">
        <v>0</v>
      </c>
      <c r="N256" s="10">
        <v>76.400000000000006</v>
      </c>
      <c r="O256" s="20">
        <v>768.32395287958104</v>
      </c>
      <c r="P256" s="20">
        <v>0</v>
      </c>
      <c r="Q256" s="20">
        <v>363.63023560209422</v>
      </c>
      <c r="R256" s="20">
        <v>634.64921465968575</v>
      </c>
      <c r="S256" s="20">
        <v>842.2382198952879</v>
      </c>
      <c r="T256" s="20">
        <v>902.6976439790576</v>
      </c>
      <c r="U256" s="20">
        <v>752.77225130890054</v>
      </c>
      <c r="V256" s="20">
        <v>0</v>
      </c>
    </row>
    <row r="257" spans="1:22" ht="12.75">
      <c r="A257" s="3" t="s">
        <v>30</v>
      </c>
      <c r="B257" s="5" t="s">
        <v>17</v>
      </c>
      <c r="C257" s="5" t="s">
        <v>20</v>
      </c>
      <c r="D257" s="2">
        <v>2</v>
      </c>
      <c r="E257" s="2" t="e">
        <v>#VALUE!</v>
      </c>
      <c r="F257" s="20">
        <v>261.2</v>
      </c>
      <c r="G257" s="20">
        <v>0</v>
      </c>
      <c r="H257" s="20">
        <v>162.5</v>
      </c>
      <c r="I257" s="20">
        <v>299</v>
      </c>
      <c r="J257" s="20">
        <v>297.5</v>
      </c>
      <c r="K257" s="20">
        <v>271.7</v>
      </c>
      <c r="L257" s="20">
        <v>234.9</v>
      </c>
      <c r="M257" s="20">
        <v>0</v>
      </c>
      <c r="N257" s="10">
        <v>76.400000000000006</v>
      </c>
      <c r="O257" s="20">
        <v>456.41623036649207</v>
      </c>
      <c r="P257" s="20">
        <v>0</v>
      </c>
      <c r="Q257" s="20">
        <v>283.94960732984293</v>
      </c>
      <c r="R257" s="20">
        <v>522.46727748691092</v>
      </c>
      <c r="S257" s="20">
        <v>519.84620418848169</v>
      </c>
      <c r="T257" s="20">
        <v>474.76374345549732</v>
      </c>
      <c r="U257" s="20">
        <v>410.46007853403142</v>
      </c>
      <c r="V257" s="20">
        <v>0</v>
      </c>
    </row>
    <row r="258" spans="1:22" ht="12.75">
      <c r="A258" s="3" t="s">
        <v>30</v>
      </c>
      <c r="B258" s="5" t="s">
        <v>17</v>
      </c>
      <c r="C258" s="5" t="s">
        <v>21</v>
      </c>
      <c r="D258" s="2">
        <v>3</v>
      </c>
      <c r="E258" s="2" t="e">
        <v>#VALUE!</v>
      </c>
      <c r="F258" s="20">
        <v>422.8</v>
      </c>
      <c r="G258" s="20">
        <v>0</v>
      </c>
      <c r="H258" s="20">
        <v>240.7</v>
      </c>
      <c r="I258" s="20">
        <v>364.7</v>
      </c>
      <c r="J258" s="20">
        <v>463.8</v>
      </c>
      <c r="K258" s="20">
        <v>479</v>
      </c>
      <c r="L258" s="20">
        <v>419.7</v>
      </c>
      <c r="M258" s="20">
        <v>0</v>
      </c>
      <c r="N258" s="10">
        <v>76.400000000000006</v>
      </c>
      <c r="O258" s="20">
        <v>738.79319371727752</v>
      </c>
      <c r="P258" s="20">
        <v>0</v>
      </c>
      <c r="Q258" s="20">
        <v>420.59489528795802</v>
      </c>
      <c r="R258" s="20">
        <v>637.27028795811509</v>
      </c>
      <c r="S258" s="20">
        <v>810.4358638743455</v>
      </c>
      <c r="T258" s="20">
        <v>836.99607329842922</v>
      </c>
      <c r="U258" s="20">
        <v>733.37630890052344</v>
      </c>
      <c r="V258" s="20">
        <v>0</v>
      </c>
    </row>
    <row r="259" spans="1:22" ht="12.75">
      <c r="A259" s="3" t="s">
        <v>30</v>
      </c>
      <c r="B259" s="5" t="s">
        <v>17</v>
      </c>
      <c r="C259" s="5" t="s">
        <v>22</v>
      </c>
      <c r="D259" s="2">
        <v>4</v>
      </c>
      <c r="E259" s="2" t="e">
        <v>#VALUE!</v>
      </c>
      <c r="F259" s="20">
        <v>463</v>
      </c>
      <c r="G259" s="20">
        <v>0</v>
      </c>
      <c r="H259" s="20">
        <v>250.2</v>
      </c>
      <c r="I259" s="20">
        <v>382.3</v>
      </c>
      <c r="J259" s="20">
        <v>491</v>
      </c>
      <c r="K259" s="20">
        <v>529.1</v>
      </c>
      <c r="L259" s="20">
        <v>462.2</v>
      </c>
      <c r="M259" s="20">
        <v>0</v>
      </c>
      <c r="N259" s="10">
        <v>76.400000000000006</v>
      </c>
      <c r="O259" s="20">
        <v>809.03795811518319</v>
      </c>
      <c r="P259" s="20">
        <v>0</v>
      </c>
      <c r="Q259" s="20">
        <v>437.19502617801038</v>
      </c>
      <c r="R259" s="20">
        <v>668.02421465968587</v>
      </c>
      <c r="S259" s="20">
        <v>857.96465968586381</v>
      </c>
      <c r="T259" s="20">
        <v>924.53992146596863</v>
      </c>
      <c r="U259" s="20">
        <v>807.64005235602087</v>
      </c>
      <c r="V259" s="20">
        <v>0</v>
      </c>
    </row>
    <row r="260" spans="1:22" ht="12.75">
      <c r="A260" s="3" t="s">
        <v>30</v>
      </c>
      <c r="B260" s="5" t="s">
        <v>17</v>
      </c>
      <c r="C260" s="5" t="s">
        <v>23</v>
      </c>
      <c r="D260" s="2">
        <v>5</v>
      </c>
      <c r="E260" s="2" t="e">
        <v>#VALUE!</v>
      </c>
      <c r="F260" s="20">
        <v>360.8</v>
      </c>
      <c r="G260" s="20">
        <v>0</v>
      </c>
      <c r="H260" s="20">
        <v>230.3</v>
      </c>
      <c r="I260" s="20">
        <v>349.1</v>
      </c>
      <c r="J260" s="20">
        <v>411.4</v>
      </c>
      <c r="K260" s="20">
        <v>383.9</v>
      </c>
      <c r="L260" s="20">
        <v>346</v>
      </c>
      <c r="M260" s="20">
        <v>0</v>
      </c>
      <c r="N260" s="10">
        <v>76.400000000000006</v>
      </c>
      <c r="O260" s="20">
        <v>630.45549738219893</v>
      </c>
      <c r="P260" s="20">
        <v>0</v>
      </c>
      <c r="Q260" s="20">
        <v>402.42212041884818</v>
      </c>
      <c r="R260" s="20">
        <v>610.01112565445032</v>
      </c>
      <c r="S260" s="20">
        <v>718.87303664921455</v>
      </c>
      <c r="T260" s="20">
        <v>670.82002617801038</v>
      </c>
      <c r="U260" s="20">
        <v>604.59424083769625</v>
      </c>
      <c r="V260" s="20">
        <v>0</v>
      </c>
    </row>
    <row r="261" spans="1:22" ht="12.75">
      <c r="A261" s="3" t="s">
        <v>30</v>
      </c>
      <c r="B261" s="5" t="s">
        <v>17</v>
      </c>
      <c r="C261" s="5" t="s">
        <v>24</v>
      </c>
      <c r="D261" s="2">
        <v>6</v>
      </c>
      <c r="E261" s="2" t="e">
        <v>#VALUE!</v>
      </c>
      <c r="F261" s="20">
        <v>130.69999999999999</v>
      </c>
      <c r="G261" s="20">
        <v>0</v>
      </c>
      <c r="H261" s="20">
        <v>84.3</v>
      </c>
      <c r="I261" s="20">
        <v>123.7</v>
      </c>
      <c r="J261" s="20">
        <v>145.80000000000001</v>
      </c>
      <c r="K261" s="20">
        <v>148.80000000000001</v>
      </c>
      <c r="L261" s="20">
        <v>132.30000000000001</v>
      </c>
      <c r="M261" s="20">
        <v>0</v>
      </c>
      <c r="N261" s="10">
        <v>76.400000000000006</v>
      </c>
      <c r="O261" s="20">
        <v>228.3828534031413</v>
      </c>
      <c r="P261" s="20">
        <v>0</v>
      </c>
      <c r="Q261" s="20">
        <v>147.30431937172773</v>
      </c>
      <c r="R261" s="20">
        <v>216.1511780104712</v>
      </c>
      <c r="S261" s="20">
        <v>254.76832460732987</v>
      </c>
      <c r="T261" s="20">
        <v>260.01047120418849</v>
      </c>
      <c r="U261" s="20">
        <v>231.17866492146598</v>
      </c>
      <c r="V261" s="20">
        <v>0</v>
      </c>
    </row>
    <row r="262" spans="1:22" ht="12.75">
      <c r="A262" s="3" t="s">
        <v>30</v>
      </c>
      <c r="B262" s="5" t="s">
        <v>17</v>
      </c>
      <c r="C262" s="5" t="s">
        <v>25</v>
      </c>
      <c r="D262" s="2">
        <v>7</v>
      </c>
      <c r="E262" s="2" t="e">
        <v>#VALUE!</v>
      </c>
      <c r="F262" s="20">
        <v>120.3</v>
      </c>
      <c r="G262" s="20">
        <v>0</v>
      </c>
      <c r="H262" s="20">
        <v>88.3</v>
      </c>
      <c r="I262" s="20">
        <v>126.7</v>
      </c>
      <c r="J262" s="20">
        <v>150.4</v>
      </c>
      <c r="K262" s="20">
        <v>150</v>
      </c>
      <c r="L262" s="20">
        <v>139.80000000000001</v>
      </c>
      <c r="M262" s="20">
        <v>0</v>
      </c>
      <c r="N262" s="10">
        <v>76.400000000000006</v>
      </c>
      <c r="O262" s="20">
        <v>210.2100785340314</v>
      </c>
      <c r="P262" s="20">
        <v>0</v>
      </c>
      <c r="Q262" s="20">
        <v>154.29384816753924</v>
      </c>
      <c r="R262" s="20">
        <v>221.39332460732984</v>
      </c>
      <c r="S262" s="20">
        <v>262.80628272251306</v>
      </c>
      <c r="T262" s="20">
        <v>262.1073298429319</v>
      </c>
      <c r="U262" s="20">
        <v>244.28403141361258</v>
      </c>
      <c r="V262" s="20">
        <v>0</v>
      </c>
    </row>
    <row r="263" spans="1:22" ht="12.75">
      <c r="A263" s="3" t="s">
        <v>30</v>
      </c>
      <c r="B263" s="5" t="s">
        <v>17</v>
      </c>
      <c r="C263" s="5" t="s">
        <v>26</v>
      </c>
      <c r="D263" s="2">
        <v>8</v>
      </c>
      <c r="E263" s="2" t="e">
        <v>#VALUE!</v>
      </c>
      <c r="F263" s="20">
        <v>132.80000000000001</v>
      </c>
      <c r="G263" s="20">
        <v>0</v>
      </c>
      <c r="H263" s="20">
        <v>81.900000000000006</v>
      </c>
      <c r="I263" s="20">
        <v>122.8</v>
      </c>
      <c r="J263" s="20">
        <v>145.19999999999999</v>
      </c>
      <c r="K263" s="20">
        <v>148.69999999999999</v>
      </c>
      <c r="L263" s="20">
        <v>130.5</v>
      </c>
      <c r="M263" s="20">
        <v>0</v>
      </c>
      <c r="N263" s="10">
        <v>76.400000000000006</v>
      </c>
      <c r="O263" s="20">
        <v>232.05235602094243</v>
      </c>
      <c r="P263" s="20">
        <v>0</v>
      </c>
      <c r="Q263" s="20">
        <v>143.11060209424085</v>
      </c>
      <c r="R263" s="20">
        <v>214.5785340314136</v>
      </c>
      <c r="S263" s="20">
        <v>253.71989528795805</v>
      </c>
      <c r="T263" s="20">
        <v>259.83573298429314</v>
      </c>
      <c r="U263" s="20">
        <v>228.03337696335078</v>
      </c>
      <c r="V263" s="20">
        <v>0</v>
      </c>
    </row>
    <row r="264" spans="1:22" ht="12.75">
      <c r="A264" s="3" t="s">
        <v>30</v>
      </c>
      <c r="B264" s="5" t="s">
        <v>27</v>
      </c>
      <c r="C264" s="5" t="s">
        <v>18</v>
      </c>
      <c r="D264" s="2">
        <v>9</v>
      </c>
      <c r="E264" s="2" t="e">
        <v>#VALUE!</v>
      </c>
      <c r="F264" s="21">
        <v>9.35</v>
      </c>
      <c r="G264" s="21">
        <v>0</v>
      </c>
      <c r="H264" s="21">
        <v>5.66</v>
      </c>
      <c r="I264" s="21">
        <v>8.7100000000000009</v>
      </c>
      <c r="J264" s="21">
        <v>10.64</v>
      </c>
      <c r="K264" s="21">
        <v>10.62</v>
      </c>
      <c r="L264" s="21">
        <v>8.9600000000000009</v>
      </c>
      <c r="M264" s="21">
        <v>0</v>
      </c>
      <c r="N264" s="10">
        <v>76.400000000000006</v>
      </c>
      <c r="O264" s="21">
        <v>16.338023560209422</v>
      </c>
      <c r="P264" s="21">
        <v>0</v>
      </c>
      <c r="Q264" s="21">
        <v>9.8901832460732972</v>
      </c>
      <c r="R264" s="21">
        <v>15.219698952879581</v>
      </c>
      <c r="S264" s="21">
        <v>18.592146596858637</v>
      </c>
      <c r="T264" s="21">
        <v>18.557198952879581</v>
      </c>
      <c r="U264" s="21">
        <v>15.656544502617802</v>
      </c>
      <c r="V264" s="21">
        <v>0</v>
      </c>
    </row>
    <row r="265" spans="1:22" ht="12.75">
      <c r="A265" s="3" t="s">
        <v>30</v>
      </c>
      <c r="B265" s="5" t="s">
        <v>27</v>
      </c>
      <c r="C265" s="5" t="s">
        <v>19</v>
      </c>
      <c r="D265" s="2">
        <v>10</v>
      </c>
      <c r="E265" s="2" t="e">
        <v>#VALUE!</v>
      </c>
      <c r="F265" s="21">
        <v>10.81</v>
      </c>
      <c r="G265" s="21">
        <v>0</v>
      </c>
      <c r="H265" s="21">
        <v>5.85</v>
      </c>
      <c r="I265" s="21">
        <v>9.07</v>
      </c>
      <c r="J265" s="21">
        <v>11.92</v>
      </c>
      <c r="K265" s="21">
        <v>12.73</v>
      </c>
      <c r="L265" s="21">
        <v>10.69</v>
      </c>
      <c r="M265" s="21">
        <v>0</v>
      </c>
      <c r="N265" s="10">
        <v>76.400000000000006</v>
      </c>
      <c r="O265" s="21">
        <v>18.889201570680626</v>
      </c>
      <c r="P265" s="21">
        <v>0</v>
      </c>
      <c r="Q265" s="21">
        <v>10.222185863874344</v>
      </c>
      <c r="R265" s="21">
        <v>15.848756544502617</v>
      </c>
      <c r="S265" s="21">
        <v>20.828795811518322</v>
      </c>
      <c r="T265" s="21">
        <v>22.244175392670158</v>
      </c>
      <c r="U265" s="21">
        <v>18.679515706806281</v>
      </c>
      <c r="V265" s="21">
        <v>0</v>
      </c>
    </row>
    <row r="266" spans="1:22" ht="12.75">
      <c r="A266" s="3" t="s">
        <v>30</v>
      </c>
      <c r="B266" s="5" t="s">
        <v>27</v>
      </c>
      <c r="C266" s="5" t="s">
        <v>20</v>
      </c>
      <c r="D266" s="2">
        <v>11</v>
      </c>
      <c r="E266" s="2" t="e">
        <v>#VALUE!</v>
      </c>
      <c r="F266" s="21">
        <v>8.0399999999999991</v>
      </c>
      <c r="G266" s="21">
        <v>0</v>
      </c>
      <c r="H266" s="21">
        <v>5.51</v>
      </c>
      <c r="I266" s="21">
        <v>8.33</v>
      </c>
      <c r="J266" s="21">
        <v>9.18</v>
      </c>
      <c r="K266" s="21">
        <v>8.5</v>
      </c>
      <c r="L266" s="21">
        <v>7.54</v>
      </c>
      <c r="M266" s="21">
        <v>0</v>
      </c>
      <c r="N266" s="10">
        <v>76.400000000000006</v>
      </c>
      <c r="O266" s="21">
        <v>14.048952879581149</v>
      </c>
      <c r="P266" s="21">
        <v>0</v>
      </c>
      <c r="Q266" s="21">
        <v>9.6280759162303653</v>
      </c>
      <c r="R266" s="21">
        <v>14.555693717277487</v>
      </c>
      <c r="S266" s="21">
        <v>16.040968586387432</v>
      </c>
      <c r="T266" s="21">
        <v>14.852748691099475</v>
      </c>
      <c r="U266" s="21">
        <v>13.175261780104712</v>
      </c>
      <c r="V266" s="21">
        <v>0</v>
      </c>
    </row>
    <row r="267" spans="1:22" ht="12.75">
      <c r="A267" s="3" t="s">
        <v>30</v>
      </c>
      <c r="B267" s="5" t="s">
        <v>27</v>
      </c>
      <c r="C267" s="5" t="s">
        <v>21</v>
      </c>
      <c r="D267" s="2">
        <v>12</v>
      </c>
      <c r="E267" s="2" t="e">
        <v>#VALUE!</v>
      </c>
      <c r="F267" s="21">
        <v>10.56</v>
      </c>
      <c r="G267" s="21">
        <v>0</v>
      </c>
      <c r="H267" s="21">
        <v>6.08</v>
      </c>
      <c r="I267" s="21">
        <v>9.2799999999999994</v>
      </c>
      <c r="J267" s="21">
        <v>11.67</v>
      </c>
      <c r="K267" s="21">
        <v>11.92</v>
      </c>
      <c r="L267" s="21">
        <v>10.35</v>
      </c>
      <c r="M267" s="21">
        <v>0</v>
      </c>
      <c r="N267" s="10">
        <v>76.400000000000006</v>
      </c>
      <c r="O267" s="21">
        <v>18.452356020942407</v>
      </c>
      <c r="P267" s="21">
        <v>0</v>
      </c>
      <c r="Q267" s="21">
        <v>10.624083769633508</v>
      </c>
      <c r="R267" s="21">
        <v>16.215706806282721</v>
      </c>
      <c r="S267" s="21">
        <v>20.391950261780103</v>
      </c>
      <c r="T267" s="21">
        <v>20.828795811518322</v>
      </c>
      <c r="U267" s="21">
        <v>18.085405759162303</v>
      </c>
      <c r="V267" s="21">
        <v>0</v>
      </c>
    </row>
    <row r="268" spans="1:22" ht="12.75">
      <c r="A268" s="3" t="s">
        <v>30</v>
      </c>
      <c r="B268" s="5" t="s">
        <v>27</v>
      </c>
      <c r="C268" s="5" t="s">
        <v>22</v>
      </c>
      <c r="D268" s="2">
        <v>13</v>
      </c>
      <c r="E268" s="2" t="e">
        <v>#VALUE!</v>
      </c>
      <c r="F268" s="21">
        <v>11.23</v>
      </c>
      <c r="G268" s="21">
        <v>0</v>
      </c>
      <c r="H268" s="21">
        <v>6.22</v>
      </c>
      <c r="I268" s="21">
        <v>9.34</v>
      </c>
      <c r="J268" s="21">
        <v>12.06</v>
      </c>
      <c r="K268" s="21">
        <v>12.88</v>
      </c>
      <c r="L268" s="21">
        <v>11.1</v>
      </c>
      <c r="M268" s="21">
        <v>0</v>
      </c>
      <c r="N268" s="10">
        <v>76.400000000000006</v>
      </c>
      <c r="O268" s="21">
        <v>19.623102094240839</v>
      </c>
      <c r="P268" s="21">
        <v>0</v>
      </c>
      <c r="Q268" s="21">
        <v>10.86871727748691</v>
      </c>
      <c r="R268" s="21">
        <v>16.320549738219892</v>
      </c>
      <c r="S268" s="21">
        <v>21.073429319371726</v>
      </c>
      <c r="T268" s="21">
        <v>22.506282722513088</v>
      </c>
      <c r="U268" s="21">
        <v>19.39594240837696</v>
      </c>
      <c r="V268" s="21">
        <v>0</v>
      </c>
    </row>
    <row r="269" spans="1:22" ht="12.75">
      <c r="A269" s="3" t="s">
        <v>30</v>
      </c>
      <c r="B269" s="5" t="s">
        <v>27</v>
      </c>
      <c r="C269" s="5" t="s">
        <v>23</v>
      </c>
      <c r="D269" s="2">
        <v>14</v>
      </c>
      <c r="E269" s="2" t="e">
        <v>#VALUE!</v>
      </c>
      <c r="F269" s="21">
        <v>9.57</v>
      </c>
      <c r="G269" s="21">
        <v>0</v>
      </c>
      <c r="H269" s="21">
        <v>5.93</v>
      </c>
      <c r="I269" s="21">
        <v>9.2100000000000009</v>
      </c>
      <c r="J269" s="21">
        <v>10.95</v>
      </c>
      <c r="K269" s="21">
        <v>10.15</v>
      </c>
      <c r="L269" s="21">
        <v>9.17</v>
      </c>
      <c r="M269" s="21">
        <v>0</v>
      </c>
      <c r="N269" s="10">
        <v>76.400000000000006</v>
      </c>
      <c r="O269" s="21">
        <v>16.722447643979056</v>
      </c>
      <c r="P269" s="21">
        <v>0</v>
      </c>
      <c r="Q269" s="21">
        <v>10.361976439790574</v>
      </c>
      <c r="R269" s="21">
        <v>16.093390052356021</v>
      </c>
      <c r="S269" s="21">
        <v>19.133835078534027</v>
      </c>
      <c r="T269" s="21">
        <v>17.735929319371728</v>
      </c>
      <c r="U269" s="21">
        <v>16.023494764397903</v>
      </c>
      <c r="V269" s="21">
        <v>0</v>
      </c>
    </row>
    <row r="270" spans="1:22" ht="12.75">
      <c r="A270" s="3" t="s">
        <v>30</v>
      </c>
      <c r="B270" s="5" t="s">
        <v>27</v>
      </c>
      <c r="C270" s="5" t="s">
        <v>24</v>
      </c>
      <c r="D270" s="2">
        <v>15</v>
      </c>
      <c r="E270" s="2" t="e">
        <v>#VALUE!</v>
      </c>
      <c r="F270" s="21">
        <v>6.35</v>
      </c>
      <c r="G270" s="21">
        <v>0</v>
      </c>
      <c r="H270" s="21">
        <v>5.21</v>
      </c>
      <c r="I270" s="21">
        <v>6.13</v>
      </c>
      <c r="J270" s="21">
        <v>7.06</v>
      </c>
      <c r="K270" s="21">
        <v>6.92</v>
      </c>
      <c r="L270" s="21">
        <v>6.39</v>
      </c>
      <c r="M270" s="21">
        <v>0</v>
      </c>
      <c r="N270" s="10">
        <v>76.400000000000006</v>
      </c>
      <c r="O270" s="21">
        <v>11.095876963350783</v>
      </c>
      <c r="P270" s="21">
        <v>0</v>
      </c>
      <c r="Q270" s="21">
        <v>9.1038612565445014</v>
      </c>
      <c r="R270" s="21">
        <v>10.711452879581151</v>
      </c>
      <c r="S270" s="21">
        <v>12.336518324607329</v>
      </c>
      <c r="T270" s="21">
        <v>12.091884816753925</v>
      </c>
      <c r="U270" s="21">
        <v>11.165772251308899</v>
      </c>
      <c r="V270" s="21">
        <v>0</v>
      </c>
    </row>
    <row r="271" spans="1:22" ht="12.75">
      <c r="A271" s="3" t="s">
        <v>30</v>
      </c>
      <c r="B271" s="5" t="s">
        <v>27</v>
      </c>
      <c r="C271" s="5" t="s">
        <v>25</v>
      </c>
      <c r="D271" s="2">
        <v>16</v>
      </c>
      <c r="E271" s="2" t="e">
        <v>#VALUE!</v>
      </c>
      <c r="F271" s="21">
        <v>6.22</v>
      </c>
      <c r="G271" s="21">
        <v>0</v>
      </c>
      <c r="H271" s="21">
        <v>5.23</v>
      </c>
      <c r="I271" s="21">
        <v>6.24</v>
      </c>
      <c r="J271" s="21">
        <v>7.47</v>
      </c>
      <c r="K271" s="21">
        <v>8.1</v>
      </c>
      <c r="L271" s="21">
        <v>7.2</v>
      </c>
      <c r="M271" s="21">
        <v>0</v>
      </c>
      <c r="N271" s="10">
        <v>76.400000000000006</v>
      </c>
      <c r="O271" s="21">
        <v>10.86871727748691</v>
      </c>
      <c r="P271" s="21">
        <v>0</v>
      </c>
      <c r="Q271" s="21">
        <v>9.1388089005235607</v>
      </c>
      <c r="R271" s="21">
        <v>10.903664921465969</v>
      </c>
      <c r="S271" s="21">
        <v>13.05294502617801</v>
      </c>
      <c r="T271" s="21">
        <v>14.153795811518322</v>
      </c>
      <c r="U271" s="21">
        <v>12.581151832460733</v>
      </c>
      <c r="V271" s="21">
        <v>0</v>
      </c>
    </row>
    <row r="272" spans="1:22" ht="12.75">
      <c r="A272" s="3" t="s">
        <v>30</v>
      </c>
      <c r="B272" s="5" t="s">
        <v>27</v>
      </c>
      <c r="C272" s="5" t="s">
        <v>26</v>
      </c>
      <c r="D272" s="2">
        <v>17</v>
      </c>
      <c r="E272" s="2" t="e">
        <v>#VALUE!</v>
      </c>
      <c r="F272" s="21">
        <v>6.39</v>
      </c>
      <c r="G272" s="21">
        <v>0</v>
      </c>
      <c r="H272" s="21">
        <v>5.2</v>
      </c>
      <c r="I272" s="21">
        <v>6.08</v>
      </c>
      <c r="J272" s="21">
        <v>7.03</v>
      </c>
      <c r="K272" s="21">
        <v>6.84</v>
      </c>
      <c r="L272" s="21">
        <v>6.27</v>
      </c>
      <c r="M272" s="21">
        <v>0</v>
      </c>
      <c r="N272" s="10">
        <v>76.400000000000006</v>
      </c>
      <c r="O272" s="21">
        <v>11.165772251308899</v>
      </c>
      <c r="P272" s="21">
        <v>0</v>
      </c>
      <c r="Q272" s="21">
        <v>9.0863874345549736</v>
      </c>
      <c r="R272" s="21">
        <v>10.624083769633508</v>
      </c>
      <c r="S272" s="21">
        <v>12.284096858638742</v>
      </c>
      <c r="T272" s="21">
        <v>11.952094240837695</v>
      </c>
      <c r="U272" s="21">
        <v>10.956086387434553</v>
      </c>
      <c r="V272" s="21">
        <v>0</v>
      </c>
    </row>
    <row r="273" spans="1:22" ht="12.75">
      <c r="A273" s="3" t="s">
        <v>30</v>
      </c>
      <c r="B273" s="5" t="s">
        <v>49</v>
      </c>
      <c r="C273" s="5" t="s">
        <v>18</v>
      </c>
      <c r="D273" s="2">
        <v>18</v>
      </c>
      <c r="E273" s="2" t="e">
        <v>#VALUE!</v>
      </c>
      <c r="F273" s="22">
        <v>9.27</v>
      </c>
      <c r="G273" s="22">
        <v>0</v>
      </c>
      <c r="H273" s="22">
        <v>5.58</v>
      </c>
      <c r="I273" s="22">
        <v>8.65</v>
      </c>
      <c r="J273" s="22">
        <v>10.57</v>
      </c>
      <c r="K273" s="22">
        <v>10.54</v>
      </c>
      <c r="L273" s="22">
        <v>8.89</v>
      </c>
      <c r="M273" s="22">
        <v>0</v>
      </c>
      <c r="N273" s="10">
        <v>76.400000000000006</v>
      </c>
      <c r="O273" s="22">
        <v>16.198232984293192</v>
      </c>
      <c r="P273" s="22">
        <v>0</v>
      </c>
      <c r="Q273" s="22">
        <v>9.7503926701570673</v>
      </c>
      <c r="R273" s="22">
        <v>15.114856020942408</v>
      </c>
      <c r="S273" s="22">
        <v>18.469829842931937</v>
      </c>
      <c r="T273" s="22">
        <v>18.417408376963348</v>
      </c>
      <c r="U273" s="22">
        <v>15.5342277486911</v>
      </c>
      <c r="V273" s="22">
        <v>0</v>
      </c>
    </row>
    <row r="274" spans="1:22" ht="12.75">
      <c r="A274" s="3" t="s">
        <v>30</v>
      </c>
      <c r="B274" s="5" t="s">
        <v>49</v>
      </c>
      <c r="C274" s="5" t="s">
        <v>19</v>
      </c>
      <c r="D274" s="2">
        <v>19</v>
      </c>
      <c r="E274" s="2" t="e">
        <v>#VALUE!</v>
      </c>
      <c r="F274" s="22">
        <v>10.67</v>
      </c>
      <c r="G274" s="22">
        <v>0</v>
      </c>
      <c r="H274" s="22">
        <v>5.77</v>
      </c>
      <c r="I274" s="22">
        <v>8.9600000000000009</v>
      </c>
      <c r="J274" s="22">
        <v>11.79</v>
      </c>
      <c r="K274" s="22">
        <v>12.64</v>
      </c>
      <c r="L274" s="22">
        <v>10.55</v>
      </c>
      <c r="M274" s="22">
        <v>0</v>
      </c>
      <c r="N274" s="10">
        <v>76.400000000000006</v>
      </c>
      <c r="O274" s="22">
        <v>18.644568062827222</v>
      </c>
      <c r="P274" s="22">
        <v>0</v>
      </c>
      <c r="Q274" s="22">
        <v>10.082395287958114</v>
      </c>
      <c r="R274" s="22">
        <v>15.656544502617802</v>
      </c>
      <c r="S274" s="22">
        <v>20.601636125654448</v>
      </c>
      <c r="T274" s="22">
        <v>22.086910994764398</v>
      </c>
      <c r="U274" s="22">
        <v>18.434882198952881</v>
      </c>
      <c r="V274" s="22">
        <v>0</v>
      </c>
    </row>
    <row r="275" spans="1:22" ht="12.75">
      <c r="A275" s="3" t="s">
        <v>30</v>
      </c>
      <c r="B275" s="5" t="s">
        <v>49</v>
      </c>
      <c r="C275" s="5" t="s">
        <v>20</v>
      </c>
      <c r="D275" s="2">
        <v>20</v>
      </c>
      <c r="E275" s="2" t="e">
        <v>#VALUE!</v>
      </c>
      <c r="F275" s="22">
        <v>8</v>
      </c>
      <c r="G275" s="22">
        <v>0</v>
      </c>
      <c r="H275" s="22">
        <v>5.5</v>
      </c>
      <c r="I275" s="22">
        <v>8.32</v>
      </c>
      <c r="J275" s="22">
        <v>9.16</v>
      </c>
      <c r="K275" s="22">
        <v>8.4700000000000006</v>
      </c>
      <c r="L275" s="22">
        <v>7.53</v>
      </c>
      <c r="M275" s="22">
        <v>0</v>
      </c>
      <c r="N275" s="10">
        <v>76.400000000000006</v>
      </c>
      <c r="O275" s="22">
        <v>13.979057591623036</v>
      </c>
      <c r="P275" s="22">
        <v>0</v>
      </c>
      <c r="Q275" s="22">
        <v>9.6106020942408374</v>
      </c>
      <c r="R275" s="22">
        <v>14.538219895287957</v>
      </c>
      <c r="S275" s="22">
        <v>16.006020942408377</v>
      </c>
      <c r="T275" s="22">
        <v>14.800327225130891</v>
      </c>
      <c r="U275" s="22">
        <v>13.157787958115183</v>
      </c>
      <c r="V275" s="22">
        <v>0</v>
      </c>
    </row>
    <row r="276" spans="1:22" ht="12.75">
      <c r="A276" s="3" t="s">
        <v>30</v>
      </c>
      <c r="B276" s="5" t="s">
        <v>49</v>
      </c>
      <c r="C276" s="5" t="s">
        <v>21</v>
      </c>
      <c r="D276" s="2">
        <v>21</v>
      </c>
      <c r="E276" s="2" t="e">
        <v>#VALUE!</v>
      </c>
      <c r="F276" s="22">
        <v>10.47</v>
      </c>
      <c r="G276" s="22">
        <v>0</v>
      </c>
      <c r="H276" s="22">
        <v>6</v>
      </c>
      <c r="I276" s="22">
        <v>9.2100000000000009</v>
      </c>
      <c r="J276" s="22">
        <v>11.56</v>
      </c>
      <c r="K276" s="22">
        <v>11.81</v>
      </c>
      <c r="L276" s="22">
        <v>10.24</v>
      </c>
      <c r="M276" s="22">
        <v>0</v>
      </c>
      <c r="N276" s="10">
        <v>76.400000000000006</v>
      </c>
      <c r="O276" s="22">
        <v>18.295091623036651</v>
      </c>
      <c r="P276" s="22">
        <v>0</v>
      </c>
      <c r="Q276" s="22">
        <v>10.484293193717276</v>
      </c>
      <c r="R276" s="22">
        <v>16.093390052356021</v>
      </c>
      <c r="S276" s="22">
        <v>20.199738219895288</v>
      </c>
      <c r="T276" s="22">
        <v>20.636583769633507</v>
      </c>
      <c r="U276" s="22">
        <v>17.893193717277484</v>
      </c>
      <c r="V276" s="22">
        <v>0</v>
      </c>
    </row>
    <row r="277" spans="1:22" ht="12.75">
      <c r="A277" s="3" t="s">
        <v>30</v>
      </c>
      <c r="B277" s="5" t="s">
        <v>49</v>
      </c>
      <c r="C277" s="5" t="s">
        <v>22</v>
      </c>
      <c r="D277" s="2">
        <v>22</v>
      </c>
      <c r="E277" s="2" t="e">
        <v>#VALUE!</v>
      </c>
      <c r="F277" s="22">
        <v>11.09</v>
      </c>
      <c r="G277" s="22">
        <v>0</v>
      </c>
      <c r="H277" s="22">
        <v>6.1</v>
      </c>
      <c r="I277" s="22">
        <v>9.23</v>
      </c>
      <c r="J277" s="22">
        <v>11.94</v>
      </c>
      <c r="K277" s="22">
        <v>12.77</v>
      </c>
      <c r="L277" s="22">
        <v>10.96</v>
      </c>
      <c r="M277" s="22">
        <v>0</v>
      </c>
      <c r="N277" s="10">
        <v>76.400000000000006</v>
      </c>
      <c r="O277" s="22">
        <v>19.378468586387431</v>
      </c>
      <c r="P277" s="22">
        <v>0</v>
      </c>
      <c r="Q277" s="22">
        <v>10.659031413612563</v>
      </c>
      <c r="R277" s="22">
        <v>16.12833769633508</v>
      </c>
      <c r="S277" s="22">
        <v>20.863743455497382</v>
      </c>
      <c r="T277" s="22">
        <v>22.314070680628269</v>
      </c>
      <c r="U277" s="22">
        <v>19.15130890052356</v>
      </c>
      <c r="V277" s="22">
        <v>0</v>
      </c>
    </row>
    <row r="278" spans="1:22" ht="12.75">
      <c r="A278" s="3" t="s">
        <v>30</v>
      </c>
      <c r="B278" s="5" t="s">
        <v>49</v>
      </c>
      <c r="C278" s="5" t="s">
        <v>23</v>
      </c>
      <c r="D278" s="2">
        <v>23</v>
      </c>
      <c r="E278" s="2" t="e">
        <v>#VALUE!</v>
      </c>
      <c r="F278" s="22">
        <v>9.5299999999999994</v>
      </c>
      <c r="G278" s="22">
        <v>0</v>
      </c>
      <c r="H278" s="22">
        <v>5.89</v>
      </c>
      <c r="I278" s="22">
        <v>9.19</v>
      </c>
      <c r="J278" s="22">
        <v>10.89</v>
      </c>
      <c r="K278" s="22">
        <v>10.11</v>
      </c>
      <c r="L278" s="22">
        <v>9.1300000000000008</v>
      </c>
      <c r="M278" s="22">
        <v>0</v>
      </c>
      <c r="N278" s="10">
        <v>76.400000000000006</v>
      </c>
      <c r="O278" s="22">
        <v>16.652552356020941</v>
      </c>
      <c r="P278" s="22">
        <v>0</v>
      </c>
      <c r="Q278" s="22">
        <v>10.292081151832459</v>
      </c>
      <c r="R278" s="22">
        <v>16.058442408376962</v>
      </c>
      <c r="S278" s="22">
        <v>19.02899214659686</v>
      </c>
      <c r="T278" s="22">
        <v>17.666034031413609</v>
      </c>
      <c r="U278" s="22">
        <v>15.953599476439789</v>
      </c>
      <c r="V278" s="22">
        <v>0</v>
      </c>
    </row>
    <row r="279" spans="1:22" ht="12.75">
      <c r="A279" s="3" t="s">
        <v>30</v>
      </c>
      <c r="B279" s="5" t="s">
        <v>49</v>
      </c>
      <c r="C279" s="5" t="s">
        <v>24</v>
      </c>
      <c r="D279" s="2">
        <v>24</v>
      </c>
      <c r="E279" s="2" t="e">
        <v>#VALUE!</v>
      </c>
      <c r="F279" s="22">
        <v>6.32</v>
      </c>
      <c r="G279" s="22">
        <v>0</v>
      </c>
      <c r="H279" s="22">
        <v>5.18</v>
      </c>
      <c r="I279" s="22">
        <v>6.09</v>
      </c>
      <c r="J279" s="22">
        <v>7.04</v>
      </c>
      <c r="K279" s="22">
        <v>6.91</v>
      </c>
      <c r="L279" s="22">
        <v>6.34</v>
      </c>
      <c r="M279" s="22">
        <v>0</v>
      </c>
      <c r="N279" s="10">
        <v>76.400000000000006</v>
      </c>
      <c r="O279" s="22">
        <v>11.043455497382199</v>
      </c>
      <c r="P279" s="22">
        <v>0</v>
      </c>
      <c r="Q279" s="22">
        <v>9.0514397905759161</v>
      </c>
      <c r="R279" s="22">
        <v>10.641557591623036</v>
      </c>
      <c r="S279" s="22">
        <v>12.301570680628272</v>
      </c>
      <c r="T279" s="22">
        <v>12.074410994764397</v>
      </c>
      <c r="U279" s="22">
        <v>11.078403141361255</v>
      </c>
      <c r="V279" s="22">
        <v>0</v>
      </c>
    </row>
    <row r="280" spans="1:22" ht="12.75">
      <c r="A280" s="3" t="s">
        <v>30</v>
      </c>
      <c r="B280" s="5" t="s">
        <v>49</v>
      </c>
      <c r="C280" s="5" t="s">
        <v>25</v>
      </c>
      <c r="D280" s="2">
        <v>25</v>
      </c>
      <c r="E280" s="2" t="e">
        <v>#VALUE!</v>
      </c>
      <c r="F280" s="22">
        <v>6.16</v>
      </c>
      <c r="G280" s="22">
        <v>0</v>
      </c>
      <c r="H280" s="22">
        <v>5.2</v>
      </c>
      <c r="I280" s="22">
        <v>6.18</v>
      </c>
      <c r="J280" s="22">
        <v>7.37</v>
      </c>
      <c r="K280" s="22">
        <v>8.0500000000000007</v>
      </c>
      <c r="L280" s="22">
        <v>7.14</v>
      </c>
      <c r="M280" s="22">
        <v>0</v>
      </c>
      <c r="N280" s="10">
        <v>76.400000000000006</v>
      </c>
      <c r="O280" s="22">
        <v>10.763874345549738</v>
      </c>
      <c r="P280" s="22">
        <v>0</v>
      </c>
      <c r="Q280" s="22">
        <v>9.0863874345549736</v>
      </c>
      <c r="R280" s="22">
        <v>10.798821989528795</v>
      </c>
      <c r="S280" s="22">
        <v>12.878206806282721</v>
      </c>
      <c r="T280" s="22">
        <v>14.066426701570682</v>
      </c>
      <c r="U280" s="22">
        <v>12.476308900523559</v>
      </c>
      <c r="V280" s="22">
        <v>0</v>
      </c>
    </row>
    <row r="281" spans="1:22" ht="12.75">
      <c r="A281" s="3" t="s">
        <v>30</v>
      </c>
      <c r="B281" s="5" t="s">
        <v>49</v>
      </c>
      <c r="C281" s="5" t="s">
        <v>26</v>
      </c>
      <c r="D281" s="2">
        <v>26</v>
      </c>
      <c r="E281" s="2" t="e">
        <v>#VALUE!</v>
      </c>
      <c r="F281" s="22">
        <v>6.34</v>
      </c>
      <c r="G281" s="22">
        <v>0</v>
      </c>
      <c r="H281" s="22">
        <v>5.16</v>
      </c>
      <c r="I281" s="22">
        <v>6.06</v>
      </c>
      <c r="J281" s="22">
        <v>7</v>
      </c>
      <c r="K281" s="22">
        <v>6.81</v>
      </c>
      <c r="L281" s="22">
        <v>6.24</v>
      </c>
      <c r="M281" s="22">
        <v>0</v>
      </c>
      <c r="N281" s="10">
        <v>76.400000000000006</v>
      </c>
      <c r="O281" s="22">
        <v>11.078403141361255</v>
      </c>
      <c r="P281" s="22">
        <v>0</v>
      </c>
      <c r="Q281" s="22">
        <v>9.0164921465968586</v>
      </c>
      <c r="R281" s="22">
        <v>10.589136125654449</v>
      </c>
      <c r="S281" s="22">
        <v>12.231675392670157</v>
      </c>
      <c r="T281" s="22">
        <v>11.899672774869108</v>
      </c>
      <c r="U281" s="22">
        <v>10.903664921465969</v>
      </c>
      <c r="V281" s="22">
        <v>0</v>
      </c>
    </row>
    <row r="282" spans="1:22" ht="12.75">
      <c r="A282" s="3" t="s">
        <v>30</v>
      </c>
      <c r="B282" s="5" t="s">
        <v>29</v>
      </c>
      <c r="C282" s="5" t="s">
        <v>18</v>
      </c>
      <c r="D282" s="2">
        <v>27</v>
      </c>
      <c r="E282" s="2" t="e">
        <v>#VALUE!</v>
      </c>
      <c r="F282" s="6">
        <v>18128</v>
      </c>
      <c r="G282" s="6">
        <v>0</v>
      </c>
      <c r="H282" s="6">
        <v>8542</v>
      </c>
      <c r="I282" s="6">
        <v>16695</v>
      </c>
      <c r="J282" s="6">
        <v>20470</v>
      </c>
      <c r="K282" s="6">
        <v>20543</v>
      </c>
      <c r="L282" s="6">
        <v>16956</v>
      </c>
      <c r="M282" s="6">
        <v>0</v>
      </c>
      <c r="N282" s="10">
        <v>76.400000000000006</v>
      </c>
      <c r="O282" s="6">
        <v>31676.544502617799</v>
      </c>
      <c r="P282" s="6">
        <v>0</v>
      </c>
      <c r="Q282" s="6">
        <v>14926.138743455496</v>
      </c>
      <c r="R282" s="6">
        <v>29172.545811518321</v>
      </c>
      <c r="S282" s="6">
        <v>35768.91361256544</v>
      </c>
      <c r="T282" s="6">
        <v>35896.472513089</v>
      </c>
      <c r="U282" s="6">
        <v>29628.612565445022</v>
      </c>
      <c r="V282" s="6">
        <v>0</v>
      </c>
    </row>
    <row r="283" spans="1:22" ht="12.75">
      <c r="A283" s="3" t="s">
        <v>30</v>
      </c>
      <c r="B283" s="5" t="s">
        <v>29</v>
      </c>
      <c r="C283" s="5" t="s">
        <v>19</v>
      </c>
      <c r="D283" s="2">
        <v>28</v>
      </c>
      <c r="E283" s="2" t="e">
        <v>#VALUE!</v>
      </c>
      <c r="F283" s="6">
        <v>22977</v>
      </c>
      <c r="G283" s="6">
        <v>0</v>
      </c>
      <c r="H283" s="6">
        <v>9921</v>
      </c>
      <c r="I283" s="6">
        <v>18500</v>
      </c>
      <c r="J283" s="6">
        <v>24784</v>
      </c>
      <c r="K283" s="6">
        <v>26554</v>
      </c>
      <c r="L283" s="6">
        <v>22159</v>
      </c>
      <c r="M283" s="6">
        <v>0</v>
      </c>
      <c r="N283" s="10">
        <v>76.400000000000006</v>
      </c>
      <c r="O283" s="6">
        <v>40149.600785340313</v>
      </c>
      <c r="P283" s="6">
        <v>0</v>
      </c>
      <c r="Q283" s="6">
        <v>17335.778795811519</v>
      </c>
      <c r="R283" s="6">
        <v>32326.570680628269</v>
      </c>
      <c r="S283" s="6">
        <v>43307.120418848164</v>
      </c>
      <c r="T283" s="6">
        <v>46399.986910994761</v>
      </c>
      <c r="U283" s="6">
        <v>38720.242146596858</v>
      </c>
      <c r="V283" s="6">
        <v>0</v>
      </c>
    </row>
    <row r="284" spans="1:22" ht="12.75">
      <c r="A284" s="3" t="s">
        <v>30</v>
      </c>
      <c r="B284" s="5" t="s">
        <v>29</v>
      </c>
      <c r="C284" s="5" t="s">
        <v>20</v>
      </c>
      <c r="D284" s="2">
        <v>29</v>
      </c>
      <c r="E284" s="2" t="e">
        <v>#VALUE!</v>
      </c>
      <c r="F284" s="6">
        <v>13156</v>
      </c>
      <c r="G284" s="6">
        <v>0</v>
      </c>
      <c r="H284" s="6">
        <v>7067</v>
      </c>
      <c r="I284" s="6">
        <v>14770</v>
      </c>
      <c r="J284" s="6">
        <v>14870</v>
      </c>
      <c r="K284" s="6">
        <v>13722</v>
      </c>
      <c r="L284" s="6">
        <v>11773</v>
      </c>
      <c r="M284" s="6">
        <v>0</v>
      </c>
      <c r="N284" s="10">
        <v>76.400000000000006</v>
      </c>
      <c r="O284" s="6">
        <v>22988.560209424082</v>
      </c>
      <c r="P284" s="6">
        <v>0</v>
      </c>
      <c r="Q284" s="6">
        <v>12348.749999999998</v>
      </c>
      <c r="R284" s="6">
        <v>25808.83507853403</v>
      </c>
      <c r="S284" s="6">
        <v>25983.573298429317</v>
      </c>
      <c r="T284" s="6">
        <v>23977.578534031411</v>
      </c>
      <c r="U284" s="6">
        <v>20571.93062827225</v>
      </c>
      <c r="V284" s="6">
        <v>0</v>
      </c>
    </row>
    <row r="285" spans="1:22" ht="12.75">
      <c r="A285" s="3" t="s">
        <v>30</v>
      </c>
      <c r="B285" s="5" t="s">
        <v>29</v>
      </c>
      <c r="C285" s="5" t="s">
        <v>21</v>
      </c>
      <c r="D285" s="2">
        <v>30</v>
      </c>
      <c r="E285" s="2" t="e">
        <v>#VALUE!</v>
      </c>
      <c r="F285" s="6">
        <v>22011</v>
      </c>
      <c r="G285" s="6">
        <v>0</v>
      </c>
      <c r="H285" s="6">
        <v>11848</v>
      </c>
      <c r="I285" s="6">
        <v>18498</v>
      </c>
      <c r="J285" s="6">
        <v>23734</v>
      </c>
      <c r="K285" s="6">
        <v>24726</v>
      </c>
      <c r="L285" s="6">
        <v>21590</v>
      </c>
      <c r="M285" s="6">
        <v>0</v>
      </c>
      <c r="N285" s="10">
        <v>76.400000000000006</v>
      </c>
      <c r="O285" s="6">
        <v>38461.629581151828</v>
      </c>
      <c r="P285" s="6">
        <v>0</v>
      </c>
      <c r="Q285" s="6">
        <v>20702.984293193716</v>
      </c>
      <c r="R285" s="6">
        <v>32323.075916230366</v>
      </c>
      <c r="S285" s="6">
        <v>41472.369109947642</v>
      </c>
      <c r="T285" s="6">
        <v>43205.772251308896</v>
      </c>
      <c r="U285" s="6">
        <v>37725.981675392664</v>
      </c>
      <c r="V285" s="6">
        <v>0</v>
      </c>
    </row>
    <row r="286" spans="1:22" ht="12.75">
      <c r="A286" s="3" t="s">
        <v>30</v>
      </c>
      <c r="B286" s="5" t="s">
        <v>29</v>
      </c>
      <c r="C286" s="5" t="s">
        <v>22</v>
      </c>
      <c r="D286" s="2">
        <v>31</v>
      </c>
      <c r="E286" s="2" t="e">
        <v>#VALUE!</v>
      </c>
      <c r="F286" s="6">
        <v>24142</v>
      </c>
      <c r="G286" s="6">
        <v>0</v>
      </c>
      <c r="H286" s="6">
        <v>12379</v>
      </c>
      <c r="I286" s="6">
        <v>19348</v>
      </c>
      <c r="J286" s="6">
        <v>25281</v>
      </c>
      <c r="K286" s="6">
        <v>27269</v>
      </c>
      <c r="L286" s="6">
        <v>23821</v>
      </c>
      <c r="M286" s="6">
        <v>0</v>
      </c>
      <c r="N286" s="10">
        <v>76.400000000000006</v>
      </c>
      <c r="O286" s="6">
        <v>42185.301047120418</v>
      </c>
      <c r="P286" s="6">
        <v>0</v>
      </c>
      <c r="Q286" s="6">
        <v>21630.844240837694</v>
      </c>
      <c r="R286" s="6">
        <v>33808.350785340313</v>
      </c>
      <c r="S286" s="6">
        <v>44175.569371727746</v>
      </c>
      <c r="T286" s="6">
        <v>47649.365183246067</v>
      </c>
      <c r="U286" s="6">
        <v>41624.391361256545</v>
      </c>
      <c r="V286" s="6">
        <v>0</v>
      </c>
    </row>
    <row r="287" spans="1:22" ht="12.75">
      <c r="A287" s="3" t="s">
        <v>30</v>
      </c>
      <c r="B287" s="5" t="s">
        <v>29</v>
      </c>
      <c r="C287" s="5" t="s">
        <v>23</v>
      </c>
      <c r="D287" s="2">
        <v>32</v>
      </c>
      <c r="E287" s="2" t="e">
        <v>#VALUE!</v>
      </c>
      <c r="F287" s="6">
        <v>18512</v>
      </c>
      <c r="G287" s="6">
        <v>0</v>
      </c>
      <c r="H287" s="6">
        <v>11078</v>
      </c>
      <c r="I287" s="6">
        <v>17445</v>
      </c>
      <c r="J287" s="6">
        <v>20800</v>
      </c>
      <c r="K287" s="6">
        <v>19673</v>
      </c>
      <c r="L287" s="6">
        <v>17694</v>
      </c>
      <c r="M287" s="6">
        <v>0</v>
      </c>
      <c r="N287" s="10">
        <v>76.400000000000006</v>
      </c>
      <c r="O287" s="6">
        <v>32347.539267015705</v>
      </c>
      <c r="P287" s="6">
        <v>0</v>
      </c>
      <c r="Q287" s="6">
        <v>19357.5</v>
      </c>
      <c r="R287" s="6">
        <v>30483.082460732981</v>
      </c>
      <c r="S287" s="6">
        <v>36345.549738219896</v>
      </c>
      <c r="T287" s="6">
        <v>34376.25</v>
      </c>
      <c r="U287" s="6">
        <v>30918.18062827225</v>
      </c>
      <c r="V287" s="6">
        <v>0</v>
      </c>
    </row>
    <row r="288" spans="1:22" ht="12.75">
      <c r="A288" s="3" t="s">
        <v>30</v>
      </c>
      <c r="B288" s="5" t="s">
        <v>29</v>
      </c>
      <c r="C288" s="5" t="s">
        <v>24</v>
      </c>
      <c r="D288" s="2">
        <v>33</v>
      </c>
      <c r="E288" s="2" t="e">
        <v>#VALUE!</v>
      </c>
      <c r="F288" s="6">
        <v>6764</v>
      </c>
      <c r="G288" s="6">
        <v>0</v>
      </c>
      <c r="H288" s="6">
        <v>4080</v>
      </c>
      <c r="I288" s="6">
        <v>6426</v>
      </c>
      <c r="J288" s="6">
        <v>7583</v>
      </c>
      <c r="K288" s="6">
        <v>7553</v>
      </c>
      <c r="L288" s="6">
        <v>6667</v>
      </c>
      <c r="M288" s="6">
        <v>0</v>
      </c>
      <c r="N288" s="10">
        <v>76.400000000000006</v>
      </c>
      <c r="O288" s="6">
        <v>11819.293193717276</v>
      </c>
      <c r="P288" s="6">
        <v>0</v>
      </c>
      <c r="Q288" s="6">
        <v>7129.3193717277481</v>
      </c>
      <c r="R288" s="6">
        <v>11228.678010471203</v>
      </c>
      <c r="S288" s="6">
        <v>13250.399214659685</v>
      </c>
      <c r="T288" s="6">
        <v>13197.977748691099</v>
      </c>
      <c r="U288" s="6">
        <v>11649.797120418847</v>
      </c>
      <c r="V288" s="6">
        <v>0</v>
      </c>
    </row>
    <row r="289" spans="1:22" ht="12.75">
      <c r="A289" s="3" t="s">
        <v>30</v>
      </c>
      <c r="B289" s="5" t="s">
        <v>29</v>
      </c>
      <c r="C289" s="5" t="s">
        <v>25</v>
      </c>
      <c r="D289" s="2">
        <v>34</v>
      </c>
      <c r="E289" s="2" t="e">
        <v>#VALUE!</v>
      </c>
      <c r="F289" s="6">
        <v>6343</v>
      </c>
      <c r="G289" s="6">
        <v>0</v>
      </c>
      <c r="H289" s="6">
        <v>4206</v>
      </c>
      <c r="I289" s="6">
        <v>6482</v>
      </c>
      <c r="J289" s="6">
        <v>8574</v>
      </c>
      <c r="K289" s="6">
        <v>7800</v>
      </c>
      <c r="L289" s="6">
        <v>7088</v>
      </c>
      <c r="M289" s="6">
        <v>0</v>
      </c>
      <c r="N289" s="10">
        <v>76.400000000000006</v>
      </c>
      <c r="O289" s="6">
        <v>11083.645287958114</v>
      </c>
      <c r="P289" s="6">
        <v>0</v>
      </c>
      <c r="Q289" s="6">
        <v>7349.4895287958107</v>
      </c>
      <c r="R289" s="6">
        <v>11326.531413612565</v>
      </c>
      <c r="S289" s="6">
        <v>14982.054973821989</v>
      </c>
      <c r="T289" s="6">
        <v>13629.581151832459</v>
      </c>
      <c r="U289" s="6">
        <v>12385.445026178009</v>
      </c>
      <c r="V289" s="6">
        <v>0</v>
      </c>
    </row>
    <row r="290" spans="1:22" ht="12.75">
      <c r="A290" s="3" t="s">
        <v>30</v>
      </c>
      <c r="B290" s="5" t="s">
        <v>29</v>
      </c>
      <c r="C290" s="5" t="s">
        <v>26</v>
      </c>
      <c r="D290" s="2">
        <v>35</v>
      </c>
      <c r="E290" s="2" t="e">
        <v>#VALUE!</v>
      </c>
      <c r="F290" s="6">
        <v>6829</v>
      </c>
      <c r="G290" s="6">
        <v>0</v>
      </c>
      <c r="H290" s="6">
        <v>3942</v>
      </c>
      <c r="I290" s="6">
        <v>6394</v>
      </c>
      <c r="J290" s="6">
        <v>7488</v>
      </c>
      <c r="K290" s="6">
        <v>7543</v>
      </c>
      <c r="L290" s="6">
        <v>6592</v>
      </c>
      <c r="M290" s="6">
        <v>0</v>
      </c>
      <c r="N290" s="10">
        <v>76.400000000000006</v>
      </c>
      <c r="O290" s="6">
        <v>11932.873036649215</v>
      </c>
      <c r="P290" s="6">
        <v>0</v>
      </c>
      <c r="Q290" s="6">
        <v>6888.1806282722509</v>
      </c>
      <c r="R290" s="6">
        <v>11172.761780104711</v>
      </c>
      <c r="S290" s="6">
        <v>13084.39790575916</v>
      </c>
      <c r="T290" s="6">
        <v>13180.503926701569</v>
      </c>
      <c r="U290" s="6">
        <v>11518.743455497381</v>
      </c>
      <c r="V290" s="6">
        <v>0</v>
      </c>
    </row>
    <row r="291" spans="1:22" ht="12.75">
      <c r="A291" s="3">
        <v>2004</v>
      </c>
      <c r="B291" s="5" t="s">
        <v>17</v>
      </c>
      <c r="C291" s="5" t="s">
        <v>18</v>
      </c>
      <c r="D291" s="2">
        <v>0</v>
      </c>
      <c r="E291" s="2">
        <v>7</v>
      </c>
      <c r="F291" s="20">
        <v>345.5</v>
      </c>
      <c r="G291" s="20">
        <v>70.3</v>
      </c>
      <c r="H291" s="20">
        <v>187.3</v>
      </c>
      <c r="I291" s="20">
        <v>326.3</v>
      </c>
      <c r="J291" s="20">
        <v>396.4</v>
      </c>
      <c r="K291" s="20">
        <v>393.1</v>
      </c>
      <c r="L291" s="20">
        <v>351.2</v>
      </c>
      <c r="M291" s="20">
        <v>249.7</v>
      </c>
      <c r="N291" s="10">
        <v>76.400000000000006</v>
      </c>
      <c r="O291" s="20">
        <v>603.7205497382198</v>
      </c>
      <c r="P291" s="20">
        <v>122.84096858638742</v>
      </c>
      <c r="Q291" s="20">
        <v>327.28468586387436</v>
      </c>
      <c r="R291" s="20">
        <v>570.17081151832463</v>
      </c>
      <c r="S291" s="20">
        <v>692.6623036649213</v>
      </c>
      <c r="T291" s="20">
        <v>686.89594240837698</v>
      </c>
      <c r="U291" s="20">
        <v>613.68062827225117</v>
      </c>
      <c r="V291" s="20">
        <v>436.32133507853393</v>
      </c>
    </row>
    <row r="292" spans="1:22" ht="12.75">
      <c r="A292" s="3">
        <v>2004</v>
      </c>
      <c r="B292" s="5" t="s">
        <v>17</v>
      </c>
      <c r="C292" s="5" t="s">
        <v>19</v>
      </c>
      <c r="D292" s="2">
        <v>1</v>
      </c>
      <c r="E292" s="2">
        <v>7</v>
      </c>
      <c r="F292" s="20">
        <v>434.9</v>
      </c>
      <c r="G292" s="20">
        <v>91</v>
      </c>
      <c r="H292" s="20">
        <v>207.4</v>
      </c>
      <c r="I292" s="20">
        <v>356.7</v>
      </c>
      <c r="J292" s="20">
        <v>479.8</v>
      </c>
      <c r="K292" s="20">
        <v>512.5</v>
      </c>
      <c r="L292" s="20">
        <v>464.3</v>
      </c>
      <c r="M292" s="20">
        <v>328.3</v>
      </c>
      <c r="N292" s="10">
        <v>76.400000000000006</v>
      </c>
      <c r="O292" s="20">
        <v>759.93651832460716</v>
      </c>
      <c r="P292" s="20">
        <v>159.01178010471202</v>
      </c>
      <c r="Q292" s="20">
        <v>362.40706806282719</v>
      </c>
      <c r="R292" s="20">
        <v>623.29123036649207</v>
      </c>
      <c r="S292" s="20">
        <v>838.39397905759165</v>
      </c>
      <c r="T292" s="20">
        <v>895.53337696335075</v>
      </c>
      <c r="U292" s="20">
        <v>811.30955497382195</v>
      </c>
      <c r="V292" s="20">
        <v>573.66557591623041</v>
      </c>
    </row>
    <row r="293" spans="1:22" ht="12.75">
      <c r="A293" s="3">
        <v>2004</v>
      </c>
      <c r="B293" s="5" t="s">
        <v>17</v>
      </c>
      <c r="C293" s="5" t="s">
        <v>20</v>
      </c>
      <c r="D293" s="2">
        <v>2</v>
      </c>
      <c r="E293" s="2">
        <v>7</v>
      </c>
      <c r="F293" s="20">
        <v>259.10000000000002</v>
      </c>
      <c r="G293" s="20">
        <v>55</v>
      </c>
      <c r="H293" s="20">
        <v>164.8</v>
      </c>
      <c r="I293" s="20">
        <v>294.2</v>
      </c>
      <c r="J293" s="20">
        <v>294.60000000000002</v>
      </c>
      <c r="K293" s="20">
        <v>269.39999999999998</v>
      </c>
      <c r="L293" s="20">
        <v>251.7</v>
      </c>
      <c r="M293" s="20">
        <v>150.19999999999999</v>
      </c>
      <c r="N293" s="10">
        <v>76.400000000000006</v>
      </c>
      <c r="O293" s="20">
        <v>452.74672774869111</v>
      </c>
      <c r="P293" s="20">
        <v>96.106020942408364</v>
      </c>
      <c r="Q293" s="20">
        <v>287.96858638743458</v>
      </c>
      <c r="R293" s="20">
        <v>514.07984293193715</v>
      </c>
      <c r="S293" s="20">
        <v>514.77879581151831</v>
      </c>
      <c r="T293" s="20">
        <v>470.74476439790567</v>
      </c>
      <c r="U293" s="20">
        <v>439.81609947643972</v>
      </c>
      <c r="V293" s="20">
        <v>262.45680628272248</v>
      </c>
    </row>
    <row r="294" spans="1:22" ht="12.75">
      <c r="A294" s="3">
        <v>2004</v>
      </c>
      <c r="B294" s="5" t="s">
        <v>17</v>
      </c>
      <c r="C294" s="5" t="s">
        <v>21</v>
      </c>
      <c r="D294" s="2">
        <v>3</v>
      </c>
      <c r="E294" s="2">
        <v>7</v>
      </c>
      <c r="F294" s="20">
        <v>419.2</v>
      </c>
      <c r="G294" s="20">
        <v>160</v>
      </c>
      <c r="H294" s="20">
        <v>238.7</v>
      </c>
      <c r="I294" s="20">
        <v>359.5</v>
      </c>
      <c r="J294" s="20">
        <v>460.7</v>
      </c>
      <c r="K294" s="20">
        <v>475.1</v>
      </c>
      <c r="L294" s="20">
        <v>433.3</v>
      </c>
      <c r="M294" s="20">
        <v>359.3</v>
      </c>
      <c r="N294" s="10">
        <v>76.400000000000006</v>
      </c>
      <c r="O294" s="20">
        <v>732.50261780104699</v>
      </c>
      <c r="P294" s="20">
        <v>279.58115183246071</v>
      </c>
      <c r="Q294" s="20">
        <v>417.1001308900523</v>
      </c>
      <c r="R294" s="20">
        <v>628.18390052356017</v>
      </c>
      <c r="S294" s="20">
        <v>805.01897905759154</v>
      </c>
      <c r="T294" s="20">
        <v>830.18128272251306</v>
      </c>
      <c r="U294" s="20">
        <v>757.14070680628265</v>
      </c>
      <c r="V294" s="20">
        <v>627.83442408376959</v>
      </c>
    </row>
    <row r="295" spans="1:22" ht="12.75">
      <c r="A295" s="3">
        <v>2004</v>
      </c>
      <c r="B295" s="5" t="s">
        <v>17</v>
      </c>
      <c r="C295" s="5" t="s">
        <v>22</v>
      </c>
      <c r="D295" s="2">
        <v>4</v>
      </c>
      <c r="E295" s="2">
        <v>7</v>
      </c>
      <c r="F295" s="20">
        <v>460</v>
      </c>
      <c r="G295" s="20">
        <v>159.9</v>
      </c>
      <c r="H295" s="20">
        <v>249.5</v>
      </c>
      <c r="I295" s="20">
        <v>375.8</v>
      </c>
      <c r="J295" s="20">
        <v>488.1</v>
      </c>
      <c r="K295" s="20">
        <v>525.5</v>
      </c>
      <c r="L295" s="20">
        <v>482</v>
      </c>
      <c r="M295" s="20">
        <v>375.7</v>
      </c>
      <c r="N295" s="10">
        <v>76.400000000000006</v>
      </c>
      <c r="O295" s="20">
        <v>803.79581151832451</v>
      </c>
      <c r="P295" s="20">
        <v>279.40641361256542</v>
      </c>
      <c r="Q295" s="20">
        <v>435.97185863874341</v>
      </c>
      <c r="R295" s="20">
        <v>656.66623036649219</v>
      </c>
      <c r="S295" s="20">
        <v>852.89725130890054</v>
      </c>
      <c r="T295" s="20">
        <v>918.24934554973811</v>
      </c>
      <c r="U295" s="20">
        <v>842.2382198952879</v>
      </c>
      <c r="V295" s="20">
        <v>656.49149214659678</v>
      </c>
    </row>
    <row r="296" spans="1:22" ht="12.75">
      <c r="A296" s="3">
        <v>2004</v>
      </c>
      <c r="B296" s="5" t="s">
        <v>17</v>
      </c>
      <c r="C296" s="5" t="s">
        <v>23</v>
      </c>
      <c r="D296" s="2">
        <v>5</v>
      </c>
      <c r="E296" s="2">
        <v>7</v>
      </c>
      <c r="F296" s="20">
        <v>356.7</v>
      </c>
      <c r="G296" s="20">
        <v>159.69999999999999</v>
      </c>
      <c r="H296" s="20">
        <v>228.2</v>
      </c>
      <c r="I296" s="20">
        <v>344.9</v>
      </c>
      <c r="J296" s="20">
        <v>407.9</v>
      </c>
      <c r="K296" s="20">
        <v>380.1</v>
      </c>
      <c r="L296" s="20">
        <v>349.5</v>
      </c>
      <c r="M296" s="20">
        <v>305.7</v>
      </c>
      <c r="N296" s="10">
        <v>76.400000000000006</v>
      </c>
      <c r="O296" s="20">
        <v>623.29123036649207</v>
      </c>
      <c r="P296" s="20">
        <v>279.05693717277484</v>
      </c>
      <c r="Q296" s="20">
        <v>398.75261780104705</v>
      </c>
      <c r="R296" s="20">
        <v>602.67212041884807</v>
      </c>
      <c r="S296" s="20">
        <v>712.75719895287943</v>
      </c>
      <c r="T296" s="20">
        <v>664.17997382198951</v>
      </c>
      <c r="U296" s="20">
        <v>610.71007853403137</v>
      </c>
      <c r="V296" s="20">
        <v>534.17473821989518</v>
      </c>
    </row>
    <row r="297" spans="1:22" ht="12.75">
      <c r="A297" s="3">
        <v>2004</v>
      </c>
      <c r="B297" s="5" t="s">
        <v>17</v>
      </c>
      <c r="C297" s="5" t="s">
        <v>24</v>
      </c>
      <c r="D297" s="2">
        <v>6</v>
      </c>
      <c r="E297" s="2">
        <v>7</v>
      </c>
      <c r="F297" s="20">
        <v>130</v>
      </c>
      <c r="G297" s="20">
        <v>52.5</v>
      </c>
      <c r="H297" s="20">
        <v>86.1</v>
      </c>
      <c r="I297" s="20">
        <v>122.5</v>
      </c>
      <c r="J297" s="20">
        <v>144</v>
      </c>
      <c r="K297" s="20">
        <v>147.80000000000001</v>
      </c>
      <c r="L297" s="20">
        <v>140</v>
      </c>
      <c r="M297" s="20">
        <v>111.3</v>
      </c>
      <c r="N297" s="10">
        <v>76.400000000000006</v>
      </c>
      <c r="O297" s="20">
        <v>227.15968586387433</v>
      </c>
      <c r="P297" s="20">
        <v>91.737565445026178</v>
      </c>
      <c r="Q297" s="20">
        <v>150.44960732984291</v>
      </c>
      <c r="R297" s="20">
        <v>214.05431937172773</v>
      </c>
      <c r="S297" s="20">
        <v>251.62303664921464</v>
      </c>
      <c r="T297" s="20">
        <v>258.2630890052356</v>
      </c>
      <c r="U297" s="20">
        <v>244.63350785340313</v>
      </c>
      <c r="V297" s="20">
        <v>194.48363874345549</v>
      </c>
    </row>
    <row r="298" spans="1:22" ht="12.75">
      <c r="A298" s="3">
        <v>2004</v>
      </c>
      <c r="B298" s="5" t="s">
        <v>17</v>
      </c>
      <c r="C298" s="5" t="s">
        <v>25</v>
      </c>
      <c r="D298" s="2">
        <v>7</v>
      </c>
      <c r="E298" s="2">
        <v>7</v>
      </c>
      <c r="F298" s="20">
        <v>121</v>
      </c>
      <c r="G298" s="20">
        <v>59.8</v>
      </c>
      <c r="H298" s="20">
        <v>88.1</v>
      </c>
      <c r="I298" s="20">
        <v>126.3</v>
      </c>
      <c r="J298" s="20">
        <v>150</v>
      </c>
      <c r="K298" s="20">
        <v>147.30000000000001</v>
      </c>
      <c r="L298" s="20">
        <v>159.19999999999999</v>
      </c>
      <c r="M298" s="20">
        <v>122.4</v>
      </c>
      <c r="N298" s="10">
        <v>76.400000000000006</v>
      </c>
      <c r="O298" s="20">
        <v>211.43324607329842</v>
      </c>
      <c r="P298" s="20">
        <v>104.49345549738219</v>
      </c>
      <c r="Q298" s="20">
        <v>153.94437172774866</v>
      </c>
      <c r="R298" s="20">
        <v>220.69437172774866</v>
      </c>
      <c r="S298" s="20">
        <v>262.1073298429319</v>
      </c>
      <c r="T298" s="20">
        <v>257.38939790575915</v>
      </c>
      <c r="U298" s="20">
        <v>278.18324607329839</v>
      </c>
      <c r="V298" s="20">
        <v>213.87958115183247</v>
      </c>
    </row>
    <row r="299" spans="1:22" ht="12.75">
      <c r="A299" s="3">
        <v>2004</v>
      </c>
      <c r="B299" s="5" t="s">
        <v>17</v>
      </c>
      <c r="C299" s="5" t="s">
        <v>26</v>
      </c>
      <c r="D299" s="2">
        <v>8</v>
      </c>
      <c r="E299" s="2">
        <v>7</v>
      </c>
      <c r="F299" s="20">
        <v>131.6</v>
      </c>
      <c r="G299" s="20">
        <v>48.7</v>
      </c>
      <c r="H299" s="20">
        <v>84.5</v>
      </c>
      <c r="I299" s="20">
        <v>121.4</v>
      </c>
      <c r="J299" s="20">
        <v>143.5</v>
      </c>
      <c r="K299" s="20">
        <v>147.80000000000001</v>
      </c>
      <c r="L299" s="20">
        <v>137.5</v>
      </c>
      <c r="M299" s="20">
        <v>107</v>
      </c>
      <c r="N299" s="10">
        <v>76.400000000000006</v>
      </c>
      <c r="O299" s="20">
        <v>229.95549738219893</v>
      </c>
      <c r="P299" s="20">
        <v>85.097513089005233</v>
      </c>
      <c r="Q299" s="20">
        <v>147.65379581151831</v>
      </c>
      <c r="R299" s="20">
        <v>212.13219895287958</v>
      </c>
      <c r="S299" s="20">
        <v>250.74934554973819</v>
      </c>
      <c r="T299" s="20">
        <v>258.2630890052356</v>
      </c>
      <c r="U299" s="20">
        <v>240.26505235602093</v>
      </c>
      <c r="V299" s="20">
        <v>186.96989528795811</v>
      </c>
    </row>
    <row r="300" spans="1:22" ht="12.75">
      <c r="A300" s="3">
        <v>2004</v>
      </c>
      <c r="B300" s="5" t="s">
        <v>27</v>
      </c>
      <c r="C300" s="5" t="s">
        <v>18</v>
      </c>
      <c r="D300" s="2">
        <v>9</v>
      </c>
      <c r="E300" s="2">
        <v>7</v>
      </c>
      <c r="F300" s="21">
        <v>9.26</v>
      </c>
      <c r="G300" s="21">
        <v>4.3600000000000003</v>
      </c>
      <c r="H300" s="21">
        <v>5.62</v>
      </c>
      <c r="I300" s="21">
        <v>8.56</v>
      </c>
      <c r="J300" s="21">
        <v>10.53</v>
      </c>
      <c r="K300" s="21">
        <v>10.51</v>
      </c>
      <c r="L300" s="21">
        <v>9.41</v>
      </c>
      <c r="M300" s="21">
        <v>7.54</v>
      </c>
      <c r="N300" s="10">
        <v>76.400000000000006</v>
      </c>
      <c r="O300" s="21">
        <v>16.180759162303666</v>
      </c>
      <c r="P300" s="21">
        <v>7.6185863874345552</v>
      </c>
      <c r="Q300" s="21">
        <v>9.8202879581151823</v>
      </c>
      <c r="R300" s="21">
        <v>14.957591623036649</v>
      </c>
      <c r="S300" s="21">
        <v>18.399934554973818</v>
      </c>
      <c r="T300" s="21">
        <v>18.364986910994762</v>
      </c>
      <c r="U300" s="21">
        <v>16.442866492146596</v>
      </c>
      <c r="V300" s="21">
        <v>13.175261780104712</v>
      </c>
    </row>
    <row r="301" spans="1:22" ht="12.75">
      <c r="A301" s="3">
        <v>2004</v>
      </c>
      <c r="B301" s="5" t="s">
        <v>27</v>
      </c>
      <c r="C301" s="5" t="s">
        <v>19</v>
      </c>
      <c r="D301" s="2">
        <v>10</v>
      </c>
      <c r="E301" s="2">
        <v>7</v>
      </c>
      <c r="F301" s="21">
        <v>10.66</v>
      </c>
      <c r="G301" s="21">
        <v>4.29</v>
      </c>
      <c r="H301" s="21">
        <v>5.81</v>
      </c>
      <c r="I301" s="21">
        <v>8.8699999999999992</v>
      </c>
      <c r="J301" s="21">
        <v>11.8</v>
      </c>
      <c r="K301" s="21">
        <v>12.64</v>
      </c>
      <c r="L301" s="21">
        <v>11.46</v>
      </c>
      <c r="M301" s="21">
        <v>8.42</v>
      </c>
      <c r="N301" s="10">
        <v>76.400000000000006</v>
      </c>
      <c r="O301" s="21">
        <v>18.627094240837696</v>
      </c>
      <c r="P301" s="21">
        <v>7.4962696335078531</v>
      </c>
      <c r="Q301" s="21">
        <v>10.152290575916229</v>
      </c>
      <c r="R301" s="21">
        <v>15.499280104712041</v>
      </c>
      <c r="S301" s="21">
        <v>20.619109947643981</v>
      </c>
      <c r="T301" s="21">
        <v>22.086910994764398</v>
      </c>
      <c r="U301" s="21">
        <v>20.024999999999999</v>
      </c>
      <c r="V301" s="21">
        <v>14.712958115183245</v>
      </c>
    </row>
    <row r="302" spans="1:22" ht="12.75">
      <c r="A302" s="3">
        <v>2004</v>
      </c>
      <c r="B302" s="5" t="s">
        <v>27</v>
      </c>
      <c r="C302" s="5" t="s">
        <v>20</v>
      </c>
      <c r="D302" s="2">
        <v>11</v>
      </c>
      <c r="E302" s="2">
        <v>7</v>
      </c>
      <c r="F302" s="21">
        <v>7.97</v>
      </c>
      <c r="G302" s="21">
        <v>4.43</v>
      </c>
      <c r="H302" s="21">
        <v>5.5</v>
      </c>
      <c r="I302" s="21">
        <v>8.2100000000000009</v>
      </c>
      <c r="J302" s="21">
        <v>9.08</v>
      </c>
      <c r="K302" s="21">
        <v>8.44</v>
      </c>
      <c r="L302" s="21">
        <v>7.79</v>
      </c>
      <c r="M302" s="21">
        <v>6.6</v>
      </c>
      <c r="N302" s="10">
        <v>76.400000000000006</v>
      </c>
      <c r="O302" s="21">
        <v>13.926636125654447</v>
      </c>
      <c r="P302" s="21">
        <v>7.7409031413612555</v>
      </c>
      <c r="Q302" s="21">
        <v>9.6106020942408374</v>
      </c>
      <c r="R302" s="21">
        <v>14.346007853403142</v>
      </c>
      <c r="S302" s="21">
        <v>15.866230366492147</v>
      </c>
      <c r="T302" s="21">
        <v>14.747905759162302</v>
      </c>
      <c r="U302" s="21">
        <v>13.61210732984293</v>
      </c>
      <c r="V302" s="21">
        <v>11.532722513089004</v>
      </c>
    </row>
    <row r="303" spans="1:22" ht="12.75">
      <c r="A303" s="3">
        <v>2004</v>
      </c>
      <c r="B303" s="5" t="s">
        <v>27</v>
      </c>
      <c r="C303" s="5" t="s">
        <v>21</v>
      </c>
      <c r="D303" s="2">
        <v>12</v>
      </c>
      <c r="E303" s="2">
        <v>7</v>
      </c>
      <c r="F303" s="21">
        <v>10.44</v>
      </c>
      <c r="G303" s="21">
        <v>4</v>
      </c>
      <c r="H303" s="21">
        <v>6</v>
      </c>
      <c r="I303" s="21">
        <v>9.11</v>
      </c>
      <c r="J303" s="21">
        <v>11.56</v>
      </c>
      <c r="K303" s="21">
        <v>11.81</v>
      </c>
      <c r="L303" s="21">
        <v>10.71</v>
      </c>
      <c r="M303" s="21">
        <v>8.7100000000000009</v>
      </c>
      <c r="N303" s="10">
        <v>76.400000000000006</v>
      </c>
      <c r="O303" s="21">
        <v>18.242670157068062</v>
      </c>
      <c r="P303" s="21">
        <v>6.989528795811518</v>
      </c>
      <c r="Q303" s="21">
        <v>10.484293193717276</v>
      </c>
      <c r="R303" s="21">
        <v>15.91865183246073</v>
      </c>
      <c r="S303" s="21">
        <v>20.199738219895288</v>
      </c>
      <c r="T303" s="21">
        <v>20.636583769633507</v>
      </c>
      <c r="U303" s="21">
        <v>18.714463350785341</v>
      </c>
      <c r="V303" s="21">
        <v>15.219698952879581</v>
      </c>
    </row>
    <row r="304" spans="1:22" ht="12.75">
      <c r="A304" s="3">
        <v>2004</v>
      </c>
      <c r="B304" s="5" t="s">
        <v>27</v>
      </c>
      <c r="C304" s="5" t="s">
        <v>22</v>
      </c>
      <c r="D304" s="2">
        <v>13</v>
      </c>
      <c r="E304" s="2">
        <v>7</v>
      </c>
      <c r="F304" s="21">
        <v>11.1</v>
      </c>
      <c r="G304" s="21">
        <v>3.92</v>
      </c>
      <c r="H304" s="21">
        <v>6.15</v>
      </c>
      <c r="I304" s="21">
        <v>9.19</v>
      </c>
      <c r="J304" s="21">
        <v>11.98</v>
      </c>
      <c r="K304" s="21">
        <v>12.79</v>
      </c>
      <c r="L304" s="21">
        <v>11.62</v>
      </c>
      <c r="M304" s="21">
        <v>8.9</v>
      </c>
      <c r="N304" s="10">
        <v>76.400000000000006</v>
      </c>
      <c r="O304" s="21">
        <v>19.39594240837696</v>
      </c>
      <c r="P304" s="21">
        <v>6.8497382198952863</v>
      </c>
      <c r="Q304" s="21">
        <v>10.74640052356021</v>
      </c>
      <c r="R304" s="21">
        <v>16.058442408376962</v>
      </c>
      <c r="S304" s="21">
        <v>20.933638743455496</v>
      </c>
      <c r="T304" s="21">
        <v>22.349018324607329</v>
      </c>
      <c r="U304" s="21">
        <v>20.304581151832458</v>
      </c>
      <c r="V304" s="21">
        <v>15.551701570680628</v>
      </c>
    </row>
    <row r="305" spans="1:22" ht="12.75">
      <c r="A305" s="3">
        <v>2004</v>
      </c>
      <c r="B305" s="5" t="s">
        <v>27</v>
      </c>
      <c r="C305" s="5" t="s">
        <v>23</v>
      </c>
      <c r="D305" s="2">
        <v>14</v>
      </c>
      <c r="E305" s="2">
        <v>7</v>
      </c>
      <c r="F305" s="21">
        <v>9.42</v>
      </c>
      <c r="G305" s="21">
        <v>4.2699999999999996</v>
      </c>
      <c r="H305" s="21">
        <v>5.87</v>
      </c>
      <c r="I305" s="21">
        <v>9.0399999999999991</v>
      </c>
      <c r="J305" s="21">
        <v>10.83</v>
      </c>
      <c r="K305" s="21">
        <v>10.050000000000001</v>
      </c>
      <c r="L305" s="21">
        <v>9.27</v>
      </c>
      <c r="M305" s="21">
        <v>8.1199999999999992</v>
      </c>
      <c r="N305" s="10">
        <v>76.400000000000006</v>
      </c>
      <c r="O305" s="21">
        <v>16.460340314136122</v>
      </c>
      <c r="P305" s="21">
        <v>7.4613219895287948</v>
      </c>
      <c r="Q305" s="21">
        <v>10.257133507853402</v>
      </c>
      <c r="R305" s="21">
        <v>15.79633507853403</v>
      </c>
      <c r="S305" s="21">
        <v>18.924149214659685</v>
      </c>
      <c r="T305" s="21">
        <v>17.561191099476442</v>
      </c>
      <c r="U305" s="21">
        <v>16.198232984293192</v>
      </c>
      <c r="V305" s="21">
        <v>14.188743455497381</v>
      </c>
    </row>
    <row r="306" spans="1:22" ht="12.75">
      <c r="A306" s="3">
        <v>2004</v>
      </c>
      <c r="B306" s="5" t="s">
        <v>27</v>
      </c>
      <c r="C306" s="5" t="s">
        <v>24</v>
      </c>
      <c r="D306" s="2">
        <v>15</v>
      </c>
      <c r="E306" s="2">
        <v>7</v>
      </c>
      <c r="F306" s="21">
        <v>6.33</v>
      </c>
      <c r="G306" s="21">
        <v>4.46</v>
      </c>
      <c r="H306" s="21">
        <v>5.21</v>
      </c>
      <c r="I306" s="21">
        <v>6.06</v>
      </c>
      <c r="J306" s="21">
        <v>7</v>
      </c>
      <c r="K306" s="21">
        <v>6.92</v>
      </c>
      <c r="L306" s="21">
        <v>6.53</v>
      </c>
      <c r="M306" s="21">
        <v>6.07</v>
      </c>
      <c r="N306" s="10">
        <v>76.400000000000006</v>
      </c>
      <c r="O306" s="21">
        <v>11.060929319371727</v>
      </c>
      <c r="P306" s="21">
        <v>7.7933246073298417</v>
      </c>
      <c r="Q306" s="21">
        <v>9.1038612565445014</v>
      </c>
      <c r="R306" s="21">
        <v>10.589136125654449</v>
      </c>
      <c r="S306" s="21">
        <v>12.231675392670157</v>
      </c>
      <c r="T306" s="21">
        <v>12.091884816753925</v>
      </c>
      <c r="U306" s="21">
        <v>11.410405759162304</v>
      </c>
      <c r="V306" s="21">
        <v>10.606609947643978</v>
      </c>
    </row>
    <row r="307" spans="1:22" ht="12.75">
      <c r="A307" s="3">
        <v>2004</v>
      </c>
      <c r="B307" s="5" t="s">
        <v>27</v>
      </c>
      <c r="C307" s="5" t="s">
        <v>25</v>
      </c>
      <c r="D307" s="2">
        <v>16</v>
      </c>
      <c r="E307" s="2">
        <v>7</v>
      </c>
      <c r="F307" s="21">
        <v>6.24</v>
      </c>
      <c r="G307" s="21">
        <v>4.42</v>
      </c>
      <c r="H307" s="21">
        <v>5.25</v>
      </c>
      <c r="I307" s="21">
        <v>6.19</v>
      </c>
      <c r="J307" s="21">
        <v>7.41</v>
      </c>
      <c r="K307" s="21">
        <v>8.0500000000000007</v>
      </c>
      <c r="L307" s="21">
        <v>8</v>
      </c>
      <c r="M307" s="21">
        <v>6.41</v>
      </c>
      <c r="N307" s="10">
        <v>76.400000000000006</v>
      </c>
      <c r="O307" s="21">
        <v>10.903664921465969</v>
      </c>
      <c r="P307" s="21">
        <v>7.7234293193717267</v>
      </c>
      <c r="Q307" s="21">
        <v>9.1737565445026164</v>
      </c>
      <c r="R307" s="21">
        <v>10.816295811518325</v>
      </c>
      <c r="S307" s="21">
        <v>12.948102094240836</v>
      </c>
      <c r="T307" s="21">
        <v>14.066426701570682</v>
      </c>
      <c r="U307" s="21">
        <v>13.979057591623036</v>
      </c>
      <c r="V307" s="21">
        <v>11.200719895287957</v>
      </c>
    </row>
    <row r="308" spans="1:22" ht="12.75">
      <c r="A308" s="3">
        <v>2004</v>
      </c>
      <c r="B308" s="5" t="s">
        <v>27</v>
      </c>
      <c r="C308" s="5" t="s">
        <v>26</v>
      </c>
      <c r="D308" s="2">
        <v>17</v>
      </c>
      <c r="E308" s="2">
        <v>7</v>
      </c>
      <c r="F308" s="21">
        <v>6.35</v>
      </c>
      <c r="G308" s="21">
        <v>4.49</v>
      </c>
      <c r="H308" s="21">
        <v>5.19</v>
      </c>
      <c r="I308" s="21">
        <v>6.03</v>
      </c>
      <c r="J308" s="21">
        <v>6.98</v>
      </c>
      <c r="K308" s="21">
        <v>6.81</v>
      </c>
      <c r="L308" s="21">
        <v>6.39</v>
      </c>
      <c r="M308" s="21">
        <v>5.99</v>
      </c>
      <c r="N308" s="10">
        <v>76.400000000000006</v>
      </c>
      <c r="O308" s="21">
        <v>11.095876963350783</v>
      </c>
      <c r="P308" s="21">
        <v>7.8457460732984297</v>
      </c>
      <c r="Q308" s="21">
        <v>9.0689136125654439</v>
      </c>
      <c r="R308" s="21">
        <v>10.536714659685863</v>
      </c>
      <c r="S308" s="21">
        <v>12.196727748691099</v>
      </c>
      <c r="T308" s="21">
        <v>11.899672774869108</v>
      </c>
      <c r="U308" s="21">
        <v>11.165772251308899</v>
      </c>
      <c r="V308" s="21">
        <v>10.466819371727748</v>
      </c>
    </row>
    <row r="309" spans="1:22" ht="12.75">
      <c r="A309" s="3">
        <v>2004</v>
      </c>
      <c r="B309" s="5" t="s">
        <v>49</v>
      </c>
      <c r="C309" s="5" t="s">
        <v>18</v>
      </c>
      <c r="D309" s="2">
        <v>18</v>
      </c>
      <c r="E309" s="2">
        <v>7</v>
      </c>
      <c r="F309" s="22">
        <v>9.18</v>
      </c>
      <c r="G309" s="22">
        <v>4.3</v>
      </c>
      <c r="H309" s="22">
        <v>5.55</v>
      </c>
      <c r="I309" s="22">
        <v>8.5</v>
      </c>
      <c r="J309" s="22">
        <v>10.46</v>
      </c>
      <c r="K309" s="22">
        <v>10.43</v>
      </c>
      <c r="L309" s="22">
        <v>9.33</v>
      </c>
      <c r="M309" s="22">
        <v>7.47</v>
      </c>
      <c r="N309" s="10">
        <v>76.400000000000006</v>
      </c>
      <c r="O309" s="22">
        <v>16.040968586387432</v>
      </c>
      <c r="P309" s="22">
        <v>7.513743455497381</v>
      </c>
      <c r="Q309" s="22">
        <v>9.6979712041884802</v>
      </c>
      <c r="R309" s="22">
        <v>14.852748691099475</v>
      </c>
      <c r="S309" s="22">
        <v>18.277617801047121</v>
      </c>
      <c r="T309" s="22">
        <v>18.225196335078532</v>
      </c>
      <c r="U309" s="22">
        <v>16.303075916230366</v>
      </c>
      <c r="V309" s="22">
        <v>13.05294502617801</v>
      </c>
    </row>
    <row r="310" spans="1:22" ht="12.75">
      <c r="A310" s="3">
        <v>2004</v>
      </c>
      <c r="B310" s="5" t="s">
        <v>49</v>
      </c>
      <c r="C310" s="5" t="s">
        <v>19</v>
      </c>
      <c r="D310" s="2">
        <v>19</v>
      </c>
      <c r="E310" s="2">
        <v>7</v>
      </c>
      <c r="F310" s="22">
        <v>10.54</v>
      </c>
      <c r="G310" s="22">
        <v>4.22</v>
      </c>
      <c r="H310" s="22">
        <v>5.74</v>
      </c>
      <c r="I310" s="22">
        <v>8.7799999999999994</v>
      </c>
      <c r="J310" s="22">
        <v>11.7</v>
      </c>
      <c r="K310" s="22">
        <v>12.49</v>
      </c>
      <c r="L310" s="22">
        <v>11.33</v>
      </c>
      <c r="M310" s="22">
        <v>8.24</v>
      </c>
      <c r="N310" s="10">
        <v>76.400000000000006</v>
      </c>
      <c r="O310" s="22">
        <v>18.417408376963348</v>
      </c>
      <c r="P310" s="22">
        <v>7.3739528795811511</v>
      </c>
      <c r="Q310" s="22">
        <v>10.029973821989529</v>
      </c>
      <c r="R310" s="22">
        <v>15.342015706806279</v>
      </c>
      <c r="S310" s="22">
        <v>20.444371727748688</v>
      </c>
      <c r="T310" s="22">
        <v>21.824803664921465</v>
      </c>
      <c r="U310" s="22">
        <v>19.797840314136124</v>
      </c>
      <c r="V310" s="22">
        <v>14.398429319371726</v>
      </c>
    </row>
    <row r="311" spans="1:22" ht="12.75">
      <c r="A311" s="3">
        <v>2004</v>
      </c>
      <c r="B311" s="5" t="s">
        <v>49</v>
      </c>
      <c r="C311" s="5" t="s">
        <v>20</v>
      </c>
      <c r="D311" s="2">
        <v>20</v>
      </c>
      <c r="E311" s="2">
        <v>7</v>
      </c>
      <c r="F311" s="22">
        <v>7.94</v>
      </c>
      <c r="G311" s="22">
        <v>4.37</v>
      </c>
      <c r="H311" s="22">
        <v>5.46</v>
      </c>
      <c r="I311" s="22">
        <v>8.19</v>
      </c>
      <c r="J311" s="22">
        <v>9.07</v>
      </c>
      <c r="K311" s="22">
        <v>8.41</v>
      </c>
      <c r="L311" s="22">
        <v>7.75</v>
      </c>
      <c r="M311" s="22">
        <v>6.53</v>
      </c>
      <c r="N311" s="10">
        <v>76.400000000000006</v>
      </c>
      <c r="O311" s="22">
        <v>13.874214659685864</v>
      </c>
      <c r="P311" s="22">
        <v>7.636060209424083</v>
      </c>
      <c r="Q311" s="22">
        <v>9.5407068062827207</v>
      </c>
      <c r="R311" s="22">
        <v>14.311060209424083</v>
      </c>
      <c r="S311" s="22">
        <v>15.848756544502617</v>
      </c>
      <c r="T311" s="22">
        <v>14.695484293193719</v>
      </c>
      <c r="U311" s="22">
        <v>13.542212041884815</v>
      </c>
      <c r="V311" s="22">
        <v>11.410405759162304</v>
      </c>
    </row>
    <row r="312" spans="1:22" ht="12.75">
      <c r="A312" s="3">
        <v>2004</v>
      </c>
      <c r="B312" s="5" t="s">
        <v>49</v>
      </c>
      <c r="C312" s="5" t="s">
        <v>21</v>
      </c>
      <c r="D312" s="2">
        <v>21</v>
      </c>
      <c r="E312" s="2">
        <v>7</v>
      </c>
      <c r="F312" s="22">
        <v>10.35</v>
      </c>
      <c r="G312" s="22">
        <v>4</v>
      </c>
      <c r="H312" s="22">
        <v>5.97</v>
      </c>
      <c r="I312" s="22">
        <v>9.0299999999999994</v>
      </c>
      <c r="J312" s="22">
        <v>11.48</v>
      </c>
      <c r="K312" s="22">
        <v>11.72</v>
      </c>
      <c r="L312" s="22">
        <v>10.58</v>
      </c>
      <c r="M312" s="22">
        <v>8.6</v>
      </c>
      <c r="N312" s="10">
        <v>76.400000000000006</v>
      </c>
      <c r="O312" s="22">
        <v>18.085405759162303</v>
      </c>
      <c r="P312" s="22">
        <v>6.989528795811518</v>
      </c>
      <c r="Q312" s="22">
        <v>10.431871727748691</v>
      </c>
      <c r="R312" s="22">
        <v>15.7788612565445</v>
      </c>
      <c r="S312" s="22">
        <v>20.059947643979058</v>
      </c>
      <c r="T312" s="22">
        <v>20.479319371727748</v>
      </c>
      <c r="U312" s="22">
        <v>18.487303664921466</v>
      </c>
      <c r="V312" s="22">
        <v>15.027486910994762</v>
      </c>
    </row>
    <row r="313" spans="1:22" ht="12.75">
      <c r="A313" s="3">
        <v>2004</v>
      </c>
      <c r="B313" s="5" t="s">
        <v>49</v>
      </c>
      <c r="C313" s="5" t="s">
        <v>22</v>
      </c>
      <c r="D313" s="2">
        <v>22</v>
      </c>
      <c r="E313" s="2">
        <v>7</v>
      </c>
      <c r="F313" s="22">
        <v>10.96</v>
      </c>
      <c r="G313" s="22">
        <v>3.91</v>
      </c>
      <c r="H313" s="22">
        <v>6.04</v>
      </c>
      <c r="I313" s="22">
        <v>9.0500000000000007</v>
      </c>
      <c r="J313" s="22">
        <v>11.85</v>
      </c>
      <c r="K313" s="22">
        <v>12.65</v>
      </c>
      <c r="L313" s="22">
        <v>11.5</v>
      </c>
      <c r="M313" s="22">
        <v>8.7200000000000006</v>
      </c>
      <c r="N313" s="10">
        <v>76.400000000000006</v>
      </c>
      <c r="O313" s="22">
        <v>19.15130890052356</v>
      </c>
      <c r="P313" s="22">
        <v>6.8322643979057585</v>
      </c>
      <c r="Q313" s="22">
        <v>10.554188481675393</v>
      </c>
      <c r="R313" s="22">
        <v>15.813808900523561</v>
      </c>
      <c r="S313" s="22">
        <v>20.706479057591622</v>
      </c>
      <c r="T313" s="22">
        <v>22.104384816753925</v>
      </c>
      <c r="U313" s="22">
        <v>20.094895287958114</v>
      </c>
      <c r="V313" s="22">
        <v>15.23717277486911</v>
      </c>
    </row>
    <row r="314" spans="1:22" ht="12.75">
      <c r="A314" s="3">
        <v>2004</v>
      </c>
      <c r="B314" s="5" t="s">
        <v>49</v>
      </c>
      <c r="C314" s="5" t="s">
        <v>23</v>
      </c>
      <c r="D314" s="2">
        <v>23</v>
      </c>
      <c r="E314" s="2">
        <v>7</v>
      </c>
      <c r="F314" s="22">
        <v>9.3699999999999992</v>
      </c>
      <c r="G314" s="22">
        <v>4.2699999999999996</v>
      </c>
      <c r="H314" s="22">
        <v>5.83</v>
      </c>
      <c r="I314" s="22">
        <v>9</v>
      </c>
      <c r="J314" s="22">
        <v>10.8</v>
      </c>
      <c r="K314" s="22">
        <v>10</v>
      </c>
      <c r="L314" s="22">
        <v>9.23</v>
      </c>
      <c r="M314" s="22">
        <v>8.08</v>
      </c>
      <c r="N314" s="10">
        <v>76.400000000000006</v>
      </c>
      <c r="O314" s="22">
        <v>16.372971204188481</v>
      </c>
      <c r="P314" s="22">
        <v>7.4613219895287948</v>
      </c>
      <c r="Q314" s="22">
        <v>10.187238219895288</v>
      </c>
      <c r="R314" s="22">
        <v>15.726439790575915</v>
      </c>
      <c r="S314" s="22">
        <v>18.8717277486911</v>
      </c>
      <c r="T314" s="22">
        <v>17.473821989528794</v>
      </c>
      <c r="U314" s="22">
        <v>16.12833769633508</v>
      </c>
      <c r="V314" s="22">
        <v>14.118848167539268</v>
      </c>
    </row>
    <row r="315" spans="1:22" ht="12.75">
      <c r="A315" s="3">
        <v>2004</v>
      </c>
      <c r="B315" s="5" t="s">
        <v>49</v>
      </c>
      <c r="C315" s="5" t="s">
        <v>24</v>
      </c>
      <c r="D315" s="2">
        <v>24</v>
      </c>
      <c r="E315" s="2">
        <v>7</v>
      </c>
      <c r="F315" s="22">
        <v>6.29</v>
      </c>
      <c r="G315" s="22">
        <v>4.3499999999999996</v>
      </c>
      <c r="H315" s="22">
        <v>5.18</v>
      </c>
      <c r="I315" s="22">
        <v>6.02</v>
      </c>
      <c r="J315" s="22">
        <v>6.99</v>
      </c>
      <c r="K315" s="22">
        <v>6.87</v>
      </c>
      <c r="L315" s="22">
        <v>6.5</v>
      </c>
      <c r="M315" s="22">
        <v>6.03</v>
      </c>
      <c r="N315" s="10">
        <v>76.400000000000006</v>
      </c>
      <c r="O315" s="22">
        <v>10.991034031413612</v>
      </c>
      <c r="P315" s="22">
        <v>7.6011125654450247</v>
      </c>
      <c r="Q315" s="22">
        <v>9.0514397905759161</v>
      </c>
      <c r="R315" s="22">
        <v>10.519240837696334</v>
      </c>
      <c r="S315" s="22">
        <v>12.214201570680629</v>
      </c>
      <c r="T315" s="22">
        <v>12.004515706806282</v>
      </c>
      <c r="U315" s="22">
        <v>11.357984293193716</v>
      </c>
      <c r="V315" s="22">
        <v>10.536714659685863</v>
      </c>
    </row>
    <row r="316" spans="1:22" ht="12.75">
      <c r="A316" s="3">
        <v>2004</v>
      </c>
      <c r="B316" s="5" t="s">
        <v>49</v>
      </c>
      <c r="C316" s="5" t="s">
        <v>25</v>
      </c>
      <c r="D316" s="2">
        <v>25</v>
      </c>
      <c r="E316" s="2">
        <v>7</v>
      </c>
      <c r="F316" s="22">
        <v>6.16</v>
      </c>
      <c r="G316" s="22">
        <v>4.33</v>
      </c>
      <c r="H316" s="22">
        <v>5.21</v>
      </c>
      <c r="I316" s="22">
        <v>6.1</v>
      </c>
      <c r="J316" s="22">
        <v>7.36</v>
      </c>
      <c r="K316" s="22">
        <v>8</v>
      </c>
      <c r="L316" s="22">
        <v>7.98</v>
      </c>
      <c r="M316" s="22">
        <v>6.39</v>
      </c>
      <c r="N316" s="10">
        <v>76.400000000000006</v>
      </c>
      <c r="O316" s="22">
        <v>10.763874345549738</v>
      </c>
      <c r="P316" s="22">
        <v>7.566164921465969</v>
      </c>
      <c r="Q316" s="22">
        <v>9.1038612565445014</v>
      </c>
      <c r="R316" s="22">
        <v>10.659031413612563</v>
      </c>
      <c r="S316" s="22">
        <v>12.860732984293193</v>
      </c>
      <c r="T316" s="22">
        <v>13.979057591623036</v>
      </c>
      <c r="U316" s="22">
        <v>13.94410994764398</v>
      </c>
      <c r="V316" s="22">
        <v>11.165772251308899</v>
      </c>
    </row>
    <row r="317" spans="1:22" ht="12.75">
      <c r="A317" s="3">
        <v>2004</v>
      </c>
      <c r="B317" s="5" t="s">
        <v>49</v>
      </c>
      <c r="C317" s="5" t="s">
        <v>26</v>
      </c>
      <c r="D317" s="2">
        <v>26</v>
      </c>
      <c r="E317" s="2">
        <v>7</v>
      </c>
      <c r="F317" s="22">
        <v>6.32</v>
      </c>
      <c r="G317" s="22">
        <v>4.38</v>
      </c>
      <c r="H317" s="22">
        <v>5.15</v>
      </c>
      <c r="I317" s="22">
        <v>6</v>
      </c>
      <c r="J317" s="22">
        <v>6.96</v>
      </c>
      <c r="K317" s="22">
        <v>6.77</v>
      </c>
      <c r="L317" s="22">
        <v>6.33</v>
      </c>
      <c r="M317" s="22">
        <v>5.95</v>
      </c>
      <c r="N317" s="10">
        <v>76.400000000000006</v>
      </c>
      <c r="O317" s="22">
        <v>11.043455497382199</v>
      </c>
      <c r="P317" s="22">
        <v>7.6535340314136127</v>
      </c>
      <c r="Q317" s="22">
        <v>8.9990183246073308</v>
      </c>
      <c r="R317" s="22">
        <v>10.484293193717276</v>
      </c>
      <c r="S317" s="22">
        <v>12.16178010471204</v>
      </c>
      <c r="T317" s="22">
        <v>11.829777486910993</v>
      </c>
      <c r="U317" s="22">
        <v>11.060929319371727</v>
      </c>
      <c r="V317" s="22">
        <v>10.396924083769633</v>
      </c>
    </row>
    <row r="318" spans="1:22" ht="12.75">
      <c r="A318" s="3">
        <v>2004</v>
      </c>
      <c r="B318" s="5" t="s">
        <v>29</v>
      </c>
      <c r="C318" s="5" t="s">
        <v>18</v>
      </c>
      <c r="D318" s="2">
        <v>27</v>
      </c>
      <c r="E318" s="2">
        <v>7</v>
      </c>
      <c r="F318" s="6">
        <v>18172</v>
      </c>
      <c r="G318" s="6">
        <v>2876</v>
      </c>
      <c r="H318" s="6">
        <v>8489</v>
      </c>
      <c r="I318" s="6">
        <v>16650</v>
      </c>
      <c r="J318" s="6">
        <v>20486</v>
      </c>
      <c r="K318" s="6">
        <v>20578</v>
      </c>
      <c r="L318" s="6">
        <v>18223</v>
      </c>
      <c r="M318" s="6">
        <v>12721</v>
      </c>
      <c r="N318" s="10">
        <v>76.400000000000006</v>
      </c>
      <c r="O318" s="6">
        <v>31753.429319371724</v>
      </c>
      <c r="P318" s="6">
        <v>5025.4712041884814</v>
      </c>
      <c r="Q318" s="6">
        <v>14833.527486910994</v>
      </c>
      <c r="R318" s="6">
        <v>29093.913612565444</v>
      </c>
      <c r="S318" s="6">
        <v>35796.871727748687</v>
      </c>
      <c r="T318" s="6">
        <v>35957.630890052351</v>
      </c>
      <c r="U318" s="6">
        <v>31842.545811518321</v>
      </c>
      <c r="V318" s="6">
        <v>22228.448952879578</v>
      </c>
    </row>
    <row r="319" spans="1:22" ht="12.75">
      <c r="A319" s="3">
        <v>2004</v>
      </c>
      <c r="B319" s="5" t="s">
        <v>29</v>
      </c>
      <c r="C319" s="5" t="s">
        <v>19</v>
      </c>
      <c r="D319" s="2">
        <v>28</v>
      </c>
      <c r="E319" s="2">
        <v>7</v>
      </c>
      <c r="F319" s="6">
        <v>23044</v>
      </c>
      <c r="G319" s="6" t="s">
        <v>39</v>
      </c>
      <c r="H319" s="6">
        <v>9811</v>
      </c>
      <c r="I319" s="6">
        <v>18500</v>
      </c>
      <c r="J319" s="6">
        <v>24839</v>
      </c>
      <c r="K319" s="6">
        <v>26638</v>
      </c>
      <c r="L319" s="6">
        <v>24098</v>
      </c>
      <c r="M319" s="6">
        <v>16930</v>
      </c>
      <c r="N319" s="10">
        <v>76.400000000000006</v>
      </c>
      <c r="O319" s="6">
        <v>40266.675392670157</v>
      </c>
      <c r="P319" s="6" t="s">
        <v>39</v>
      </c>
      <c r="Q319" s="6">
        <v>17143.566753926701</v>
      </c>
      <c r="R319" s="6">
        <v>32326.570680628269</v>
      </c>
      <c r="S319" s="6">
        <v>43403.226439790575</v>
      </c>
      <c r="T319" s="6">
        <v>46546.767015706806</v>
      </c>
      <c r="U319" s="6">
        <v>42108.416230366493</v>
      </c>
      <c r="V319" s="6">
        <v>29583.18062827225</v>
      </c>
    </row>
    <row r="320" spans="1:22" ht="12.75">
      <c r="A320" s="3">
        <v>2004</v>
      </c>
      <c r="B320" s="5" t="s">
        <v>29</v>
      </c>
      <c r="C320" s="5" t="s">
        <v>20</v>
      </c>
      <c r="D320" s="2">
        <v>29</v>
      </c>
      <c r="E320" s="2">
        <v>7</v>
      </c>
      <c r="F320" s="6">
        <v>13195</v>
      </c>
      <c r="G320" s="6">
        <v>2660</v>
      </c>
      <c r="H320" s="6">
        <v>7127</v>
      </c>
      <c r="I320" s="6">
        <v>14751</v>
      </c>
      <c r="J320" s="6">
        <v>14914</v>
      </c>
      <c r="K320" s="6">
        <v>13754</v>
      </c>
      <c r="L320" s="6">
        <v>12763</v>
      </c>
      <c r="M320" s="6">
        <v>7469</v>
      </c>
      <c r="N320" s="10">
        <v>76.400000000000006</v>
      </c>
      <c r="O320" s="6">
        <v>23056.708115183243</v>
      </c>
      <c r="P320" s="6">
        <v>4648.0366492146595</v>
      </c>
      <c r="Q320" s="6">
        <v>12453.592931937172</v>
      </c>
      <c r="R320" s="6">
        <v>25775.634816753925</v>
      </c>
      <c r="S320" s="6">
        <v>26060.458115183243</v>
      </c>
      <c r="T320" s="6">
        <v>24033.494764397903</v>
      </c>
      <c r="U320" s="6">
        <v>22301.839005235601</v>
      </c>
      <c r="V320" s="6">
        <v>13051.197643979056</v>
      </c>
    </row>
    <row r="321" spans="1:22" ht="12.75">
      <c r="A321" s="3">
        <v>2004</v>
      </c>
      <c r="B321" s="5" t="s">
        <v>29</v>
      </c>
      <c r="C321" s="5" t="s">
        <v>21</v>
      </c>
      <c r="D321" s="2">
        <v>30</v>
      </c>
      <c r="E321" s="2">
        <v>7</v>
      </c>
      <c r="F321" s="6">
        <v>22056</v>
      </c>
      <c r="G321" s="6" t="s">
        <v>39</v>
      </c>
      <c r="H321" s="6">
        <v>11787</v>
      </c>
      <c r="I321" s="6">
        <v>18483</v>
      </c>
      <c r="J321" s="6">
        <v>23751</v>
      </c>
      <c r="K321" s="6">
        <v>24772</v>
      </c>
      <c r="L321" s="6">
        <v>22436</v>
      </c>
      <c r="M321" s="6">
        <v>18501</v>
      </c>
      <c r="N321" s="10">
        <v>76.400000000000006</v>
      </c>
      <c r="O321" s="6">
        <v>38540.261780104709</v>
      </c>
      <c r="P321" s="6" t="s">
        <v>39</v>
      </c>
      <c r="Q321" s="6">
        <v>20596.39397905759</v>
      </c>
      <c r="R321" s="6">
        <v>32296.865183246071</v>
      </c>
      <c r="S321" s="6">
        <v>41502.074607329843</v>
      </c>
      <c r="T321" s="6">
        <v>43286.151832460731</v>
      </c>
      <c r="U321" s="6">
        <v>39204.267015706806</v>
      </c>
      <c r="V321" s="6">
        <v>32328.318062827224</v>
      </c>
    </row>
    <row r="322" spans="1:22" ht="12.75">
      <c r="A322" s="3">
        <v>2004</v>
      </c>
      <c r="B322" s="5" t="s">
        <v>29</v>
      </c>
      <c r="C322" s="5" t="s">
        <v>22</v>
      </c>
      <c r="D322" s="2">
        <v>31</v>
      </c>
      <c r="E322" s="2">
        <v>7</v>
      </c>
      <c r="F322" s="6">
        <v>24222</v>
      </c>
      <c r="G322" s="6" t="s">
        <v>39</v>
      </c>
      <c r="H322" s="6">
        <v>12308</v>
      </c>
      <c r="I322" s="6">
        <v>19352</v>
      </c>
      <c r="J322" s="6">
        <v>25338</v>
      </c>
      <c r="K322" s="6">
        <v>27373</v>
      </c>
      <c r="L322" s="6">
        <v>25118</v>
      </c>
      <c r="M322" s="6">
        <v>19500</v>
      </c>
      <c r="N322" s="10">
        <v>76.400000000000006</v>
      </c>
      <c r="O322" s="6">
        <v>42325.091623036649</v>
      </c>
      <c r="P322" s="6" t="s">
        <v>39</v>
      </c>
      <c r="Q322" s="6">
        <v>21506.780104712041</v>
      </c>
      <c r="R322" s="6">
        <v>33815.34031413612</v>
      </c>
      <c r="S322" s="6">
        <v>44275.17015706806</v>
      </c>
      <c r="T322" s="6">
        <v>47831.092931937172</v>
      </c>
      <c r="U322" s="6">
        <v>43890.746073298425</v>
      </c>
      <c r="V322" s="6">
        <v>34073.952879581149</v>
      </c>
    </row>
    <row r="323" spans="1:22" ht="12.75">
      <c r="A323" s="3">
        <v>2004</v>
      </c>
      <c r="B323" s="5" t="s">
        <v>29</v>
      </c>
      <c r="C323" s="5" t="s">
        <v>23</v>
      </c>
      <c r="D323" s="2">
        <v>32</v>
      </c>
      <c r="E323" s="2">
        <v>7</v>
      </c>
      <c r="F323" s="6">
        <v>18551</v>
      </c>
      <c r="G323" s="6" t="s">
        <v>39</v>
      </c>
      <c r="H323" s="6">
        <v>11085</v>
      </c>
      <c r="I323" s="6">
        <v>17438</v>
      </c>
      <c r="J323" s="6">
        <v>20780</v>
      </c>
      <c r="K323" s="6">
        <v>19667</v>
      </c>
      <c r="L323" s="6">
        <v>18045</v>
      </c>
      <c r="M323" s="6">
        <v>15507</v>
      </c>
      <c r="N323" s="10">
        <v>76.400000000000006</v>
      </c>
      <c r="O323" s="6">
        <v>32415.687172774866</v>
      </c>
      <c r="P323" s="6" t="s">
        <v>39</v>
      </c>
      <c r="Q323" s="6">
        <v>19369.731675392668</v>
      </c>
      <c r="R323" s="6">
        <v>30470.850785340313</v>
      </c>
      <c r="S323" s="6">
        <v>36310.602094240836</v>
      </c>
      <c r="T323" s="6">
        <v>34365.765706806284</v>
      </c>
      <c r="U323" s="6">
        <v>31531.511780104709</v>
      </c>
      <c r="V323" s="6">
        <v>27096.655759162302</v>
      </c>
    </row>
    <row r="324" spans="1:22" ht="12.75">
      <c r="A324" s="3">
        <v>2004</v>
      </c>
      <c r="B324" s="5" t="s">
        <v>29</v>
      </c>
      <c r="C324" s="5" t="s">
        <v>24</v>
      </c>
      <c r="D324" s="2">
        <v>33</v>
      </c>
      <c r="E324" s="2">
        <v>7</v>
      </c>
      <c r="F324" s="6">
        <v>6773</v>
      </c>
      <c r="G324" s="6">
        <v>2357</v>
      </c>
      <c r="H324" s="6">
        <v>4060</v>
      </c>
      <c r="I324" s="6">
        <v>6363</v>
      </c>
      <c r="J324" s="6">
        <v>7559</v>
      </c>
      <c r="K324" s="6">
        <v>7536</v>
      </c>
      <c r="L324" s="6">
        <v>7165</v>
      </c>
      <c r="M324" s="6">
        <v>5428</v>
      </c>
      <c r="N324" s="10">
        <v>76.400000000000006</v>
      </c>
      <c r="O324" s="6">
        <v>11835.019633507853</v>
      </c>
      <c r="P324" s="6">
        <v>4118.5798429319366</v>
      </c>
      <c r="Q324" s="6">
        <v>7094.3717277486903</v>
      </c>
      <c r="R324" s="6">
        <v>11118.592931937172</v>
      </c>
      <c r="S324" s="6">
        <v>13208.462041884815</v>
      </c>
      <c r="T324" s="6">
        <v>13168.272251308899</v>
      </c>
      <c r="U324" s="6">
        <v>12519.993455497381</v>
      </c>
      <c r="V324" s="6">
        <v>9484.7905759162295</v>
      </c>
    </row>
    <row r="325" spans="1:22" ht="12.75">
      <c r="A325" s="3">
        <v>2004</v>
      </c>
      <c r="B325" s="5" t="s">
        <v>29</v>
      </c>
      <c r="C325" s="5" t="s">
        <v>25</v>
      </c>
      <c r="D325" s="2">
        <v>34</v>
      </c>
      <c r="E325" s="2">
        <v>7</v>
      </c>
      <c r="F325" s="6">
        <v>6353</v>
      </c>
      <c r="G325" s="6" t="s">
        <v>39</v>
      </c>
      <c r="H325" s="6">
        <v>4151</v>
      </c>
      <c r="I325" s="6">
        <v>6377</v>
      </c>
      <c r="J325" s="6">
        <v>8503</v>
      </c>
      <c r="K325" s="6">
        <v>7553</v>
      </c>
      <c r="L325" s="6">
        <v>8602</v>
      </c>
      <c r="M325" s="6">
        <v>5990</v>
      </c>
      <c r="N325" s="10">
        <v>76.400000000000006</v>
      </c>
      <c r="O325" s="6">
        <v>11101.119109947644</v>
      </c>
      <c r="P325" s="6" t="s">
        <v>39</v>
      </c>
      <c r="Q325" s="6">
        <v>7253.383507853403</v>
      </c>
      <c r="R325" s="6">
        <v>11143.056282722513</v>
      </c>
      <c r="S325" s="6">
        <v>14857.990837696334</v>
      </c>
      <c r="T325" s="6">
        <v>13197.977748691099</v>
      </c>
      <c r="U325" s="6">
        <v>15030.98167539267</v>
      </c>
      <c r="V325" s="6">
        <v>10466.819371727748</v>
      </c>
    </row>
    <row r="326" spans="1:22" ht="12.75">
      <c r="A326" s="3">
        <v>2004</v>
      </c>
      <c r="B326" s="5" t="s">
        <v>29</v>
      </c>
      <c r="C326" s="5" t="s">
        <v>26</v>
      </c>
      <c r="D326" s="2">
        <v>35</v>
      </c>
      <c r="E326" s="2">
        <v>7</v>
      </c>
      <c r="F326" s="6">
        <v>6837</v>
      </c>
      <c r="G326" s="6">
        <v>2419</v>
      </c>
      <c r="H326" s="6">
        <v>3939</v>
      </c>
      <c r="I326" s="6">
        <v>6356</v>
      </c>
      <c r="J326" s="6">
        <v>7471</v>
      </c>
      <c r="K326" s="6">
        <v>7536</v>
      </c>
      <c r="L326" s="6">
        <v>7009</v>
      </c>
      <c r="M326" s="6">
        <v>5214</v>
      </c>
      <c r="N326" s="10">
        <v>76.400000000000006</v>
      </c>
      <c r="O326" s="6">
        <v>11946.852094240838</v>
      </c>
      <c r="P326" s="6">
        <v>4226.9175392670149</v>
      </c>
      <c r="Q326" s="6">
        <v>6882.9384816753918</v>
      </c>
      <c r="R326" s="6">
        <v>11106.361256544502</v>
      </c>
      <c r="S326" s="6">
        <v>13054.692408376963</v>
      </c>
      <c r="T326" s="6">
        <v>13168.272251308899</v>
      </c>
      <c r="U326" s="6">
        <v>12247.401832460731</v>
      </c>
      <c r="V326" s="6">
        <v>9110.8507853403135</v>
      </c>
    </row>
    <row r="327" spans="1:22" ht="12.75">
      <c r="A327" s="3">
        <v>2005</v>
      </c>
      <c r="B327" s="5" t="s">
        <v>17</v>
      </c>
      <c r="C327" s="5" t="s">
        <v>18</v>
      </c>
      <c r="D327" s="2">
        <v>0</v>
      </c>
      <c r="E327" s="2">
        <v>8</v>
      </c>
      <c r="F327" s="20">
        <v>349.1</v>
      </c>
      <c r="G327" s="20">
        <v>74</v>
      </c>
      <c r="H327" s="20">
        <v>189.9</v>
      </c>
      <c r="I327" s="20">
        <v>328.1</v>
      </c>
      <c r="J327" s="20">
        <v>410.8</v>
      </c>
      <c r="K327" s="20">
        <v>400.9</v>
      </c>
      <c r="L327" s="20">
        <v>366.3</v>
      </c>
      <c r="M327" s="20">
        <v>257.60000000000002</v>
      </c>
      <c r="N327" s="10">
        <v>77.8</v>
      </c>
      <c r="O327" s="20">
        <v>599.03406169665823</v>
      </c>
      <c r="P327" s="20">
        <v>126.97943444730078</v>
      </c>
      <c r="Q327" s="20">
        <v>325.85668380462727</v>
      </c>
      <c r="R327" s="20">
        <v>562.99935732647828</v>
      </c>
      <c r="S327" s="20">
        <v>704.90745501285357</v>
      </c>
      <c r="T327" s="20">
        <v>687.91966580976862</v>
      </c>
      <c r="U327" s="20">
        <v>628.5482005141389</v>
      </c>
      <c r="V327" s="20">
        <v>442.0257069408741</v>
      </c>
    </row>
    <row r="328" spans="1:22" ht="12.75">
      <c r="A328" s="3">
        <v>2005</v>
      </c>
      <c r="B328" s="5" t="s">
        <v>17</v>
      </c>
      <c r="C328" s="5" t="s">
        <v>19</v>
      </c>
      <c r="D328" s="2">
        <v>1</v>
      </c>
      <c r="E328" s="2">
        <v>8</v>
      </c>
      <c r="F328" s="20">
        <v>439.8</v>
      </c>
      <c r="G328" s="20">
        <v>91.2</v>
      </c>
      <c r="H328" s="20">
        <v>210</v>
      </c>
      <c r="I328" s="20">
        <v>359.5</v>
      </c>
      <c r="J328" s="20">
        <v>493.4</v>
      </c>
      <c r="K328" s="20">
        <v>525.5</v>
      </c>
      <c r="L328" s="20">
        <v>475.7</v>
      </c>
      <c r="M328" s="20">
        <v>336.9</v>
      </c>
      <c r="N328" s="10">
        <v>77.8</v>
      </c>
      <c r="O328" s="20">
        <v>754.66966580976873</v>
      </c>
      <c r="P328" s="20">
        <v>156.4935732647815</v>
      </c>
      <c r="Q328" s="20">
        <v>360.34704370179952</v>
      </c>
      <c r="R328" s="20">
        <v>616.87982005141396</v>
      </c>
      <c r="S328" s="20">
        <v>846.64395886889452</v>
      </c>
      <c r="T328" s="20">
        <v>901.72557840616969</v>
      </c>
      <c r="U328" s="20">
        <v>816.27185089974296</v>
      </c>
      <c r="V328" s="20">
        <v>578.09961439588687</v>
      </c>
    </row>
    <row r="329" spans="1:22" ht="12.75">
      <c r="A329" s="3">
        <v>2005</v>
      </c>
      <c r="B329" s="5" t="s">
        <v>17</v>
      </c>
      <c r="C329" s="5" t="s">
        <v>20</v>
      </c>
      <c r="D329" s="2">
        <v>2</v>
      </c>
      <c r="E329" s="2">
        <v>8</v>
      </c>
      <c r="F329" s="20">
        <v>267.10000000000002</v>
      </c>
      <c r="G329" s="20">
        <v>64.2</v>
      </c>
      <c r="H329" s="20">
        <v>166.3</v>
      </c>
      <c r="I329" s="20">
        <v>299</v>
      </c>
      <c r="J329" s="20">
        <v>307.39999999999998</v>
      </c>
      <c r="K329" s="20">
        <v>281.3</v>
      </c>
      <c r="L329" s="20">
        <v>268.8</v>
      </c>
      <c r="M329" s="20">
        <v>157.5</v>
      </c>
      <c r="N329" s="10">
        <v>77.8</v>
      </c>
      <c r="O329" s="20">
        <v>458.32712082262219</v>
      </c>
      <c r="P329" s="20">
        <v>110.16323907455015</v>
      </c>
      <c r="Q329" s="20">
        <v>285.36053984575841</v>
      </c>
      <c r="R329" s="20">
        <v>513.06555269922876</v>
      </c>
      <c r="S329" s="20">
        <v>527.47943444730072</v>
      </c>
      <c r="T329" s="20">
        <v>482.6934447300772</v>
      </c>
      <c r="U329" s="20">
        <v>461.2442159383034</v>
      </c>
      <c r="V329" s="20">
        <v>270.26028277634964</v>
      </c>
    </row>
    <row r="330" spans="1:22" ht="12.75">
      <c r="A330" s="3">
        <v>2005</v>
      </c>
      <c r="B330" s="5" t="s">
        <v>17</v>
      </c>
      <c r="C330" s="5" t="s">
        <v>21</v>
      </c>
      <c r="D330" s="2">
        <v>3</v>
      </c>
      <c r="E330" s="2">
        <v>8</v>
      </c>
      <c r="F330" s="20">
        <v>431.2</v>
      </c>
      <c r="G330" s="20">
        <v>171.9</v>
      </c>
      <c r="H330" s="20">
        <v>243.2</v>
      </c>
      <c r="I330" s="20">
        <v>366.1</v>
      </c>
      <c r="J330" s="20">
        <v>479.1</v>
      </c>
      <c r="K330" s="20">
        <v>490.1</v>
      </c>
      <c r="L330" s="20">
        <v>450</v>
      </c>
      <c r="M330" s="20">
        <v>376.6</v>
      </c>
      <c r="N330" s="10">
        <v>77.8</v>
      </c>
      <c r="O330" s="20">
        <v>739.91259640102828</v>
      </c>
      <c r="P330" s="20">
        <v>294.96979434447303</v>
      </c>
      <c r="Q330" s="20">
        <v>417.3161953727506</v>
      </c>
      <c r="R330" s="20">
        <v>628.20501285347052</v>
      </c>
      <c r="S330" s="20">
        <v>822.10604113110548</v>
      </c>
      <c r="T330" s="20">
        <v>840.98136246786646</v>
      </c>
      <c r="U330" s="20">
        <v>772.17223650385608</v>
      </c>
      <c r="V330" s="20">
        <v>646.2223650385605</v>
      </c>
    </row>
    <row r="331" spans="1:22" ht="12.75">
      <c r="A331" s="3">
        <v>2005</v>
      </c>
      <c r="B331" s="5" t="s">
        <v>17</v>
      </c>
      <c r="C331" s="5" t="s">
        <v>22</v>
      </c>
      <c r="D331" s="2">
        <v>4</v>
      </c>
      <c r="E331" s="2">
        <v>8</v>
      </c>
      <c r="F331" s="20">
        <v>471</v>
      </c>
      <c r="G331" s="20">
        <v>170.1</v>
      </c>
      <c r="H331" s="20">
        <v>253</v>
      </c>
      <c r="I331" s="20">
        <v>379.8</v>
      </c>
      <c r="J331" s="20">
        <v>507.5</v>
      </c>
      <c r="K331" s="20">
        <v>540.4</v>
      </c>
      <c r="L331" s="20">
        <v>498</v>
      </c>
      <c r="M331" s="20">
        <v>397.6</v>
      </c>
      <c r="N331" s="10">
        <v>77.8</v>
      </c>
      <c r="O331" s="20">
        <v>808.20694087403604</v>
      </c>
      <c r="P331" s="20">
        <v>291.88110539845758</v>
      </c>
      <c r="Q331" s="20">
        <v>434.13239074550131</v>
      </c>
      <c r="R331" s="20">
        <v>651.71336760925453</v>
      </c>
      <c r="S331" s="20">
        <v>870.83868894601551</v>
      </c>
      <c r="T331" s="20">
        <v>927.29305912596396</v>
      </c>
      <c r="U331" s="20">
        <v>854.53727506426742</v>
      </c>
      <c r="V331" s="20">
        <v>682.25706940874045</v>
      </c>
    </row>
    <row r="332" spans="1:22" ht="12.75">
      <c r="A332" s="3">
        <v>2005</v>
      </c>
      <c r="B332" s="5" t="s">
        <v>17</v>
      </c>
      <c r="C332" s="5" t="s">
        <v>23</v>
      </c>
      <c r="D332" s="2">
        <v>5</v>
      </c>
      <c r="E332" s="2">
        <v>8</v>
      </c>
      <c r="F332" s="20">
        <v>371.4</v>
      </c>
      <c r="G332" s="20">
        <v>174.4</v>
      </c>
      <c r="H332" s="20">
        <v>232.6</v>
      </c>
      <c r="I332" s="20">
        <v>352.5</v>
      </c>
      <c r="J332" s="20">
        <v>426.2</v>
      </c>
      <c r="K332" s="20">
        <v>395.7</v>
      </c>
      <c r="L332" s="20">
        <v>373.7</v>
      </c>
      <c r="M332" s="20">
        <v>319</v>
      </c>
      <c r="N332" s="10">
        <v>77.8</v>
      </c>
      <c r="O332" s="20">
        <v>637.29948586118246</v>
      </c>
      <c r="P332" s="20">
        <v>299.2596401028278</v>
      </c>
      <c r="Q332" s="20">
        <v>399.12724935732649</v>
      </c>
      <c r="R332" s="20">
        <v>604.86825192802064</v>
      </c>
      <c r="S332" s="20">
        <v>731.33290488431874</v>
      </c>
      <c r="T332" s="20">
        <v>678.99678663239069</v>
      </c>
      <c r="U332" s="20">
        <v>641.24614395886886</v>
      </c>
      <c r="V332" s="20">
        <v>547.38431876606683</v>
      </c>
    </row>
    <row r="333" spans="1:22" ht="12.75">
      <c r="A333" s="3">
        <v>2005</v>
      </c>
      <c r="B333" s="5" t="s">
        <v>17</v>
      </c>
      <c r="C333" s="5" t="s">
        <v>24</v>
      </c>
      <c r="D333" s="2">
        <v>6</v>
      </c>
      <c r="E333" s="2">
        <v>8</v>
      </c>
      <c r="F333" s="20">
        <v>132.30000000000001</v>
      </c>
      <c r="G333" s="20">
        <v>56.1</v>
      </c>
      <c r="H333" s="20">
        <v>88.5</v>
      </c>
      <c r="I333" s="20">
        <v>126.4</v>
      </c>
      <c r="J333" s="20">
        <v>151.6</v>
      </c>
      <c r="K333" s="20">
        <v>154</v>
      </c>
      <c r="L333" s="20">
        <v>145.9</v>
      </c>
      <c r="M333" s="20">
        <v>113.3</v>
      </c>
      <c r="N333" s="10">
        <v>77.8</v>
      </c>
      <c r="O333" s="20">
        <v>227.01863753213371</v>
      </c>
      <c r="P333" s="20">
        <v>96.264138817480728</v>
      </c>
      <c r="Q333" s="20">
        <v>151.86053984575835</v>
      </c>
      <c r="R333" s="20">
        <v>216.89460154241647</v>
      </c>
      <c r="S333" s="20">
        <v>260.1362467866324</v>
      </c>
      <c r="T333" s="20">
        <v>264.25449871465298</v>
      </c>
      <c r="U333" s="20">
        <v>250.35539845758356</v>
      </c>
      <c r="V333" s="20">
        <v>194.41580976863753</v>
      </c>
    </row>
    <row r="334" spans="1:22" ht="12.75">
      <c r="A334" s="3">
        <v>2005</v>
      </c>
      <c r="B334" s="5" t="s">
        <v>17</v>
      </c>
      <c r="C334" s="5" t="s">
        <v>25</v>
      </c>
      <c r="D334" s="2">
        <v>7</v>
      </c>
      <c r="E334" s="2">
        <v>8</v>
      </c>
      <c r="F334" s="20">
        <v>121.6</v>
      </c>
      <c r="G334" s="20">
        <v>61</v>
      </c>
      <c r="H334" s="20">
        <v>92</v>
      </c>
      <c r="I334" s="20">
        <v>127.2</v>
      </c>
      <c r="J334" s="20">
        <v>157.6</v>
      </c>
      <c r="K334" s="20">
        <v>169.5</v>
      </c>
      <c r="L334" s="20">
        <v>172.5</v>
      </c>
      <c r="M334" s="20">
        <v>125</v>
      </c>
      <c r="N334" s="10">
        <v>77.8</v>
      </c>
      <c r="O334" s="20">
        <v>208.6580976863753</v>
      </c>
      <c r="P334" s="20">
        <v>104.67223650385604</v>
      </c>
      <c r="Q334" s="20">
        <v>157.86632390745501</v>
      </c>
      <c r="R334" s="20">
        <v>218.26735218509</v>
      </c>
      <c r="S334" s="20">
        <v>270.43187660668377</v>
      </c>
      <c r="T334" s="20">
        <v>290.85154241645245</v>
      </c>
      <c r="U334" s="20">
        <v>295.99935732647816</v>
      </c>
      <c r="V334" s="20">
        <v>214.4922879177378</v>
      </c>
    </row>
    <row r="335" spans="1:22" ht="12.75">
      <c r="A335" s="3">
        <v>2005</v>
      </c>
      <c r="B335" s="5" t="s">
        <v>17</v>
      </c>
      <c r="C335" s="5" t="s">
        <v>26</v>
      </c>
      <c r="D335" s="2">
        <v>8</v>
      </c>
      <c r="E335" s="2">
        <v>8</v>
      </c>
      <c r="F335" s="20">
        <v>134.69999999999999</v>
      </c>
      <c r="G335" s="20">
        <v>54.1</v>
      </c>
      <c r="H335" s="20">
        <v>85.6</v>
      </c>
      <c r="I335" s="20">
        <v>126.2</v>
      </c>
      <c r="J335" s="20">
        <v>151.1</v>
      </c>
      <c r="K335" s="20">
        <v>152.9</v>
      </c>
      <c r="L335" s="20">
        <v>143.1</v>
      </c>
      <c r="M335" s="20">
        <v>107.7</v>
      </c>
      <c r="N335" s="10">
        <v>77.8</v>
      </c>
      <c r="O335" s="20">
        <v>231.13688946015421</v>
      </c>
      <c r="P335" s="20">
        <v>92.832262210796927</v>
      </c>
      <c r="Q335" s="20">
        <v>146.88431876606683</v>
      </c>
      <c r="R335" s="20">
        <v>216.55141388174809</v>
      </c>
      <c r="S335" s="20">
        <v>259.27827763496146</v>
      </c>
      <c r="T335" s="20">
        <v>262.36696658097691</v>
      </c>
      <c r="U335" s="20">
        <v>245.55077120822622</v>
      </c>
      <c r="V335" s="20">
        <v>184.80655526992288</v>
      </c>
    </row>
    <row r="336" spans="1:22" ht="12.75">
      <c r="A336" s="3">
        <v>2005</v>
      </c>
      <c r="B336" s="5" t="s">
        <v>27</v>
      </c>
      <c r="C336" s="5" t="s">
        <v>18</v>
      </c>
      <c r="D336" s="2">
        <v>9</v>
      </c>
      <c r="E336" s="2">
        <v>8</v>
      </c>
      <c r="F336" s="21">
        <v>9.56</v>
      </c>
      <c r="G336" s="21">
        <v>4.67</v>
      </c>
      <c r="H336" s="21">
        <v>5.79</v>
      </c>
      <c r="I336" s="21">
        <v>8.73</v>
      </c>
      <c r="J336" s="21">
        <v>11.06</v>
      </c>
      <c r="K336" s="21">
        <v>10.92</v>
      </c>
      <c r="L336" s="21">
        <v>9.9700000000000006</v>
      </c>
      <c r="M336" s="21">
        <v>8</v>
      </c>
      <c r="N336" s="10">
        <v>77.8</v>
      </c>
      <c r="O336" s="21">
        <v>16.404370179948586</v>
      </c>
      <c r="P336" s="21">
        <v>8.013431876606683</v>
      </c>
      <c r="Q336" s="21">
        <v>9.9352827763496148</v>
      </c>
      <c r="R336" s="21">
        <v>14.980141388174809</v>
      </c>
      <c r="S336" s="21">
        <v>18.97827763496144</v>
      </c>
      <c r="T336" s="21">
        <v>18.738046272493573</v>
      </c>
      <c r="U336" s="21">
        <v>17.107904884318767</v>
      </c>
      <c r="V336" s="21">
        <v>13.72750642673522</v>
      </c>
    </row>
    <row r="337" spans="1:22" ht="12.75">
      <c r="A337" s="3">
        <v>2005</v>
      </c>
      <c r="B337" s="5" t="s">
        <v>27</v>
      </c>
      <c r="C337" s="5" t="s">
        <v>19</v>
      </c>
      <c r="D337" s="2">
        <v>10</v>
      </c>
      <c r="E337" s="2">
        <v>8</v>
      </c>
      <c r="F337" s="21">
        <v>10.91</v>
      </c>
      <c r="G337" s="21">
        <v>4.72</v>
      </c>
      <c r="H337" s="21">
        <v>5.98</v>
      </c>
      <c r="I337" s="21">
        <v>9</v>
      </c>
      <c r="J337" s="21">
        <v>12.27</v>
      </c>
      <c r="K337" s="21">
        <v>13.08</v>
      </c>
      <c r="L337" s="21">
        <v>11.86</v>
      </c>
      <c r="M337" s="21">
        <v>8.85</v>
      </c>
      <c r="N337" s="10">
        <v>77.8</v>
      </c>
      <c r="O337" s="21">
        <v>18.720886889460157</v>
      </c>
      <c r="P337" s="21">
        <v>8.0992287917737791</v>
      </c>
      <c r="Q337" s="21">
        <v>10.261311053984576</v>
      </c>
      <c r="R337" s="21">
        <v>15.443444730077122</v>
      </c>
      <c r="S337" s="21">
        <v>21.054562982005141</v>
      </c>
      <c r="T337" s="21">
        <v>22.444473007712084</v>
      </c>
      <c r="U337" s="21">
        <v>20.35102827763496</v>
      </c>
      <c r="V337" s="21">
        <v>15.186053984575835</v>
      </c>
    </row>
    <row r="338" spans="1:22" ht="12.75">
      <c r="A338" s="3">
        <v>2005</v>
      </c>
      <c r="B338" s="5" t="s">
        <v>27</v>
      </c>
      <c r="C338" s="5" t="s">
        <v>20</v>
      </c>
      <c r="D338" s="2">
        <v>11</v>
      </c>
      <c r="E338" s="2">
        <v>8</v>
      </c>
      <c r="F338" s="21">
        <v>8.35</v>
      </c>
      <c r="G338" s="21">
        <v>4.5999999999999996</v>
      </c>
      <c r="H338" s="21">
        <v>5.65</v>
      </c>
      <c r="I338" s="21">
        <v>8.4600000000000009</v>
      </c>
      <c r="J338" s="21">
        <v>9.67</v>
      </c>
      <c r="K338" s="21">
        <v>8.93</v>
      </c>
      <c r="L338" s="21">
        <v>8.43</v>
      </c>
      <c r="M338" s="21">
        <v>7.11</v>
      </c>
      <c r="N338" s="10">
        <v>77.8</v>
      </c>
      <c r="O338" s="21">
        <v>14.328084832904883</v>
      </c>
      <c r="P338" s="21">
        <v>7.8933161953727495</v>
      </c>
      <c r="Q338" s="21">
        <v>9.6950514138817496</v>
      </c>
      <c r="R338" s="21">
        <v>14.516838046272495</v>
      </c>
      <c r="S338" s="21">
        <v>16.593123393316194</v>
      </c>
      <c r="T338" s="21">
        <v>15.323329048843188</v>
      </c>
      <c r="U338" s="21">
        <v>14.465359897172236</v>
      </c>
      <c r="V338" s="21">
        <v>12.200321336760927</v>
      </c>
    </row>
    <row r="339" spans="1:22" ht="12.75">
      <c r="A339" s="3">
        <v>2005</v>
      </c>
      <c r="B339" s="5" t="s">
        <v>27</v>
      </c>
      <c r="C339" s="5" t="s">
        <v>21</v>
      </c>
      <c r="D339" s="2">
        <v>12</v>
      </c>
      <c r="E339" s="2">
        <v>8</v>
      </c>
      <c r="F339" s="21">
        <v>10.77</v>
      </c>
      <c r="G339" s="21">
        <v>4.43</v>
      </c>
      <c r="H339" s="21">
        <v>6.13</v>
      </c>
      <c r="I339" s="21">
        <v>9.32</v>
      </c>
      <c r="J339" s="21">
        <v>12.05</v>
      </c>
      <c r="K339" s="21">
        <v>12.21</v>
      </c>
      <c r="L339" s="21">
        <v>11.19</v>
      </c>
      <c r="M339" s="21">
        <v>9.2100000000000009</v>
      </c>
      <c r="N339" s="10">
        <v>77.8</v>
      </c>
      <c r="O339" s="21">
        <v>18.480655526992287</v>
      </c>
      <c r="P339" s="21">
        <v>7.6016066838046275</v>
      </c>
      <c r="Q339" s="21">
        <v>10.518701799485862</v>
      </c>
      <c r="R339" s="21">
        <v>15.99254498714653</v>
      </c>
      <c r="S339" s="21">
        <v>20.677056555269925</v>
      </c>
      <c r="T339" s="21">
        <v>20.951606683804631</v>
      </c>
      <c r="U339" s="21">
        <v>19.201349614395887</v>
      </c>
      <c r="V339" s="21">
        <v>15.803791773778922</v>
      </c>
    </row>
    <row r="340" spans="1:22" ht="12.75">
      <c r="A340" s="3">
        <v>2005</v>
      </c>
      <c r="B340" s="5" t="s">
        <v>27</v>
      </c>
      <c r="C340" s="5" t="s">
        <v>22</v>
      </c>
      <c r="D340" s="2">
        <v>13</v>
      </c>
      <c r="E340" s="2">
        <v>8</v>
      </c>
      <c r="F340" s="21">
        <v>11.42</v>
      </c>
      <c r="G340" s="21">
        <v>4.3</v>
      </c>
      <c r="H340" s="21">
        <v>6.21</v>
      </c>
      <c r="I340" s="21">
        <v>9.35</v>
      </c>
      <c r="J340" s="21">
        <v>12.43</v>
      </c>
      <c r="K340" s="21">
        <v>13.24</v>
      </c>
      <c r="L340" s="21">
        <v>12.02</v>
      </c>
      <c r="M340" s="21">
        <v>9.41</v>
      </c>
      <c r="N340" s="10">
        <v>77.8</v>
      </c>
      <c r="O340" s="21">
        <v>19.596015424164523</v>
      </c>
      <c r="P340" s="21">
        <v>7.3785347043701792</v>
      </c>
      <c r="Q340" s="21">
        <v>10.655976863753214</v>
      </c>
      <c r="R340" s="21">
        <v>16.044023136246786</v>
      </c>
      <c r="S340" s="21">
        <v>21.329113110539847</v>
      </c>
      <c r="T340" s="21">
        <v>22.719023136246786</v>
      </c>
      <c r="U340" s="21">
        <v>20.625578406169666</v>
      </c>
      <c r="V340" s="21">
        <v>16.146979434447303</v>
      </c>
    </row>
    <row r="341" spans="1:22" ht="12.75">
      <c r="A341" s="3">
        <v>2005</v>
      </c>
      <c r="B341" s="5" t="s">
        <v>27</v>
      </c>
      <c r="C341" s="5" t="s">
        <v>23</v>
      </c>
      <c r="D341" s="2">
        <v>14</v>
      </c>
      <c r="E341" s="2">
        <v>8</v>
      </c>
      <c r="F341" s="21">
        <v>9.85</v>
      </c>
      <c r="G341" s="21">
        <v>4.62</v>
      </c>
      <c r="H341" s="21">
        <v>6.03</v>
      </c>
      <c r="I341" s="21">
        <v>9.2899999999999991</v>
      </c>
      <c r="J341" s="21">
        <v>11.35</v>
      </c>
      <c r="K341" s="21">
        <v>10.51</v>
      </c>
      <c r="L341" s="21">
        <v>9.9600000000000009</v>
      </c>
      <c r="M341" s="21">
        <v>8.6199999999999992</v>
      </c>
      <c r="N341" s="10">
        <v>77.8</v>
      </c>
      <c r="O341" s="21">
        <v>16.901992287917736</v>
      </c>
      <c r="P341" s="21">
        <v>7.9276349614395887</v>
      </c>
      <c r="Q341" s="21">
        <v>10.347107969151672</v>
      </c>
      <c r="R341" s="21">
        <v>15.941066838046272</v>
      </c>
      <c r="S341" s="21">
        <v>19.47589974293059</v>
      </c>
      <c r="T341" s="21">
        <v>18.034511568123396</v>
      </c>
      <c r="U341" s="21">
        <v>17.090745501285348</v>
      </c>
      <c r="V341" s="21">
        <v>14.791388174807198</v>
      </c>
    </row>
    <row r="342" spans="1:22" ht="12.75">
      <c r="A342" s="3">
        <v>2005</v>
      </c>
      <c r="B342" s="5" t="s">
        <v>27</v>
      </c>
      <c r="C342" s="5" t="s">
        <v>24</v>
      </c>
      <c r="D342" s="2">
        <v>15</v>
      </c>
      <c r="E342" s="2">
        <v>8</v>
      </c>
      <c r="F342" s="21">
        <v>6.72</v>
      </c>
      <c r="G342" s="21">
        <v>4.72</v>
      </c>
      <c r="H342" s="21">
        <v>5.45</v>
      </c>
      <c r="I342" s="21">
        <v>6.34</v>
      </c>
      <c r="J342" s="21">
        <v>7.66</v>
      </c>
      <c r="K342" s="21">
        <v>7.45</v>
      </c>
      <c r="L342" s="21">
        <v>7.1</v>
      </c>
      <c r="M342" s="21">
        <v>6.65</v>
      </c>
      <c r="N342" s="10">
        <v>77.8</v>
      </c>
      <c r="O342" s="21">
        <v>11.531105398457584</v>
      </c>
      <c r="P342" s="21">
        <v>8.0992287917737791</v>
      </c>
      <c r="Q342" s="21">
        <v>9.3518637532133688</v>
      </c>
      <c r="R342" s="21">
        <v>10.879048843187661</v>
      </c>
      <c r="S342" s="21">
        <v>13.144087403598972</v>
      </c>
      <c r="T342" s="21">
        <v>12.783740359897173</v>
      </c>
      <c r="U342" s="21">
        <v>12.183161953727506</v>
      </c>
      <c r="V342" s="21">
        <v>11.410989717223652</v>
      </c>
    </row>
    <row r="343" spans="1:22" ht="12.75">
      <c r="A343" s="3">
        <v>2005</v>
      </c>
      <c r="B343" s="5" t="s">
        <v>27</v>
      </c>
      <c r="C343" s="5" t="s">
        <v>25</v>
      </c>
      <c r="D343" s="2">
        <v>16</v>
      </c>
      <c r="E343" s="2">
        <v>8</v>
      </c>
      <c r="F343" s="21">
        <v>6.58</v>
      </c>
      <c r="G343" s="21">
        <v>4.8499999999999996</v>
      </c>
      <c r="H343" s="21">
        <v>5.54</v>
      </c>
      <c r="I343" s="21">
        <v>6.24</v>
      </c>
      <c r="J343" s="21">
        <v>8.39</v>
      </c>
      <c r="K343" s="21">
        <v>9.7200000000000006</v>
      </c>
      <c r="L343" s="21">
        <v>9.0500000000000007</v>
      </c>
      <c r="M343" s="21">
        <v>7</v>
      </c>
      <c r="N343" s="10">
        <v>77.8</v>
      </c>
      <c r="O343" s="21">
        <v>11.290874035989718</v>
      </c>
      <c r="P343" s="21">
        <v>8.3223007712082246</v>
      </c>
      <c r="Q343" s="21">
        <v>9.5062982005141397</v>
      </c>
      <c r="R343" s="21">
        <v>10.707455012853472</v>
      </c>
      <c r="S343" s="21">
        <v>14.396722365038562</v>
      </c>
      <c r="T343" s="21">
        <v>16.678920308483292</v>
      </c>
      <c r="U343" s="21">
        <v>15.52924164524422</v>
      </c>
      <c r="V343" s="21">
        <v>12.011568123393317</v>
      </c>
    </row>
    <row r="344" spans="1:22" ht="12.75">
      <c r="A344" s="3">
        <v>2005</v>
      </c>
      <c r="B344" s="5" t="s">
        <v>27</v>
      </c>
      <c r="C344" s="5" t="s">
        <v>26</v>
      </c>
      <c r="D344" s="2">
        <v>17</v>
      </c>
      <c r="E344" s="2">
        <v>8</v>
      </c>
      <c r="F344" s="21">
        <v>6.75</v>
      </c>
      <c r="G344" s="21">
        <v>4.5999999999999996</v>
      </c>
      <c r="H344" s="21">
        <v>5.39</v>
      </c>
      <c r="I344" s="21">
        <v>6.37</v>
      </c>
      <c r="J344" s="21">
        <v>7.55</v>
      </c>
      <c r="K344" s="21">
        <v>7.28</v>
      </c>
      <c r="L344" s="21">
        <v>6.9</v>
      </c>
      <c r="M344" s="21">
        <v>6.5</v>
      </c>
      <c r="N344" s="10">
        <v>77.8</v>
      </c>
      <c r="O344" s="21">
        <v>11.58258354755784</v>
      </c>
      <c r="P344" s="21">
        <v>7.8933161953727495</v>
      </c>
      <c r="Q344" s="21">
        <v>9.2489074550128532</v>
      </c>
      <c r="R344" s="21">
        <v>10.930526992287918</v>
      </c>
      <c r="S344" s="21">
        <v>12.955334190231362</v>
      </c>
      <c r="T344" s="21">
        <v>12.492030848329049</v>
      </c>
      <c r="U344" s="21">
        <v>11.839974293059127</v>
      </c>
      <c r="V344" s="21">
        <v>11.153598971722365</v>
      </c>
    </row>
    <row r="345" spans="1:22" ht="12.75">
      <c r="A345" s="3">
        <v>2005</v>
      </c>
      <c r="B345" s="5" t="s">
        <v>49</v>
      </c>
      <c r="C345" s="5" t="s">
        <v>18</v>
      </c>
      <c r="D345" s="2">
        <v>18</v>
      </c>
      <c r="E345" s="2">
        <v>8</v>
      </c>
      <c r="F345" s="22">
        <v>9.49</v>
      </c>
      <c r="G345" s="22">
        <v>4.6100000000000003</v>
      </c>
      <c r="H345" s="22">
        <v>5.75</v>
      </c>
      <c r="I345" s="22">
        <v>8.66</v>
      </c>
      <c r="J345" s="22">
        <v>10.98</v>
      </c>
      <c r="K345" s="22">
        <v>10.82</v>
      </c>
      <c r="L345" s="22">
        <v>9.8800000000000008</v>
      </c>
      <c r="M345" s="22">
        <v>7.98</v>
      </c>
      <c r="N345" s="10">
        <v>77.8</v>
      </c>
      <c r="O345" s="22">
        <v>16.284254498714652</v>
      </c>
      <c r="P345" s="22">
        <v>7.9104755784061709</v>
      </c>
      <c r="Q345" s="22">
        <v>9.8666452442159382</v>
      </c>
      <c r="R345" s="22">
        <v>14.860025706940876</v>
      </c>
      <c r="S345" s="22">
        <v>18.841002570694091</v>
      </c>
      <c r="T345" s="22">
        <v>18.566452442159385</v>
      </c>
      <c r="U345" s="22">
        <v>16.953470437017994</v>
      </c>
      <c r="V345" s="22">
        <v>13.693187660668382</v>
      </c>
    </row>
    <row r="346" spans="1:22" ht="12.75">
      <c r="A346" s="3">
        <v>2005</v>
      </c>
      <c r="B346" s="5" t="s">
        <v>49</v>
      </c>
      <c r="C346" s="5" t="s">
        <v>19</v>
      </c>
      <c r="D346" s="2">
        <v>19</v>
      </c>
      <c r="E346" s="2">
        <v>8</v>
      </c>
      <c r="F346" s="22">
        <v>10.77</v>
      </c>
      <c r="G346" s="22">
        <v>4.6500000000000004</v>
      </c>
      <c r="H346" s="22">
        <v>5.92</v>
      </c>
      <c r="I346" s="22">
        <v>8.9</v>
      </c>
      <c r="J346" s="22">
        <v>12.12</v>
      </c>
      <c r="K346" s="22">
        <v>12.94</v>
      </c>
      <c r="L346" s="22">
        <v>11.72</v>
      </c>
      <c r="M346" s="22">
        <v>8.6999999999999993</v>
      </c>
      <c r="N346" s="10">
        <v>77.8</v>
      </c>
      <c r="O346" s="22">
        <v>18.480655526992287</v>
      </c>
      <c r="P346" s="22">
        <v>7.9791131105398474</v>
      </c>
      <c r="Q346" s="22">
        <v>10.158354755784062</v>
      </c>
      <c r="R346" s="22">
        <v>15.271850899742933</v>
      </c>
      <c r="S346" s="22">
        <v>20.797172236503858</v>
      </c>
      <c r="T346" s="22">
        <v>22.204241645244217</v>
      </c>
      <c r="U346" s="22">
        <v>20.110796915167096</v>
      </c>
      <c r="V346" s="22">
        <v>14.928663239074549</v>
      </c>
    </row>
    <row r="347" spans="1:22" ht="12.75">
      <c r="A347" s="3">
        <v>2005</v>
      </c>
      <c r="B347" s="5" t="s">
        <v>49</v>
      </c>
      <c r="C347" s="5" t="s">
        <v>20</v>
      </c>
      <c r="D347" s="2">
        <v>20</v>
      </c>
      <c r="E347" s="2">
        <v>8</v>
      </c>
      <c r="F347" s="22">
        <v>8.33</v>
      </c>
      <c r="G347" s="22">
        <v>4.58</v>
      </c>
      <c r="H347" s="22">
        <v>5.62</v>
      </c>
      <c r="I347" s="22">
        <v>8.4499999999999993</v>
      </c>
      <c r="J347" s="22">
        <v>9.66</v>
      </c>
      <c r="K347" s="22">
        <v>8.92</v>
      </c>
      <c r="L347" s="22">
        <v>8.42</v>
      </c>
      <c r="M347" s="22">
        <v>7.09</v>
      </c>
      <c r="N347" s="10">
        <v>77.8</v>
      </c>
      <c r="O347" s="22">
        <v>14.293766066838048</v>
      </c>
      <c r="P347" s="22">
        <v>7.8589974293059139</v>
      </c>
      <c r="Q347" s="22">
        <v>9.6435732647814909</v>
      </c>
      <c r="R347" s="22">
        <v>14.499678663239072</v>
      </c>
      <c r="S347" s="22">
        <v>16.575964010282778</v>
      </c>
      <c r="T347" s="22">
        <v>15.306169665809769</v>
      </c>
      <c r="U347" s="22">
        <v>14.448200514138817</v>
      </c>
      <c r="V347" s="22">
        <v>12.166002570694088</v>
      </c>
    </row>
    <row r="348" spans="1:22" ht="12.75">
      <c r="A348" s="3">
        <v>2005</v>
      </c>
      <c r="B348" s="5" t="s">
        <v>49</v>
      </c>
      <c r="C348" s="5" t="s">
        <v>21</v>
      </c>
      <c r="D348" s="2">
        <v>21</v>
      </c>
      <c r="E348" s="2">
        <v>8</v>
      </c>
      <c r="F348" s="22">
        <v>10.67</v>
      </c>
      <c r="G348" s="22">
        <v>4.38</v>
      </c>
      <c r="H348" s="22">
        <v>6.07</v>
      </c>
      <c r="I348" s="22">
        <v>9.25</v>
      </c>
      <c r="J348" s="22">
        <v>11.98</v>
      </c>
      <c r="K348" s="22">
        <v>12.11</v>
      </c>
      <c r="L348" s="22">
        <v>11.08</v>
      </c>
      <c r="M348" s="22">
        <v>9.1</v>
      </c>
      <c r="N348" s="10">
        <v>77.8</v>
      </c>
      <c r="O348" s="22">
        <v>18.309061696658098</v>
      </c>
      <c r="P348" s="22">
        <v>7.5158097686375323</v>
      </c>
      <c r="Q348" s="22">
        <v>10.415745501285349</v>
      </c>
      <c r="R348" s="22">
        <v>15.872429305912597</v>
      </c>
      <c r="S348" s="22">
        <v>20.556940874035991</v>
      </c>
      <c r="T348" s="22">
        <v>20.780012853470438</v>
      </c>
      <c r="U348" s="22">
        <v>19.012596401028279</v>
      </c>
      <c r="V348" s="22">
        <v>15.61503856041131</v>
      </c>
    </row>
    <row r="349" spans="1:22" ht="12.75">
      <c r="A349" s="3">
        <v>2005</v>
      </c>
      <c r="B349" s="5" t="s">
        <v>49</v>
      </c>
      <c r="C349" s="5" t="s">
        <v>22</v>
      </c>
      <c r="D349" s="2">
        <v>22</v>
      </c>
      <c r="E349" s="2">
        <v>8</v>
      </c>
      <c r="F349" s="22">
        <v>11.29</v>
      </c>
      <c r="G349" s="22">
        <v>4.2699999999999996</v>
      </c>
      <c r="H349" s="22">
        <v>6.13</v>
      </c>
      <c r="I349" s="22">
        <v>9.23</v>
      </c>
      <c r="J349" s="22">
        <v>12.32</v>
      </c>
      <c r="K349" s="22">
        <v>13.08</v>
      </c>
      <c r="L349" s="22">
        <v>11.91</v>
      </c>
      <c r="M349" s="22">
        <v>9.26</v>
      </c>
      <c r="N349" s="10">
        <v>77.8</v>
      </c>
      <c r="O349" s="22">
        <v>19.372943444730076</v>
      </c>
      <c r="P349" s="22">
        <v>7.3270565552699223</v>
      </c>
      <c r="Q349" s="22">
        <v>10.518701799485862</v>
      </c>
      <c r="R349" s="22">
        <v>15.838110539845761</v>
      </c>
      <c r="S349" s="22">
        <v>21.140359897172239</v>
      </c>
      <c r="T349" s="22">
        <v>22.444473007712084</v>
      </c>
      <c r="U349" s="22">
        <v>20.436825192802058</v>
      </c>
      <c r="V349" s="22">
        <v>15.889588688946017</v>
      </c>
    </row>
    <row r="350" spans="1:22" ht="12.75">
      <c r="A350" s="3">
        <v>2005</v>
      </c>
      <c r="B350" s="5" t="s">
        <v>49</v>
      </c>
      <c r="C350" s="5" t="s">
        <v>23</v>
      </c>
      <c r="D350" s="2">
        <v>23</v>
      </c>
      <c r="E350" s="2">
        <v>8</v>
      </c>
      <c r="F350" s="22">
        <v>9.82</v>
      </c>
      <c r="G350" s="22">
        <v>4.5999999999999996</v>
      </c>
      <c r="H350" s="22">
        <v>6</v>
      </c>
      <c r="I350" s="22">
        <v>9.2799999999999994</v>
      </c>
      <c r="J350" s="22">
        <v>11.3</v>
      </c>
      <c r="K350" s="22">
        <v>10.48</v>
      </c>
      <c r="L350" s="22">
        <v>9.93</v>
      </c>
      <c r="M350" s="22">
        <v>8.56</v>
      </c>
      <c r="N350" s="10">
        <v>77.8</v>
      </c>
      <c r="O350" s="22">
        <v>16.850514138817481</v>
      </c>
      <c r="P350" s="22">
        <v>7.8933161953727495</v>
      </c>
      <c r="Q350" s="22">
        <v>10.295629820051415</v>
      </c>
      <c r="R350" s="22">
        <v>15.923907455012852</v>
      </c>
      <c r="S350" s="22">
        <v>19.390102827763499</v>
      </c>
      <c r="T350" s="22">
        <v>17.98303341902314</v>
      </c>
      <c r="U350" s="22">
        <v>17.039267352185089</v>
      </c>
      <c r="V350" s="22">
        <v>14.688431876606684</v>
      </c>
    </row>
    <row r="351" spans="1:22" ht="12.75">
      <c r="A351" s="3">
        <v>2005</v>
      </c>
      <c r="B351" s="5" t="s">
        <v>49</v>
      </c>
      <c r="C351" s="5" t="s">
        <v>24</v>
      </c>
      <c r="D351" s="2">
        <v>24</v>
      </c>
      <c r="E351" s="2">
        <v>8</v>
      </c>
      <c r="F351" s="22">
        <v>6.69</v>
      </c>
      <c r="G351" s="22">
        <v>4.6900000000000004</v>
      </c>
      <c r="H351" s="22">
        <v>5.41</v>
      </c>
      <c r="I351" s="22">
        <v>6.33</v>
      </c>
      <c r="J351" s="22">
        <v>7.64</v>
      </c>
      <c r="K351" s="22">
        <v>7.43</v>
      </c>
      <c r="L351" s="22">
        <v>7.08</v>
      </c>
      <c r="M351" s="22">
        <v>6.61</v>
      </c>
      <c r="N351" s="10">
        <v>77.8</v>
      </c>
      <c r="O351" s="22">
        <v>11.479627249357327</v>
      </c>
      <c r="P351" s="22">
        <v>8.0477506426735221</v>
      </c>
      <c r="Q351" s="22">
        <v>9.2832262210796923</v>
      </c>
      <c r="R351" s="22">
        <v>10.861889460154243</v>
      </c>
      <c r="S351" s="22">
        <v>13.109768637532133</v>
      </c>
      <c r="T351" s="22">
        <v>12.749421593830334</v>
      </c>
      <c r="U351" s="22">
        <v>12.14884318766067</v>
      </c>
      <c r="V351" s="22">
        <v>11.342352185089975</v>
      </c>
    </row>
    <row r="352" spans="1:22" ht="12.75">
      <c r="A352" s="3">
        <v>2005</v>
      </c>
      <c r="B352" s="5" t="s">
        <v>49</v>
      </c>
      <c r="C352" s="5" t="s">
        <v>25</v>
      </c>
      <c r="D352" s="2">
        <v>25</v>
      </c>
      <c r="E352" s="2">
        <v>8</v>
      </c>
      <c r="F352" s="22">
        <v>6.53</v>
      </c>
      <c r="G352" s="22">
        <v>4.8499999999999996</v>
      </c>
      <c r="H352" s="22">
        <v>5.51</v>
      </c>
      <c r="I352" s="22">
        <v>6.25</v>
      </c>
      <c r="J352" s="22">
        <v>8.33</v>
      </c>
      <c r="K352" s="22">
        <v>9.6300000000000008</v>
      </c>
      <c r="L352" s="22">
        <v>9.01</v>
      </c>
      <c r="M352" s="22">
        <v>7</v>
      </c>
      <c r="N352" s="10">
        <v>77.8</v>
      </c>
      <c r="O352" s="22">
        <v>11.205077120822622</v>
      </c>
      <c r="P352" s="22">
        <v>8.3223007712082246</v>
      </c>
      <c r="Q352" s="22">
        <v>9.4548200514138809</v>
      </c>
      <c r="R352" s="22">
        <v>10.72461439588689</v>
      </c>
      <c r="S352" s="22">
        <v>14.293766066838048</v>
      </c>
      <c r="T352" s="22">
        <v>16.524485861182519</v>
      </c>
      <c r="U352" s="22">
        <v>15.460604113110541</v>
      </c>
      <c r="V352" s="22">
        <v>12.011568123393317</v>
      </c>
    </row>
    <row r="353" spans="1:22" ht="12.75">
      <c r="A353" s="3">
        <v>2005</v>
      </c>
      <c r="B353" s="5" t="s">
        <v>49</v>
      </c>
      <c r="C353" s="5" t="s">
        <v>26</v>
      </c>
      <c r="D353" s="2">
        <v>26</v>
      </c>
      <c r="E353" s="2">
        <v>8</v>
      </c>
      <c r="F353" s="22">
        <v>6.73</v>
      </c>
      <c r="G353" s="22">
        <v>4.58</v>
      </c>
      <c r="H353" s="22">
        <v>5.34</v>
      </c>
      <c r="I353" s="22">
        <v>6.35</v>
      </c>
      <c r="J353" s="22">
        <v>7.55</v>
      </c>
      <c r="K353" s="22">
        <v>7.27</v>
      </c>
      <c r="L353" s="22">
        <v>6.88</v>
      </c>
      <c r="M353" s="22">
        <v>6.5</v>
      </c>
      <c r="N353" s="10">
        <v>77.8</v>
      </c>
      <c r="O353" s="22">
        <v>11.548264781491003</v>
      </c>
      <c r="P353" s="22">
        <v>7.8589974293059139</v>
      </c>
      <c r="Q353" s="22">
        <v>9.1631105398457589</v>
      </c>
      <c r="R353" s="22">
        <v>10.896208226221079</v>
      </c>
      <c r="S353" s="22">
        <v>12.955334190231362</v>
      </c>
      <c r="T353" s="22">
        <v>12.47487146529563</v>
      </c>
      <c r="U353" s="22">
        <v>11.805655526992288</v>
      </c>
      <c r="V353" s="22">
        <v>11.153598971722365</v>
      </c>
    </row>
    <row r="354" spans="1:22" ht="12.75">
      <c r="A354" s="3">
        <v>2005</v>
      </c>
      <c r="B354" s="5" t="s">
        <v>29</v>
      </c>
      <c r="C354" s="5" t="s">
        <v>18</v>
      </c>
      <c r="D354" s="2">
        <v>27</v>
      </c>
      <c r="E354" s="2">
        <v>8</v>
      </c>
      <c r="F354" s="6">
        <v>18949</v>
      </c>
      <c r="G354" s="6">
        <v>3508</v>
      </c>
      <c r="H354" s="6">
        <v>8962</v>
      </c>
      <c r="I354" s="6">
        <v>17413</v>
      </c>
      <c r="J354" s="6">
        <v>21583</v>
      </c>
      <c r="K354" s="6">
        <v>21276</v>
      </c>
      <c r="L354" s="6">
        <v>19180</v>
      </c>
      <c r="M354" s="6">
        <v>13727</v>
      </c>
      <c r="N354" s="10">
        <v>77.8</v>
      </c>
      <c r="O354" s="6">
        <v>32515.314910025707</v>
      </c>
      <c r="P354" s="6">
        <v>6019.5115681233938</v>
      </c>
      <c r="Q354" s="6">
        <v>15378.239074550129</v>
      </c>
      <c r="R354" s="6">
        <v>29879.633676092548</v>
      </c>
      <c r="S354" s="6">
        <v>37035.096401028277</v>
      </c>
      <c r="T354" s="6">
        <v>36508.303341902312</v>
      </c>
      <c r="U354" s="6">
        <v>32911.696658097688</v>
      </c>
      <c r="V354" s="6">
        <v>23554.685089974293</v>
      </c>
    </row>
    <row r="355" spans="1:22" ht="12.75">
      <c r="A355" s="3">
        <v>2005</v>
      </c>
      <c r="B355" s="5" t="s">
        <v>29</v>
      </c>
      <c r="C355" s="5" t="s">
        <v>19</v>
      </c>
      <c r="D355" s="2">
        <v>28</v>
      </c>
      <c r="E355" s="2">
        <v>8</v>
      </c>
      <c r="F355" s="6">
        <v>23879</v>
      </c>
      <c r="G355" s="6">
        <v>4534</v>
      </c>
      <c r="H355" s="6">
        <v>10379</v>
      </c>
      <c r="I355" s="6">
        <v>19027</v>
      </c>
      <c r="J355" s="6">
        <v>26009</v>
      </c>
      <c r="K355" s="6">
        <v>27819</v>
      </c>
      <c r="L355" s="6">
        <v>24919</v>
      </c>
      <c r="M355" s="6">
        <v>17823</v>
      </c>
      <c r="N355" s="10">
        <v>77.8</v>
      </c>
      <c r="O355" s="6">
        <v>40974.890745501289</v>
      </c>
      <c r="P355" s="6">
        <v>7780.0642673521852</v>
      </c>
      <c r="Q355" s="6">
        <v>17809.723650385604</v>
      </c>
      <c r="R355" s="6">
        <v>32649.158097686377</v>
      </c>
      <c r="S355" s="6">
        <v>44629.839331619536</v>
      </c>
      <c r="T355" s="6">
        <v>47735.68766066838</v>
      </c>
      <c r="U355" s="6">
        <v>42759.466580976863</v>
      </c>
      <c r="V355" s="6">
        <v>30583.168380462725</v>
      </c>
    </row>
    <row r="356" spans="1:22" ht="12.75">
      <c r="A356" s="3">
        <v>2005</v>
      </c>
      <c r="B356" s="5" t="s">
        <v>29</v>
      </c>
      <c r="C356" s="5" t="s">
        <v>20</v>
      </c>
      <c r="D356" s="2">
        <v>29</v>
      </c>
      <c r="E356" s="2">
        <v>8</v>
      </c>
      <c r="F356" s="6">
        <v>14039</v>
      </c>
      <c r="G356" s="6">
        <v>3040</v>
      </c>
      <c r="H356" s="6">
        <v>7437</v>
      </c>
      <c r="I356" s="6">
        <v>15585</v>
      </c>
      <c r="J356" s="6">
        <v>16000</v>
      </c>
      <c r="K356" s="6">
        <v>14528</v>
      </c>
      <c r="L356" s="6">
        <v>13816</v>
      </c>
      <c r="M356" s="6">
        <v>8231</v>
      </c>
      <c r="N356" s="10">
        <v>77.8</v>
      </c>
      <c r="O356" s="6">
        <v>24090.057840616966</v>
      </c>
      <c r="P356" s="6">
        <v>5216.4524421593833</v>
      </c>
      <c r="Q356" s="6">
        <v>12761.433161953728</v>
      </c>
      <c r="R356" s="6">
        <v>26742.898457583549</v>
      </c>
      <c r="S356" s="6">
        <v>27455.012853470438</v>
      </c>
      <c r="T356" s="6">
        <v>24929.151670951156</v>
      </c>
      <c r="U356" s="6">
        <v>23707.403598971723</v>
      </c>
      <c r="V356" s="6">
        <v>14123.888174807198</v>
      </c>
    </row>
    <row r="357" spans="1:22" ht="12.75">
      <c r="A357" s="3">
        <v>2005</v>
      </c>
      <c r="B357" s="5" t="s">
        <v>29</v>
      </c>
      <c r="C357" s="5" t="s">
        <v>21</v>
      </c>
      <c r="D357" s="2">
        <v>30</v>
      </c>
      <c r="E357" s="2">
        <v>8</v>
      </c>
      <c r="F357" s="6">
        <v>22888</v>
      </c>
      <c r="G357" s="6">
        <v>7484</v>
      </c>
      <c r="H357" s="6">
        <v>11901</v>
      </c>
      <c r="I357" s="6">
        <v>19074</v>
      </c>
      <c r="J357" s="6">
        <v>24934</v>
      </c>
      <c r="K357" s="6">
        <v>25715</v>
      </c>
      <c r="L357" s="6">
        <v>23364</v>
      </c>
      <c r="M357" s="6">
        <v>19336</v>
      </c>
      <c r="N357" s="10">
        <v>77.8</v>
      </c>
      <c r="O357" s="6">
        <v>39274.395886889462</v>
      </c>
      <c r="P357" s="6">
        <v>12842.082262210797</v>
      </c>
      <c r="Q357" s="6">
        <v>20421.381748071981</v>
      </c>
      <c r="R357" s="6">
        <v>32729.807197943446</v>
      </c>
      <c r="S357" s="6">
        <v>42785.205655526996</v>
      </c>
      <c r="T357" s="6">
        <v>44125.353470437018</v>
      </c>
      <c r="U357" s="6">
        <v>40091.182519280206</v>
      </c>
      <c r="V357" s="6">
        <v>33179.383033419028</v>
      </c>
    </row>
    <row r="358" spans="1:22" ht="12.75">
      <c r="A358" s="3">
        <v>2005</v>
      </c>
      <c r="B358" s="5" t="s">
        <v>29</v>
      </c>
      <c r="C358" s="5" t="s">
        <v>22</v>
      </c>
      <c r="D358" s="2">
        <v>31</v>
      </c>
      <c r="E358" s="2">
        <v>8</v>
      </c>
      <c r="F358" s="6">
        <v>25064</v>
      </c>
      <c r="G358" s="6" t="s">
        <v>39</v>
      </c>
      <c r="H358" s="6">
        <v>12522</v>
      </c>
      <c r="I358" s="6">
        <v>19808</v>
      </c>
      <c r="J358" s="6">
        <v>26600</v>
      </c>
      <c r="K358" s="6">
        <v>28479</v>
      </c>
      <c r="L358" s="6">
        <v>25824</v>
      </c>
      <c r="M358" s="6">
        <v>20519</v>
      </c>
      <c r="N358" s="10">
        <v>77.8</v>
      </c>
      <c r="O358" s="6">
        <v>43008.277634961443</v>
      </c>
      <c r="P358" s="6" t="s">
        <v>39</v>
      </c>
      <c r="Q358" s="6">
        <v>21486.979434447301</v>
      </c>
      <c r="R358" s="6">
        <v>33989.305912596399</v>
      </c>
      <c r="S358" s="6">
        <v>45643.958868894602</v>
      </c>
      <c r="T358" s="6">
        <v>48868.206940874035</v>
      </c>
      <c r="U358" s="6">
        <v>44312.390745501289</v>
      </c>
      <c r="V358" s="6">
        <v>35209.338046272496</v>
      </c>
    </row>
    <row r="359" spans="1:22" ht="12.75">
      <c r="A359" s="3">
        <v>2005</v>
      </c>
      <c r="B359" s="5" t="s">
        <v>29</v>
      </c>
      <c r="C359" s="5" t="s">
        <v>23</v>
      </c>
      <c r="D359" s="2">
        <v>32</v>
      </c>
      <c r="E359" s="2">
        <v>8</v>
      </c>
      <c r="F359" s="6">
        <v>19442</v>
      </c>
      <c r="G359" s="6">
        <v>6824</v>
      </c>
      <c r="H359" s="6">
        <v>11370</v>
      </c>
      <c r="I359" s="6">
        <v>18096</v>
      </c>
      <c r="J359" s="6">
        <v>21947</v>
      </c>
      <c r="K359" s="6">
        <v>20574</v>
      </c>
      <c r="L359" s="6">
        <v>19092</v>
      </c>
      <c r="M359" s="6">
        <v>16136</v>
      </c>
      <c r="N359" s="10">
        <v>77.8</v>
      </c>
      <c r="O359" s="6">
        <v>33361.272493573269</v>
      </c>
      <c r="P359" s="6">
        <v>11709.562982005142</v>
      </c>
      <c r="Q359" s="6">
        <v>19510.21850899743</v>
      </c>
      <c r="R359" s="6">
        <v>31051.619537275066</v>
      </c>
      <c r="S359" s="6">
        <v>37659.697943444735</v>
      </c>
      <c r="T359" s="6">
        <v>35303.714652956296</v>
      </c>
      <c r="U359" s="6">
        <v>32760.694087403601</v>
      </c>
      <c r="V359" s="6">
        <v>27688.380462724937</v>
      </c>
    </row>
    <row r="360" spans="1:22" ht="12.75">
      <c r="A360" s="3">
        <v>2005</v>
      </c>
      <c r="B360" s="5" t="s">
        <v>29</v>
      </c>
      <c r="C360" s="5" t="s">
        <v>24</v>
      </c>
      <c r="D360" s="2">
        <v>33</v>
      </c>
      <c r="E360" s="2">
        <v>8</v>
      </c>
      <c r="F360" s="6">
        <v>7358</v>
      </c>
      <c r="G360" s="6">
        <v>2805</v>
      </c>
      <c r="H360" s="6">
        <v>4481</v>
      </c>
      <c r="I360" s="6">
        <v>7182</v>
      </c>
      <c r="J360" s="6">
        <v>8246</v>
      </c>
      <c r="K360" s="6">
        <v>8077</v>
      </c>
      <c r="L360" s="6">
        <v>7776</v>
      </c>
      <c r="M360" s="6">
        <v>6048</v>
      </c>
      <c r="N360" s="10">
        <v>77.8</v>
      </c>
      <c r="O360" s="6">
        <v>12625.874035989718</v>
      </c>
      <c r="P360" s="6">
        <v>4813.2069408740363</v>
      </c>
      <c r="Q360" s="6">
        <v>7689.1195372750644</v>
      </c>
      <c r="R360" s="6">
        <v>12323.868894601543</v>
      </c>
      <c r="S360" s="6">
        <v>14149.627249357327</v>
      </c>
      <c r="T360" s="6">
        <v>13859.633676092546</v>
      </c>
      <c r="U360" s="6">
        <v>13343.136246786633</v>
      </c>
      <c r="V360" s="6">
        <v>10377.994858611826</v>
      </c>
    </row>
    <row r="361" spans="1:22" ht="12.75">
      <c r="A361" s="3">
        <v>2005</v>
      </c>
      <c r="B361" s="5" t="s">
        <v>29</v>
      </c>
      <c r="C361" s="5" t="s">
        <v>25</v>
      </c>
      <c r="D361" s="2">
        <v>34</v>
      </c>
      <c r="E361" s="2">
        <v>8</v>
      </c>
      <c r="F361" s="6">
        <v>7453</v>
      </c>
      <c r="G361" s="6" t="s">
        <v>39</v>
      </c>
      <c r="H361" s="6">
        <v>4679</v>
      </c>
      <c r="I361" s="6">
        <v>7524</v>
      </c>
      <c r="J361" s="6">
        <v>10089</v>
      </c>
      <c r="K361" s="6">
        <v>10778</v>
      </c>
      <c r="L361" s="6">
        <v>10254</v>
      </c>
      <c r="M361" s="6">
        <v>6799</v>
      </c>
      <c r="N361" s="10">
        <v>77.8</v>
      </c>
      <c r="O361" s="6">
        <v>12788.888174807198</v>
      </c>
      <c r="P361" s="6" t="s">
        <v>39</v>
      </c>
      <c r="Q361" s="6">
        <v>8028.8753213367609</v>
      </c>
      <c r="R361" s="6">
        <v>12910.719794344473</v>
      </c>
      <c r="S361" s="6">
        <v>17312.101542416454</v>
      </c>
      <c r="T361" s="6">
        <v>18494.383033419024</v>
      </c>
      <c r="U361" s="6">
        <v>17595.231362467868</v>
      </c>
      <c r="V361" s="6">
        <v>11666.664524421594</v>
      </c>
    </row>
    <row r="362" spans="1:22" ht="12.75">
      <c r="A362" s="3">
        <v>2005</v>
      </c>
      <c r="B362" s="5" t="s">
        <v>29</v>
      </c>
      <c r="C362" s="5" t="s">
        <v>26</v>
      </c>
      <c r="D362" s="2">
        <v>35</v>
      </c>
      <c r="E362" s="2">
        <v>8</v>
      </c>
      <c r="F362" s="6">
        <v>7346</v>
      </c>
      <c r="G362" s="6">
        <v>2713</v>
      </c>
      <c r="H362" s="6">
        <v>4346</v>
      </c>
      <c r="I362" s="6">
        <v>7042</v>
      </c>
      <c r="J362" s="6">
        <v>8074</v>
      </c>
      <c r="K362" s="6">
        <v>7926</v>
      </c>
      <c r="L362" s="6">
        <v>7565</v>
      </c>
      <c r="M362" s="6">
        <v>5747</v>
      </c>
      <c r="N362" s="10">
        <v>77.8</v>
      </c>
      <c r="O362" s="6">
        <v>12605.282776349615</v>
      </c>
      <c r="P362" s="6">
        <v>4655.3406169665814</v>
      </c>
      <c r="Q362" s="6">
        <v>7457.4678663239074</v>
      </c>
      <c r="R362" s="6">
        <v>12083.637532133676</v>
      </c>
      <c r="S362" s="6">
        <v>13854.48586118252</v>
      </c>
      <c r="T362" s="6">
        <v>13600.526992287918</v>
      </c>
      <c r="U362" s="6">
        <v>12981.073264781491</v>
      </c>
      <c r="V362" s="6">
        <v>9861.4974293059131</v>
      </c>
    </row>
    <row r="363" spans="1:22" ht="12.75">
      <c r="A363" s="3" t="s">
        <v>31</v>
      </c>
      <c r="B363" s="5" t="s">
        <v>17</v>
      </c>
      <c r="C363" s="5" t="s">
        <v>18</v>
      </c>
      <c r="D363" s="2">
        <v>0</v>
      </c>
      <c r="E363" s="2" t="e">
        <v>#VALUE!</v>
      </c>
      <c r="F363" s="20">
        <v>364.1</v>
      </c>
      <c r="G363" s="20">
        <v>74.5</v>
      </c>
      <c r="H363" s="20">
        <v>193.3</v>
      </c>
      <c r="I363" s="20">
        <v>340</v>
      </c>
      <c r="J363" s="20">
        <v>429.3</v>
      </c>
      <c r="K363" s="20">
        <v>421.3</v>
      </c>
      <c r="L363" s="20">
        <v>382.8</v>
      </c>
      <c r="M363" s="20">
        <v>276.3</v>
      </c>
      <c r="N363" s="10">
        <v>79.400000000000006</v>
      </c>
      <c r="O363" s="20">
        <v>612.18324937027705</v>
      </c>
      <c r="P363" s="20">
        <v>125.26133501259444</v>
      </c>
      <c r="Q363" s="20">
        <v>325.00692695214104</v>
      </c>
      <c r="R363" s="20">
        <v>571.66246851385381</v>
      </c>
      <c r="S363" s="20">
        <v>721.80793450881606</v>
      </c>
      <c r="T363" s="20">
        <v>708.35705289672546</v>
      </c>
      <c r="U363" s="20">
        <v>643.62468513853901</v>
      </c>
      <c r="V363" s="20">
        <v>464.55982367758185</v>
      </c>
    </row>
    <row r="364" spans="1:22" ht="12.75">
      <c r="A364" s="3" t="s">
        <v>31</v>
      </c>
      <c r="B364" s="5" t="s">
        <v>17</v>
      </c>
      <c r="C364" s="5" t="s">
        <v>19</v>
      </c>
      <c r="D364" s="2">
        <v>1</v>
      </c>
      <c r="E364" s="2" t="e">
        <v>#VALUE!</v>
      </c>
      <c r="F364" s="20">
        <v>455.5</v>
      </c>
      <c r="G364" s="20">
        <v>95</v>
      </c>
      <c r="H364" s="20">
        <v>216.4</v>
      </c>
      <c r="I364" s="20">
        <v>368.4</v>
      </c>
      <c r="J364" s="20">
        <v>511.7</v>
      </c>
      <c r="K364" s="20">
        <v>545.4</v>
      </c>
      <c r="L364" s="20">
        <v>494</v>
      </c>
      <c r="M364" s="20">
        <v>360.1</v>
      </c>
      <c r="N364" s="10">
        <v>79.400000000000006</v>
      </c>
      <c r="O364" s="20">
        <v>765.85957178841306</v>
      </c>
      <c r="P364" s="20">
        <v>159.72921914357681</v>
      </c>
      <c r="Q364" s="20">
        <v>363.84634760705291</v>
      </c>
      <c r="R364" s="20">
        <v>619.41309823677568</v>
      </c>
      <c r="S364" s="20">
        <v>860.35201511335003</v>
      </c>
      <c r="T364" s="20">
        <v>917.01385390428197</v>
      </c>
      <c r="U364" s="20">
        <v>830.59193954659941</v>
      </c>
      <c r="V364" s="20">
        <v>605.45780856423175</v>
      </c>
    </row>
    <row r="365" spans="1:22" ht="12.75">
      <c r="A365" s="3" t="s">
        <v>31</v>
      </c>
      <c r="B365" s="5" t="s">
        <v>17</v>
      </c>
      <c r="C365" s="5" t="s">
        <v>20</v>
      </c>
      <c r="D365" s="2">
        <v>2</v>
      </c>
      <c r="E365" s="2" t="e">
        <v>#VALUE!</v>
      </c>
      <c r="F365" s="20">
        <v>279.60000000000002</v>
      </c>
      <c r="G365" s="20">
        <v>61.5</v>
      </c>
      <c r="H365" s="20">
        <v>164</v>
      </c>
      <c r="I365" s="20">
        <v>311.39999999999998</v>
      </c>
      <c r="J365" s="20">
        <v>328.6</v>
      </c>
      <c r="K365" s="20">
        <v>296.10000000000002</v>
      </c>
      <c r="L365" s="20">
        <v>280</v>
      </c>
      <c r="M365" s="20">
        <v>167.6</v>
      </c>
      <c r="N365" s="10">
        <v>79.400000000000006</v>
      </c>
      <c r="O365" s="20">
        <v>470.10831234256932</v>
      </c>
      <c r="P365" s="20">
        <v>103.40365239294709</v>
      </c>
      <c r="Q365" s="20">
        <v>275.7430730478589</v>
      </c>
      <c r="R365" s="20">
        <v>523.5755667506296</v>
      </c>
      <c r="S365" s="20">
        <v>552.49496221662469</v>
      </c>
      <c r="T365" s="20">
        <v>497.85075566750635</v>
      </c>
      <c r="U365" s="20">
        <v>470.78085642317376</v>
      </c>
      <c r="V365" s="20">
        <v>281.7959697732997</v>
      </c>
    </row>
    <row r="366" spans="1:22" ht="12.75">
      <c r="A366" s="3" t="s">
        <v>31</v>
      </c>
      <c r="B366" s="5" t="s">
        <v>17</v>
      </c>
      <c r="C366" s="5" t="s">
        <v>21</v>
      </c>
      <c r="D366" s="2">
        <v>3</v>
      </c>
      <c r="E366" s="2" t="e">
        <v>#VALUE!</v>
      </c>
      <c r="F366" s="20">
        <v>446.4</v>
      </c>
      <c r="G366" s="20">
        <v>178</v>
      </c>
      <c r="H366" s="20">
        <v>250.6</v>
      </c>
      <c r="I366" s="20">
        <v>378.9</v>
      </c>
      <c r="J366" s="20">
        <v>498.3</v>
      </c>
      <c r="K366" s="20">
        <v>506.3</v>
      </c>
      <c r="L366" s="20">
        <v>468.2</v>
      </c>
      <c r="M366" s="20">
        <v>400.4</v>
      </c>
      <c r="N366" s="10">
        <v>79.400000000000006</v>
      </c>
      <c r="O366" s="20">
        <v>750.5591939546598</v>
      </c>
      <c r="P366" s="20">
        <v>299.28211586901762</v>
      </c>
      <c r="Q366" s="20">
        <v>421.34886649874051</v>
      </c>
      <c r="R366" s="20">
        <v>637.0673803526447</v>
      </c>
      <c r="S366" s="20">
        <v>837.82178841309826</v>
      </c>
      <c r="T366" s="20">
        <v>851.27267002518886</v>
      </c>
      <c r="U366" s="20">
        <v>787.21284634760696</v>
      </c>
      <c r="V366" s="20">
        <v>673.21662468513841</v>
      </c>
    </row>
    <row r="367" spans="1:22" ht="12.75">
      <c r="A367" s="3" t="s">
        <v>31</v>
      </c>
      <c r="B367" s="5" t="s">
        <v>17</v>
      </c>
      <c r="C367" s="5" t="s">
        <v>22</v>
      </c>
      <c r="D367" s="2">
        <v>4</v>
      </c>
      <c r="E367" s="2" t="e">
        <v>#VALUE!</v>
      </c>
      <c r="F367" s="20">
        <v>487.1</v>
      </c>
      <c r="G367" s="20">
        <v>175.4</v>
      </c>
      <c r="H367" s="20">
        <v>262</v>
      </c>
      <c r="I367" s="20">
        <v>392</v>
      </c>
      <c r="J367" s="20">
        <v>527.4</v>
      </c>
      <c r="K367" s="20">
        <v>562.79999999999995</v>
      </c>
      <c r="L367" s="20">
        <v>516.79999999999995</v>
      </c>
      <c r="M367" s="20">
        <v>421.6</v>
      </c>
      <c r="N367" s="10">
        <v>79.400000000000006</v>
      </c>
      <c r="O367" s="20">
        <v>818.99055415617124</v>
      </c>
      <c r="P367" s="20">
        <v>294.91057934508814</v>
      </c>
      <c r="Q367" s="20">
        <v>440.51637279596974</v>
      </c>
      <c r="R367" s="20">
        <v>659.09319899244326</v>
      </c>
      <c r="S367" s="20">
        <v>886.7493702770779</v>
      </c>
      <c r="T367" s="20">
        <v>946.26952141057916</v>
      </c>
      <c r="U367" s="20">
        <v>868.92695214105777</v>
      </c>
      <c r="V367" s="20">
        <v>708.86146095717891</v>
      </c>
    </row>
    <row r="368" spans="1:22" ht="12.75">
      <c r="A368" s="3" t="s">
        <v>31</v>
      </c>
      <c r="B368" s="5" t="s">
        <v>17</v>
      </c>
      <c r="C368" s="5" t="s">
        <v>23</v>
      </c>
      <c r="D368" s="2">
        <v>5</v>
      </c>
      <c r="E368" s="2" t="e">
        <v>#VALUE!</v>
      </c>
      <c r="F368" s="20">
        <v>385.8</v>
      </c>
      <c r="G368" s="20">
        <v>184.9</v>
      </c>
      <c r="H368" s="20">
        <v>240.1</v>
      </c>
      <c r="I368" s="20">
        <v>364.1</v>
      </c>
      <c r="J368" s="20">
        <v>448.3</v>
      </c>
      <c r="K368" s="20">
        <v>415.1</v>
      </c>
      <c r="L368" s="20">
        <v>387.8</v>
      </c>
      <c r="M368" s="20">
        <v>344.7</v>
      </c>
      <c r="N368" s="10">
        <v>79.400000000000006</v>
      </c>
      <c r="O368" s="20">
        <v>648.66876574307298</v>
      </c>
      <c r="P368" s="20">
        <v>310.88350125944584</v>
      </c>
      <c r="Q368" s="20">
        <v>403.69458438287148</v>
      </c>
      <c r="R368" s="20">
        <v>612.18324937027705</v>
      </c>
      <c r="S368" s="20">
        <v>753.75377833753146</v>
      </c>
      <c r="T368" s="20">
        <v>697.93261964735518</v>
      </c>
      <c r="U368" s="20">
        <v>652.03148614609574</v>
      </c>
      <c r="V368" s="20">
        <v>579.5648614609571</v>
      </c>
    </row>
    <row r="369" spans="1:22" ht="12.75">
      <c r="A369" s="3" t="s">
        <v>31</v>
      </c>
      <c r="B369" s="5" t="s">
        <v>17</v>
      </c>
      <c r="C369" s="5" t="s">
        <v>24</v>
      </c>
      <c r="D369" s="2">
        <v>6</v>
      </c>
      <c r="E369" s="2" t="e">
        <v>#VALUE!</v>
      </c>
      <c r="F369" s="20">
        <v>137.4</v>
      </c>
      <c r="G369" s="20">
        <v>57</v>
      </c>
      <c r="H369" s="20">
        <v>88.5</v>
      </c>
      <c r="I369" s="20">
        <v>131.80000000000001</v>
      </c>
      <c r="J369" s="20">
        <v>156.30000000000001</v>
      </c>
      <c r="K369" s="20">
        <v>158.69999999999999</v>
      </c>
      <c r="L369" s="20">
        <v>153</v>
      </c>
      <c r="M369" s="20">
        <v>120</v>
      </c>
      <c r="N369" s="10">
        <v>79.400000000000006</v>
      </c>
      <c r="O369" s="20">
        <v>231.01889168765743</v>
      </c>
      <c r="P369" s="20">
        <v>95.837531486146091</v>
      </c>
      <c r="Q369" s="20">
        <v>148.80037783375315</v>
      </c>
      <c r="R369" s="20">
        <v>221.60327455919398</v>
      </c>
      <c r="S369" s="20">
        <v>262.79659949622169</v>
      </c>
      <c r="T369" s="20">
        <v>266.83186397984883</v>
      </c>
      <c r="U369" s="20">
        <v>257.24811083123421</v>
      </c>
      <c r="V369" s="20">
        <v>201.76322418136019</v>
      </c>
    </row>
    <row r="370" spans="1:22" ht="12.75">
      <c r="A370" s="3" t="s">
        <v>31</v>
      </c>
      <c r="B370" s="5" t="s">
        <v>17</v>
      </c>
      <c r="C370" s="5" t="s">
        <v>25</v>
      </c>
      <c r="D370" s="2">
        <v>7</v>
      </c>
      <c r="E370" s="2" t="e">
        <v>#VALUE!</v>
      </c>
      <c r="F370" s="20">
        <v>128.1</v>
      </c>
      <c r="G370" s="20">
        <v>62.6</v>
      </c>
      <c r="H370" s="20">
        <v>90.4</v>
      </c>
      <c r="I370" s="20">
        <v>131.5</v>
      </c>
      <c r="J370" s="20">
        <v>160</v>
      </c>
      <c r="K370" s="20">
        <v>170.2</v>
      </c>
      <c r="L370" s="20">
        <v>168.6</v>
      </c>
      <c r="M370" s="20">
        <v>132.5</v>
      </c>
      <c r="N370" s="10">
        <v>79.400000000000006</v>
      </c>
      <c r="O370" s="20">
        <v>215.38224181360198</v>
      </c>
      <c r="P370" s="20">
        <v>105.25314861460957</v>
      </c>
      <c r="Q370" s="20">
        <v>151.99496221662469</v>
      </c>
      <c r="R370" s="20">
        <v>221.09886649874053</v>
      </c>
      <c r="S370" s="20">
        <v>269.0176322418136</v>
      </c>
      <c r="T370" s="20">
        <v>286.16750629722918</v>
      </c>
      <c r="U370" s="20">
        <v>283.47732997481103</v>
      </c>
      <c r="V370" s="20">
        <v>222.78022670025186</v>
      </c>
    </row>
    <row r="371" spans="1:22" ht="12.75">
      <c r="A371" s="3" t="s">
        <v>31</v>
      </c>
      <c r="B371" s="5" t="s">
        <v>17</v>
      </c>
      <c r="C371" s="5" t="s">
        <v>26</v>
      </c>
      <c r="D371" s="2">
        <v>8</v>
      </c>
      <c r="E371" s="2" t="e">
        <v>#VALUE!</v>
      </c>
      <c r="F371" s="20">
        <v>139.6</v>
      </c>
      <c r="G371" s="20">
        <v>52.6</v>
      </c>
      <c r="H371" s="20">
        <v>85.7</v>
      </c>
      <c r="I371" s="20">
        <v>131.69999999999999</v>
      </c>
      <c r="J371" s="20">
        <v>156</v>
      </c>
      <c r="K371" s="20">
        <v>157.6</v>
      </c>
      <c r="L371" s="20">
        <v>151.5</v>
      </c>
      <c r="M371" s="20">
        <v>114.4</v>
      </c>
      <c r="N371" s="10">
        <v>79.400000000000006</v>
      </c>
      <c r="O371" s="20">
        <v>234.71788413098233</v>
      </c>
      <c r="P371" s="20">
        <v>88.439546599496225</v>
      </c>
      <c r="Q371" s="20">
        <v>144.09256926952142</v>
      </c>
      <c r="R371" s="20">
        <v>221.43513853904278</v>
      </c>
      <c r="S371" s="20">
        <v>262.29219143576825</v>
      </c>
      <c r="T371" s="20">
        <v>264.98236775818634</v>
      </c>
      <c r="U371" s="20">
        <v>254.72607052896723</v>
      </c>
      <c r="V371" s="20">
        <v>192.34760705289673</v>
      </c>
    </row>
    <row r="372" spans="1:22" ht="12.75">
      <c r="A372" s="3" t="s">
        <v>31</v>
      </c>
      <c r="B372" s="5" t="s">
        <v>27</v>
      </c>
      <c r="C372" s="5" t="s">
        <v>18</v>
      </c>
      <c r="D372" s="2">
        <v>9</v>
      </c>
      <c r="E372" s="2" t="e">
        <v>#VALUE!</v>
      </c>
      <c r="F372" s="21">
        <v>9.9700000000000006</v>
      </c>
      <c r="G372" s="21">
        <v>4.82</v>
      </c>
      <c r="H372" s="21">
        <v>6</v>
      </c>
      <c r="I372" s="21">
        <v>9.0299999999999994</v>
      </c>
      <c r="J372" s="21">
        <v>11.6</v>
      </c>
      <c r="K372" s="21">
        <v>11.46</v>
      </c>
      <c r="L372" s="21">
        <v>10.4</v>
      </c>
      <c r="M372" s="21">
        <v>8.52</v>
      </c>
      <c r="N372" s="10">
        <v>79.400000000000006</v>
      </c>
      <c r="O372" s="21">
        <v>16.763161209068009</v>
      </c>
      <c r="P372" s="21">
        <v>8.1041561712846342</v>
      </c>
      <c r="Q372" s="21">
        <v>10.088161209068009</v>
      </c>
      <c r="R372" s="21">
        <v>15.182682619647352</v>
      </c>
      <c r="S372" s="21">
        <v>19.503778337531482</v>
      </c>
      <c r="T372" s="21">
        <v>19.268387909319898</v>
      </c>
      <c r="U372" s="21">
        <v>17.486146095717885</v>
      </c>
      <c r="V372" s="21">
        <v>14.325188916876572</v>
      </c>
    </row>
    <row r="373" spans="1:22" ht="12.75">
      <c r="A373" s="3" t="s">
        <v>31</v>
      </c>
      <c r="B373" s="5" t="s">
        <v>27</v>
      </c>
      <c r="C373" s="5" t="s">
        <v>19</v>
      </c>
      <c r="D373" s="2">
        <v>10</v>
      </c>
      <c r="E373" s="2" t="e">
        <v>#VALUE!</v>
      </c>
      <c r="F373" s="21">
        <v>11.32</v>
      </c>
      <c r="G373" s="21">
        <v>4.75</v>
      </c>
      <c r="H373" s="21">
        <v>6.13</v>
      </c>
      <c r="I373" s="21">
        <v>9.33</v>
      </c>
      <c r="J373" s="21">
        <v>12.78</v>
      </c>
      <c r="K373" s="21">
        <v>13.57</v>
      </c>
      <c r="L373" s="21">
        <v>12.31</v>
      </c>
      <c r="M373" s="21">
        <v>9.5</v>
      </c>
      <c r="N373" s="10">
        <v>79.400000000000006</v>
      </c>
      <c r="O373" s="21">
        <v>19.03299748110831</v>
      </c>
      <c r="P373" s="21">
        <v>7.9864609571788403</v>
      </c>
      <c r="Q373" s="21">
        <v>10.306738035264484</v>
      </c>
      <c r="R373" s="21">
        <v>15.687090680100756</v>
      </c>
      <c r="S373" s="21">
        <v>21.487783375314859</v>
      </c>
      <c r="T373" s="21">
        <v>22.816057934508816</v>
      </c>
      <c r="U373" s="21">
        <v>20.697544080604533</v>
      </c>
      <c r="V373" s="21">
        <v>15.972921914357681</v>
      </c>
    </row>
    <row r="374" spans="1:22" ht="12.75">
      <c r="A374" s="3" t="s">
        <v>31</v>
      </c>
      <c r="B374" s="5" t="s">
        <v>27</v>
      </c>
      <c r="C374" s="5" t="s">
        <v>20</v>
      </c>
      <c r="D374" s="2">
        <v>11</v>
      </c>
      <c r="E374" s="2" t="e">
        <v>#VALUE!</v>
      </c>
      <c r="F374" s="21">
        <v>8.7100000000000009</v>
      </c>
      <c r="G374" s="21">
        <v>4.8499999999999996</v>
      </c>
      <c r="H374" s="21">
        <v>5.86</v>
      </c>
      <c r="I374" s="21">
        <v>8.7200000000000006</v>
      </c>
      <c r="J374" s="21">
        <v>10.25</v>
      </c>
      <c r="K374" s="21">
        <v>9.3699999999999992</v>
      </c>
      <c r="L374" s="21">
        <v>8.84</v>
      </c>
      <c r="M374" s="21">
        <v>7.5</v>
      </c>
      <c r="N374" s="10">
        <v>79.400000000000006</v>
      </c>
      <c r="O374" s="21">
        <v>14.644647355163729</v>
      </c>
      <c r="P374" s="21">
        <v>8.1545969773299731</v>
      </c>
      <c r="Q374" s="21">
        <v>9.8527707808564227</v>
      </c>
      <c r="R374" s="21">
        <v>14.661460957178841</v>
      </c>
      <c r="S374" s="21">
        <v>17.233942065491181</v>
      </c>
      <c r="T374" s="21">
        <v>15.754345088161207</v>
      </c>
      <c r="U374" s="21">
        <v>14.863224181360199</v>
      </c>
      <c r="V374" s="21">
        <v>12.610201511335012</v>
      </c>
    </row>
    <row r="375" spans="1:22" ht="12.75">
      <c r="A375" s="3" t="s">
        <v>31</v>
      </c>
      <c r="B375" s="5" t="s">
        <v>27</v>
      </c>
      <c r="C375" s="5" t="s">
        <v>21</v>
      </c>
      <c r="D375" s="2">
        <v>12</v>
      </c>
      <c r="E375" s="2" t="e">
        <v>#VALUE!</v>
      </c>
      <c r="F375" s="21">
        <v>11.2</v>
      </c>
      <c r="G375" s="21">
        <v>4.62</v>
      </c>
      <c r="H375" s="21">
        <v>6.35</v>
      </c>
      <c r="I375" s="21">
        <v>9.6</v>
      </c>
      <c r="J375" s="21">
        <v>12.59</v>
      </c>
      <c r="K375" s="21">
        <v>12.71</v>
      </c>
      <c r="L375" s="21">
        <v>11.65</v>
      </c>
      <c r="M375" s="21">
        <v>9.81</v>
      </c>
      <c r="N375" s="10">
        <v>79.400000000000006</v>
      </c>
      <c r="O375" s="21">
        <v>18.831234256926948</v>
      </c>
      <c r="P375" s="21">
        <v>7.7678841309823667</v>
      </c>
      <c r="Q375" s="21">
        <v>10.676637279596976</v>
      </c>
      <c r="R375" s="21">
        <v>16.141057934508815</v>
      </c>
      <c r="S375" s="21">
        <v>21.168324937027705</v>
      </c>
      <c r="T375" s="21">
        <v>21.370088161209068</v>
      </c>
      <c r="U375" s="21">
        <v>19.587846347607051</v>
      </c>
      <c r="V375" s="21">
        <v>16.494143576826197</v>
      </c>
    </row>
    <row r="376" spans="1:22" ht="12.75">
      <c r="A376" s="3" t="s">
        <v>31</v>
      </c>
      <c r="B376" s="5" t="s">
        <v>27</v>
      </c>
      <c r="C376" s="5" t="s">
        <v>22</v>
      </c>
      <c r="D376" s="2">
        <v>13</v>
      </c>
      <c r="E376" s="2" t="e">
        <v>#VALUE!</v>
      </c>
      <c r="F376" s="21">
        <v>11.83</v>
      </c>
      <c r="G376" s="21">
        <v>4.4400000000000004</v>
      </c>
      <c r="H376" s="21">
        <v>6.47</v>
      </c>
      <c r="I376" s="21">
        <v>9.67</v>
      </c>
      <c r="J376" s="21">
        <v>12.98</v>
      </c>
      <c r="K376" s="21">
        <v>13.72</v>
      </c>
      <c r="L376" s="21">
        <v>12.48</v>
      </c>
      <c r="M376" s="21">
        <v>10.050000000000001</v>
      </c>
      <c r="N376" s="10">
        <v>79.400000000000006</v>
      </c>
      <c r="O376" s="21">
        <v>19.890491183879092</v>
      </c>
      <c r="P376" s="21">
        <v>7.4652392947103268</v>
      </c>
      <c r="Q376" s="21">
        <v>10.878400503778337</v>
      </c>
      <c r="R376" s="21">
        <v>16.258753148614609</v>
      </c>
      <c r="S376" s="21">
        <v>21.824055415617128</v>
      </c>
      <c r="T376" s="21">
        <v>23.068261964735516</v>
      </c>
      <c r="U376" s="21">
        <v>20.983375314861462</v>
      </c>
      <c r="V376" s="21">
        <v>16.897670025188919</v>
      </c>
    </row>
    <row r="377" spans="1:22" ht="12.75">
      <c r="A377" s="3" t="s">
        <v>31</v>
      </c>
      <c r="B377" s="5" t="s">
        <v>27</v>
      </c>
      <c r="C377" s="5" t="s">
        <v>23</v>
      </c>
      <c r="D377" s="2">
        <v>14</v>
      </c>
      <c r="E377" s="2" t="e">
        <v>#VALUE!</v>
      </c>
      <c r="F377" s="21">
        <v>10.24</v>
      </c>
      <c r="G377" s="21">
        <v>5</v>
      </c>
      <c r="H377" s="21">
        <v>6.25</v>
      </c>
      <c r="I377" s="21">
        <v>9.56</v>
      </c>
      <c r="J377" s="21">
        <v>11.99</v>
      </c>
      <c r="K377" s="21">
        <v>11.09</v>
      </c>
      <c r="L377" s="21">
        <v>10.33</v>
      </c>
      <c r="M377" s="21">
        <v>9.17</v>
      </c>
      <c r="N377" s="10">
        <v>79.400000000000006</v>
      </c>
      <c r="O377" s="21">
        <v>17.217128463476069</v>
      </c>
      <c r="P377" s="21">
        <v>8.406801007556675</v>
      </c>
      <c r="Q377" s="21">
        <v>10.508501259445843</v>
      </c>
      <c r="R377" s="21">
        <v>16.073803526448362</v>
      </c>
      <c r="S377" s="21">
        <v>20.159508816120905</v>
      </c>
      <c r="T377" s="21">
        <v>18.646284634760704</v>
      </c>
      <c r="U377" s="21">
        <v>17.368450881612091</v>
      </c>
      <c r="V377" s="21">
        <v>15.41807304785894</v>
      </c>
    </row>
    <row r="378" spans="1:22" ht="12.75">
      <c r="A378" s="3" t="s">
        <v>31</v>
      </c>
      <c r="B378" s="5" t="s">
        <v>27</v>
      </c>
      <c r="C378" s="5" t="s">
        <v>24</v>
      </c>
      <c r="D378" s="2">
        <v>15</v>
      </c>
      <c r="E378" s="2" t="e">
        <v>#VALUE!</v>
      </c>
      <c r="F378" s="21">
        <v>7</v>
      </c>
      <c r="G378" s="21">
        <v>4.8499999999999996</v>
      </c>
      <c r="H378" s="21">
        <v>5.58</v>
      </c>
      <c r="I378" s="21">
        <v>6.57</v>
      </c>
      <c r="J378" s="21">
        <v>7.98</v>
      </c>
      <c r="K378" s="21">
        <v>7.78</v>
      </c>
      <c r="L378" s="21">
        <v>7.53</v>
      </c>
      <c r="M378" s="21">
        <v>6.98</v>
      </c>
      <c r="N378" s="10">
        <v>79.400000000000006</v>
      </c>
      <c r="O378" s="21">
        <v>11.769521410579344</v>
      </c>
      <c r="P378" s="21">
        <v>8.1545969773299731</v>
      </c>
      <c r="Q378" s="21">
        <v>9.381989924433249</v>
      </c>
      <c r="R378" s="21">
        <v>11.04653652392947</v>
      </c>
      <c r="S378" s="21">
        <v>13.417254408060455</v>
      </c>
      <c r="T378" s="21">
        <v>13.080982367758187</v>
      </c>
      <c r="U378" s="21">
        <v>12.660642317380352</v>
      </c>
      <c r="V378" s="21">
        <v>11.735894206549117</v>
      </c>
    </row>
    <row r="379" spans="1:22" ht="12.75">
      <c r="A379" s="3" t="s">
        <v>31</v>
      </c>
      <c r="B379" s="5" t="s">
        <v>27</v>
      </c>
      <c r="C379" s="5" t="s">
        <v>25</v>
      </c>
      <c r="D379" s="2">
        <v>16</v>
      </c>
      <c r="E379" s="2" t="e">
        <v>#VALUE!</v>
      </c>
      <c r="F379" s="21">
        <v>6.89</v>
      </c>
      <c r="G379" s="21">
        <v>4.91</v>
      </c>
      <c r="H379" s="21">
        <v>5.67</v>
      </c>
      <c r="I379" s="21">
        <v>6.52</v>
      </c>
      <c r="J379" s="21">
        <v>8.76</v>
      </c>
      <c r="K379" s="21">
        <v>10.119999999999999</v>
      </c>
      <c r="L379" s="21">
        <v>9.43</v>
      </c>
      <c r="M379" s="21">
        <v>7.46</v>
      </c>
      <c r="N379" s="10">
        <v>79.400000000000006</v>
      </c>
      <c r="O379" s="21">
        <v>11.584571788413097</v>
      </c>
      <c r="P379" s="21">
        <v>8.2554785894206546</v>
      </c>
      <c r="Q379" s="21">
        <v>9.5333123425692676</v>
      </c>
      <c r="R379" s="21">
        <v>10.962468513853903</v>
      </c>
      <c r="S379" s="21">
        <v>14.728715365239294</v>
      </c>
      <c r="T379" s="21">
        <v>17.015365239294709</v>
      </c>
      <c r="U379" s="21">
        <v>15.855226700251889</v>
      </c>
      <c r="V379" s="21">
        <v>12.542947103274559</v>
      </c>
    </row>
    <row r="380" spans="1:22" ht="12.75">
      <c r="A380" s="3" t="s">
        <v>31</v>
      </c>
      <c r="B380" s="5" t="s">
        <v>27</v>
      </c>
      <c r="C380" s="5" t="s">
        <v>26</v>
      </c>
      <c r="D380" s="2">
        <v>17</v>
      </c>
      <c r="E380" s="2" t="e">
        <v>#VALUE!</v>
      </c>
      <c r="F380" s="21">
        <v>7.03</v>
      </c>
      <c r="G380" s="21">
        <v>4.8499999999999996</v>
      </c>
      <c r="H380" s="21">
        <v>5.53</v>
      </c>
      <c r="I380" s="21">
        <v>6.58</v>
      </c>
      <c r="J380" s="21">
        <v>7.88</v>
      </c>
      <c r="K380" s="21">
        <v>7.61</v>
      </c>
      <c r="L380" s="21">
        <v>7.35</v>
      </c>
      <c r="M380" s="21">
        <v>6.79</v>
      </c>
      <c r="N380" s="10">
        <v>79.400000000000006</v>
      </c>
      <c r="O380" s="21">
        <v>11.819962216624685</v>
      </c>
      <c r="P380" s="21">
        <v>8.1545969773299731</v>
      </c>
      <c r="Q380" s="21">
        <v>9.2979219143576817</v>
      </c>
      <c r="R380" s="21">
        <v>11.063350125944584</v>
      </c>
      <c r="S380" s="21">
        <v>13.24911838790932</v>
      </c>
      <c r="T380" s="21">
        <v>12.795151133501259</v>
      </c>
      <c r="U380" s="21">
        <v>12.35799748110831</v>
      </c>
      <c r="V380" s="21">
        <v>11.416435768261964</v>
      </c>
    </row>
    <row r="381" spans="1:22" ht="12.75">
      <c r="A381" s="3" t="s">
        <v>31</v>
      </c>
      <c r="B381" s="5" t="s">
        <v>49</v>
      </c>
      <c r="C381" s="5" t="s">
        <v>18</v>
      </c>
      <c r="D381" s="2">
        <v>18</v>
      </c>
      <c r="E381" s="2" t="e">
        <v>#VALUE!</v>
      </c>
      <c r="F381" s="22">
        <v>9.89</v>
      </c>
      <c r="G381" s="22">
        <v>4.79</v>
      </c>
      <c r="H381" s="22">
        <v>5.96</v>
      </c>
      <c r="I381" s="22">
        <v>8.99</v>
      </c>
      <c r="J381" s="22">
        <v>11.55</v>
      </c>
      <c r="K381" s="22">
        <v>11.37</v>
      </c>
      <c r="L381" s="22">
        <v>10.33</v>
      </c>
      <c r="M381" s="22">
        <v>8.4499999999999993</v>
      </c>
      <c r="N381" s="10">
        <v>79.400000000000006</v>
      </c>
      <c r="O381" s="22">
        <v>16.628652392947103</v>
      </c>
      <c r="P381" s="22">
        <v>8.0537153652392952</v>
      </c>
      <c r="Q381" s="22">
        <v>10.020906801007555</v>
      </c>
      <c r="R381" s="22">
        <v>15.115428211586901</v>
      </c>
      <c r="S381" s="22">
        <v>19.41971032745592</v>
      </c>
      <c r="T381" s="22">
        <v>19.117065491183876</v>
      </c>
      <c r="U381" s="22">
        <v>17.368450881612091</v>
      </c>
      <c r="V381" s="22">
        <v>14.207493702770778</v>
      </c>
    </row>
    <row r="382" spans="1:22" ht="12.75">
      <c r="A382" s="3" t="s">
        <v>31</v>
      </c>
      <c r="B382" s="5" t="s">
        <v>49</v>
      </c>
      <c r="C382" s="5" t="s">
        <v>19</v>
      </c>
      <c r="D382" s="2">
        <v>19</v>
      </c>
      <c r="E382" s="2" t="e">
        <v>#VALUE!</v>
      </c>
      <c r="F382" s="22">
        <v>11.2</v>
      </c>
      <c r="G382" s="22">
        <v>4.68</v>
      </c>
      <c r="H382" s="22">
        <v>6.03</v>
      </c>
      <c r="I382" s="22">
        <v>9.2100000000000009</v>
      </c>
      <c r="J382" s="22">
        <v>12.65</v>
      </c>
      <c r="K382" s="22">
        <v>13.42</v>
      </c>
      <c r="L382" s="22">
        <v>12.13</v>
      </c>
      <c r="M382" s="22">
        <v>9.36</v>
      </c>
      <c r="N382" s="10">
        <v>79.400000000000006</v>
      </c>
      <c r="O382" s="22">
        <v>18.831234256926948</v>
      </c>
      <c r="P382" s="22">
        <v>7.8687657430730473</v>
      </c>
      <c r="Q382" s="22">
        <v>10.138602015113349</v>
      </c>
      <c r="R382" s="22">
        <v>15.485327455919395</v>
      </c>
      <c r="S382" s="22">
        <v>21.269206549118387</v>
      </c>
      <c r="T382" s="22">
        <v>22.563853904282112</v>
      </c>
      <c r="U382" s="22">
        <v>20.394899244332493</v>
      </c>
      <c r="V382" s="22">
        <v>15.737531486146095</v>
      </c>
    </row>
    <row r="383" spans="1:22" ht="12.75">
      <c r="A383" s="3" t="s">
        <v>31</v>
      </c>
      <c r="B383" s="5" t="s">
        <v>49</v>
      </c>
      <c r="C383" s="5" t="s">
        <v>20</v>
      </c>
      <c r="D383" s="2">
        <v>20</v>
      </c>
      <c r="E383" s="2" t="e">
        <v>#VALUE!</v>
      </c>
      <c r="F383" s="22">
        <v>8.7100000000000009</v>
      </c>
      <c r="G383" s="22">
        <v>4.84</v>
      </c>
      <c r="H383" s="22">
        <v>5.83</v>
      </c>
      <c r="I383" s="22">
        <v>8.7100000000000009</v>
      </c>
      <c r="J383" s="22">
        <v>10.25</v>
      </c>
      <c r="K383" s="22">
        <v>9.36</v>
      </c>
      <c r="L383" s="22">
        <v>8.83</v>
      </c>
      <c r="M383" s="22">
        <v>7.49</v>
      </c>
      <c r="N383" s="10">
        <v>79.400000000000006</v>
      </c>
      <c r="O383" s="22">
        <v>14.644647355163729</v>
      </c>
      <c r="P383" s="22">
        <v>8.1377833753148607</v>
      </c>
      <c r="Q383" s="22">
        <v>9.8023299748110837</v>
      </c>
      <c r="R383" s="22">
        <v>14.644647355163729</v>
      </c>
      <c r="S383" s="22">
        <v>17.233942065491181</v>
      </c>
      <c r="T383" s="22">
        <v>15.737531486146095</v>
      </c>
      <c r="U383" s="22">
        <v>14.846410579345088</v>
      </c>
      <c r="V383" s="22">
        <v>12.593387909319899</v>
      </c>
    </row>
    <row r="384" spans="1:22" ht="12.75">
      <c r="A384" s="3" t="s">
        <v>31</v>
      </c>
      <c r="B384" s="5" t="s">
        <v>49</v>
      </c>
      <c r="C384" s="5" t="s">
        <v>21</v>
      </c>
      <c r="D384" s="2">
        <v>21</v>
      </c>
      <c r="E384" s="2" t="e">
        <v>#VALUE!</v>
      </c>
      <c r="F384" s="22">
        <v>11.11</v>
      </c>
      <c r="G384" s="22">
        <v>4.5599999999999996</v>
      </c>
      <c r="H384" s="22">
        <v>6.32</v>
      </c>
      <c r="I384" s="22">
        <v>9.5500000000000007</v>
      </c>
      <c r="J384" s="22">
        <v>12.52</v>
      </c>
      <c r="K384" s="22">
        <v>12.6</v>
      </c>
      <c r="L384" s="22">
        <v>11.55</v>
      </c>
      <c r="M384" s="22">
        <v>9.75</v>
      </c>
      <c r="N384" s="10">
        <v>79.400000000000006</v>
      </c>
      <c r="O384" s="22">
        <v>18.679911838790929</v>
      </c>
      <c r="P384" s="22">
        <v>7.667002518891687</v>
      </c>
      <c r="Q384" s="22">
        <v>10.626196473551637</v>
      </c>
      <c r="R384" s="22">
        <v>16.05698992443325</v>
      </c>
      <c r="S384" s="22">
        <v>21.050629722921911</v>
      </c>
      <c r="T384" s="22">
        <v>21.185138539042818</v>
      </c>
      <c r="U384" s="22">
        <v>19.41971032745592</v>
      </c>
      <c r="V384" s="22">
        <v>16.393261964735515</v>
      </c>
    </row>
    <row r="385" spans="1:22" ht="12.75">
      <c r="A385" s="3" t="s">
        <v>31</v>
      </c>
      <c r="B385" s="5" t="s">
        <v>49</v>
      </c>
      <c r="C385" s="5" t="s">
        <v>22</v>
      </c>
      <c r="D385" s="2">
        <v>22</v>
      </c>
      <c r="E385" s="2" t="e">
        <v>#VALUE!</v>
      </c>
      <c r="F385" s="22">
        <v>11.71</v>
      </c>
      <c r="G385" s="22">
        <v>4.42</v>
      </c>
      <c r="H385" s="22">
        <v>6.38</v>
      </c>
      <c r="I385" s="22">
        <v>9.56</v>
      </c>
      <c r="J385" s="22">
        <v>12.85</v>
      </c>
      <c r="K385" s="22">
        <v>13.56</v>
      </c>
      <c r="L385" s="22">
        <v>12.32</v>
      </c>
      <c r="M385" s="22">
        <v>9.9700000000000006</v>
      </c>
      <c r="N385" s="10">
        <v>79.400000000000006</v>
      </c>
      <c r="O385" s="22">
        <v>19.688727959697733</v>
      </c>
      <c r="P385" s="22">
        <v>7.4316120906800993</v>
      </c>
      <c r="Q385" s="22">
        <v>10.727078085642317</v>
      </c>
      <c r="R385" s="22">
        <v>16.073803526448362</v>
      </c>
      <c r="S385" s="22">
        <v>21.605478589420652</v>
      </c>
      <c r="T385" s="22">
        <v>22.7992443324937</v>
      </c>
      <c r="U385" s="22">
        <v>20.714357682619646</v>
      </c>
      <c r="V385" s="22">
        <v>16.763161209068009</v>
      </c>
    </row>
    <row r="386" spans="1:22" ht="12.75">
      <c r="A386" s="3" t="s">
        <v>31</v>
      </c>
      <c r="B386" s="5" t="s">
        <v>49</v>
      </c>
      <c r="C386" s="5" t="s">
        <v>23</v>
      </c>
      <c r="D386" s="2">
        <v>23</v>
      </c>
      <c r="E386" s="2" t="e">
        <v>#VALUE!</v>
      </c>
      <c r="F386" s="22">
        <v>10.23</v>
      </c>
      <c r="G386" s="22">
        <v>5</v>
      </c>
      <c r="H386" s="22">
        <v>6.24</v>
      </c>
      <c r="I386" s="22">
        <v>9.5500000000000007</v>
      </c>
      <c r="J386" s="22">
        <v>11.99</v>
      </c>
      <c r="K386" s="22">
        <v>11.06</v>
      </c>
      <c r="L386" s="22">
        <v>10.33</v>
      </c>
      <c r="M386" s="22">
        <v>9.2100000000000009</v>
      </c>
      <c r="N386" s="10">
        <v>79.400000000000006</v>
      </c>
      <c r="O386" s="22">
        <v>17.200314861460956</v>
      </c>
      <c r="P386" s="22">
        <v>8.406801007556675</v>
      </c>
      <c r="Q386" s="22">
        <v>10.491687657430731</v>
      </c>
      <c r="R386" s="22">
        <v>16.05698992443325</v>
      </c>
      <c r="S386" s="22">
        <v>20.159508816120905</v>
      </c>
      <c r="T386" s="22">
        <v>18.595843828715363</v>
      </c>
      <c r="U386" s="22">
        <v>17.368450881612091</v>
      </c>
      <c r="V386" s="22">
        <v>15.485327455919395</v>
      </c>
    </row>
    <row r="387" spans="1:22" ht="12.75">
      <c r="A387" s="3" t="s">
        <v>31</v>
      </c>
      <c r="B387" s="5" t="s">
        <v>49</v>
      </c>
      <c r="C387" s="5" t="s">
        <v>24</v>
      </c>
      <c r="D387" s="2">
        <v>24</v>
      </c>
      <c r="E387" s="2" t="e">
        <v>#VALUE!</v>
      </c>
      <c r="F387" s="22">
        <v>7</v>
      </c>
      <c r="G387" s="22">
        <v>4.83</v>
      </c>
      <c r="H387" s="22">
        <v>5.53</v>
      </c>
      <c r="I387" s="22">
        <v>6.54</v>
      </c>
      <c r="J387" s="22">
        <v>7.97</v>
      </c>
      <c r="K387" s="22">
        <v>7.76</v>
      </c>
      <c r="L387" s="22">
        <v>7.53</v>
      </c>
      <c r="M387" s="22">
        <v>6.96</v>
      </c>
      <c r="N387" s="10">
        <v>79.400000000000006</v>
      </c>
      <c r="O387" s="22">
        <v>11.769521410579344</v>
      </c>
      <c r="P387" s="22">
        <v>8.1209697732997483</v>
      </c>
      <c r="Q387" s="22">
        <v>9.2979219143576817</v>
      </c>
      <c r="R387" s="22">
        <v>10.996095717884131</v>
      </c>
      <c r="S387" s="22">
        <v>13.400440806045339</v>
      </c>
      <c r="T387" s="22">
        <v>13.047355163727959</v>
      </c>
      <c r="U387" s="22">
        <v>12.660642317380352</v>
      </c>
      <c r="V387" s="22">
        <v>11.702267002518891</v>
      </c>
    </row>
    <row r="388" spans="1:22" ht="12.75">
      <c r="A388" s="3" t="s">
        <v>31</v>
      </c>
      <c r="B388" s="5" t="s">
        <v>49</v>
      </c>
      <c r="C388" s="5" t="s">
        <v>25</v>
      </c>
      <c r="D388" s="2">
        <v>25</v>
      </c>
      <c r="E388" s="2" t="e">
        <v>#VALUE!</v>
      </c>
      <c r="F388" s="22">
        <v>6.87</v>
      </c>
      <c r="G388" s="22">
        <v>4.8600000000000003</v>
      </c>
      <c r="H388" s="22">
        <v>5.6</v>
      </c>
      <c r="I388" s="22">
        <v>6.5</v>
      </c>
      <c r="J388" s="22">
        <v>8.73</v>
      </c>
      <c r="K388" s="22">
        <v>10.1</v>
      </c>
      <c r="L388" s="22">
        <v>9.3800000000000008</v>
      </c>
      <c r="M388" s="22">
        <v>7.46</v>
      </c>
      <c r="N388" s="10">
        <v>79.400000000000006</v>
      </c>
      <c r="O388" s="22">
        <v>11.55094458438287</v>
      </c>
      <c r="P388" s="22">
        <v>8.1714105793450891</v>
      </c>
      <c r="Q388" s="22">
        <v>9.4156171284634738</v>
      </c>
      <c r="R388" s="22">
        <v>10.928841309823676</v>
      </c>
      <c r="S388" s="22">
        <v>14.678274559193955</v>
      </c>
      <c r="T388" s="22">
        <v>16.981738035264481</v>
      </c>
      <c r="U388" s="22">
        <v>15.771158690176321</v>
      </c>
      <c r="V388" s="22">
        <v>12.542947103274559</v>
      </c>
    </row>
    <row r="389" spans="1:22" ht="12.75">
      <c r="A389" s="3" t="s">
        <v>31</v>
      </c>
      <c r="B389" s="5" t="s">
        <v>49</v>
      </c>
      <c r="C389" s="5" t="s">
        <v>26</v>
      </c>
      <c r="D389" s="2">
        <v>26</v>
      </c>
      <c r="E389" s="2" t="e">
        <v>#VALUE!</v>
      </c>
      <c r="F389" s="22">
        <v>7.01</v>
      </c>
      <c r="G389" s="22">
        <v>4.8099999999999996</v>
      </c>
      <c r="H389" s="22">
        <v>5.5</v>
      </c>
      <c r="I389" s="22">
        <v>6.56</v>
      </c>
      <c r="J389" s="22">
        <v>7.88</v>
      </c>
      <c r="K389" s="22">
        <v>7.6</v>
      </c>
      <c r="L389" s="22">
        <v>7.34</v>
      </c>
      <c r="M389" s="22">
        <v>6.78</v>
      </c>
      <c r="N389" s="10">
        <v>79.400000000000006</v>
      </c>
      <c r="O389" s="22">
        <v>11.786335012594456</v>
      </c>
      <c r="P389" s="22">
        <v>8.08734256926952</v>
      </c>
      <c r="Q389" s="22">
        <v>9.2474811083123427</v>
      </c>
      <c r="R389" s="22">
        <v>11.029722921914356</v>
      </c>
      <c r="S389" s="22">
        <v>13.24911838790932</v>
      </c>
      <c r="T389" s="22">
        <v>12.778337531486144</v>
      </c>
      <c r="U389" s="22">
        <v>12.341183879093197</v>
      </c>
      <c r="V389" s="22">
        <v>11.39962216624685</v>
      </c>
    </row>
    <row r="390" spans="1:22" ht="12.75">
      <c r="A390" s="3" t="s">
        <v>31</v>
      </c>
      <c r="B390" s="5" t="s">
        <v>29</v>
      </c>
      <c r="C390" s="5" t="s">
        <v>18</v>
      </c>
      <c r="D390" s="2">
        <v>27</v>
      </c>
      <c r="E390" s="2" t="e">
        <v>#VALUE!</v>
      </c>
      <c r="F390" s="6">
        <v>19521</v>
      </c>
      <c r="G390" s="6">
        <v>3306</v>
      </c>
      <c r="H390" s="6">
        <v>9106</v>
      </c>
      <c r="I390" s="6">
        <v>17695</v>
      </c>
      <c r="J390" s="6">
        <v>22308</v>
      </c>
      <c r="K390" s="6">
        <v>22103</v>
      </c>
      <c r="L390" s="6">
        <v>19893</v>
      </c>
      <c r="M390" s="6">
        <v>14450</v>
      </c>
      <c r="N390" s="10">
        <v>79.400000000000006</v>
      </c>
      <c r="O390" s="6">
        <v>32821.832493702772</v>
      </c>
      <c r="P390" s="6">
        <v>5558.5768261964731</v>
      </c>
      <c r="Q390" s="6">
        <v>15310.465994962216</v>
      </c>
      <c r="R390" s="6">
        <v>29751.66876574307</v>
      </c>
      <c r="S390" s="6">
        <v>37507.783375314859</v>
      </c>
      <c r="T390" s="6">
        <v>37163.104534005033</v>
      </c>
      <c r="U390" s="6">
        <v>33447.298488664987</v>
      </c>
      <c r="V390" s="6">
        <v>24295.654911838788</v>
      </c>
    </row>
    <row r="391" spans="1:22" ht="12.75">
      <c r="A391" s="3" t="s">
        <v>31</v>
      </c>
      <c r="B391" s="5" t="s">
        <v>29</v>
      </c>
      <c r="C391" s="5" t="s">
        <v>19</v>
      </c>
      <c r="D391" s="2">
        <v>28</v>
      </c>
      <c r="E391" s="2" t="e">
        <v>#VALUE!</v>
      </c>
      <c r="F391" s="6">
        <v>24440</v>
      </c>
      <c r="G391" s="6" t="s">
        <v>39</v>
      </c>
      <c r="H391" s="6">
        <v>10750</v>
      </c>
      <c r="I391" s="6">
        <v>19449</v>
      </c>
      <c r="J391" s="6">
        <v>26639</v>
      </c>
      <c r="K391" s="6">
        <v>28491</v>
      </c>
      <c r="L391" s="6">
        <v>25697</v>
      </c>
      <c r="M391" s="6">
        <v>18859</v>
      </c>
      <c r="N391" s="10">
        <v>79.400000000000006</v>
      </c>
      <c r="O391" s="6">
        <v>41092.443324937027</v>
      </c>
      <c r="P391" s="6" t="s">
        <v>39</v>
      </c>
      <c r="Q391" s="6">
        <v>18074.622166246849</v>
      </c>
      <c r="R391" s="6">
        <v>32700.774559193953</v>
      </c>
      <c r="S391" s="6">
        <v>44789.754408060449</v>
      </c>
      <c r="T391" s="6">
        <v>47903.633501259443</v>
      </c>
      <c r="U391" s="6">
        <v>43205.913098236771</v>
      </c>
      <c r="V391" s="6">
        <v>31708.772040302265</v>
      </c>
    </row>
    <row r="392" spans="1:22" ht="12.75">
      <c r="A392" s="3" t="s">
        <v>31</v>
      </c>
      <c r="B392" s="5" t="s">
        <v>29</v>
      </c>
      <c r="C392" s="5" t="s">
        <v>20</v>
      </c>
      <c r="D392" s="2">
        <v>29</v>
      </c>
      <c r="E392" s="2" t="e">
        <v>#VALUE!</v>
      </c>
      <c r="F392" s="6">
        <v>14589</v>
      </c>
      <c r="G392" s="6">
        <v>2759</v>
      </c>
      <c r="H392" s="6">
        <v>7342</v>
      </c>
      <c r="I392" s="6">
        <v>15866</v>
      </c>
      <c r="J392" s="6">
        <v>16946</v>
      </c>
      <c r="K392" s="6">
        <v>15263</v>
      </c>
      <c r="L392" s="6">
        <v>14515</v>
      </c>
      <c r="M392" s="6">
        <v>8608</v>
      </c>
      <c r="N392" s="10">
        <v>79.400000000000006</v>
      </c>
      <c r="O392" s="6">
        <v>24529.363979848866</v>
      </c>
      <c r="P392" s="6">
        <v>4638.8727959697726</v>
      </c>
      <c r="Q392" s="6">
        <v>12344.546599496221</v>
      </c>
      <c r="R392" s="6">
        <v>26676.460957178839</v>
      </c>
      <c r="S392" s="6">
        <v>28492.32997481108</v>
      </c>
      <c r="T392" s="6">
        <v>25662.600755667503</v>
      </c>
      <c r="U392" s="6">
        <v>24404.943324937027</v>
      </c>
      <c r="V392" s="6">
        <v>14473.14861460957</v>
      </c>
    </row>
    <row r="393" spans="1:22" ht="12.75">
      <c r="A393" s="3" t="s">
        <v>31</v>
      </c>
      <c r="B393" s="5" t="s">
        <v>29</v>
      </c>
      <c r="C393" s="5" t="s">
        <v>21</v>
      </c>
      <c r="D393" s="2">
        <v>30</v>
      </c>
      <c r="E393" s="2" t="e">
        <v>#VALUE!</v>
      </c>
      <c r="F393" s="6">
        <v>23554</v>
      </c>
      <c r="G393" s="6" t="s">
        <v>39</v>
      </c>
      <c r="H393" s="6">
        <v>12415</v>
      </c>
      <c r="I393" s="6">
        <v>19502</v>
      </c>
      <c r="J393" s="6">
        <v>25694</v>
      </c>
      <c r="K393" s="6">
        <v>26392</v>
      </c>
      <c r="L393" s="6">
        <v>24081</v>
      </c>
      <c r="M393" s="6">
        <v>20541</v>
      </c>
      <c r="N393" s="10">
        <v>79.400000000000006</v>
      </c>
      <c r="O393" s="6">
        <v>39602.758186397979</v>
      </c>
      <c r="P393" s="6" t="s">
        <v>39</v>
      </c>
      <c r="Q393" s="6">
        <v>20874.086901763221</v>
      </c>
      <c r="R393" s="6">
        <v>32789.886649874054</v>
      </c>
      <c r="S393" s="6">
        <v>43200.869017632242</v>
      </c>
      <c r="T393" s="6">
        <v>44374.458438287147</v>
      </c>
      <c r="U393" s="6">
        <v>40488.835012594456</v>
      </c>
      <c r="V393" s="6">
        <v>34536.819899244329</v>
      </c>
    </row>
    <row r="394" spans="1:22" ht="12.75">
      <c r="A394" s="3" t="s">
        <v>31</v>
      </c>
      <c r="B394" s="5" t="s">
        <v>29</v>
      </c>
      <c r="C394" s="5" t="s">
        <v>22</v>
      </c>
      <c r="D394" s="2">
        <v>31</v>
      </c>
      <c r="E394" s="2" t="e">
        <v>#VALUE!</v>
      </c>
      <c r="F394" s="6">
        <v>25766</v>
      </c>
      <c r="G394" s="6">
        <v>8360</v>
      </c>
      <c r="H394" s="6">
        <v>12950</v>
      </c>
      <c r="I394" s="6">
        <v>20371</v>
      </c>
      <c r="J394" s="6">
        <v>27285</v>
      </c>
      <c r="K394" s="6">
        <v>29240</v>
      </c>
      <c r="L394" s="6">
        <v>26687</v>
      </c>
      <c r="M394" s="6">
        <v>21579</v>
      </c>
      <c r="N394" s="10">
        <v>79.400000000000006</v>
      </c>
      <c r="O394" s="6">
        <v>43321.926952141053</v>
      </c>
      <c r="P394" s="6">
        <v>14056.17128463476</v>
      </c>
      <c r="Q394" s="6">
        <v>21773.614609571789</v>
      </c>
      <c r="R394" s="6">
        <v>34250.988664987402</v>
      </c>
      <c r="S394" s="6">
        <v>45875.913098236771</v>
      </c>
      <c r="T394" s="6">
        <v>49162.972292191429</v>
      </c>
      <c r="U394" s="6">
        <v>44870.459697732993</v>
      </c>
      <c r="V394" s="6">
        <v>36282.071788413094</v>
      </c>
    </row>
    <row r="395" spans="1:22" ht="12.75">
      <c r="A395" s="3" t="s">
        <v>31</v>
      </c>
      <c r="B395" s="5" t="s">
        <v>29</v>
      </c>
      <c r="C395" s="5" t="s">
        <v>23</v>
      </c>
      <c r="D395" s="2">
        <v>32</v>
      </c>
      <c r="E395" s="2" t="e">
        <v>#VALUE!</v>
      </c>
      <c r="F395" s="6">
        <v>20070</v>
      </c>
      <c r="G395" s="6" t="s">
        <v>39</v>
      </c>
      <c r="H395" s="6">
        <v>11768</v>
      </c>
      <c r="I395" s="6">
        <v>18416</v>
      </c>
      <c r="J395" s="6">
        <v>22891</v>
      </c>
      <c r="K395" s="6">
        <v>21335</v>
      </c>
      <c r="L395" s="6">
        <v>19855</v>
      </c>
      <c r="M395" s="6">
        <v>17495</v>
      </c>
      <c r="N395" s="10">
        <v>79.400000000000006</v>
      </c>
      <c r="O395" s="6">
        <v>33744.89924433249</v>
      </c>
      <c r="P395" s="6" t="s">
        <v>39</v>
      </c>
      <c r="Q395" s="6">
        <v>19786.246851385389</v>
      </c>
      <c r="R395" s="6">
        <v>30963.929471032745</v>
      </c>
      <c r="S395" s="6">
        <v>38488.016372795966</v>
      </c>
      <c r="T395" s="6">
        <v>35871.819899244329</v>
      </c>
      <c r="U395" s="6">
        <v>33383.406801007557</v>
      </c>
      <c r="V395" s="6">
        <v>29415.396725440805</v>
      </c>
    </row>
    <row r="396" spans="1:22" ht="12.75">
      <c r="A396" s="3" t="s">
        <v>31</v>
      </c>
      <c r="B396" s="5" t="s">
        <v>29</v>
      </c>
      <c r="C396" s="5" t="s">
        <v>24</v>
      </c>
      <c r="D396" s="2">
        <v>33</v>
      </c>
      <c r="E396" s="2" t="e">
        <v>#VALUE!</v>
      </c>
      <c r="F396" s="6">
        <v>7548</v>
      </c>
      <c r="G396" s="6">
        <v>2622</v>
      </c>
      <c r="H396" s="6">
        <v>4549</v>
      </c>
      <c r="I396" s="6">
        <v>7463</v>
      </c>
      <c r="J396" s="6">
        <v>8560</v>
      </c>
      <c r="K396" s="6">
        <v>8351</v>
      </c>
      <c r="L396" s="6">
        <v>8011</v>
      </c>
      <c r="M396" s="6">
        <v>6321</v>
      </c>
      <c r="N396" s="10">
        <v>79.400000000000006</v>
      </c>
      <c r="O396" s="6">
        <v>12690.906801007555</v>
      </c>
      <c r="P396" s="6">
        <v>4408.5264483627197</v>
      </c>
      <c r="Q396" s="6">
        <v>7648.507556675062</v>
      </c>
      <c r="R396" s="6">
        <v>12547.991183879092</v>
      </c>
      <c r="S396" s="6">
        <v>14392.443324937027</v>
      </c>
      <c r="T396" s="6">
        <v>14041.039042821158</v>
      </c>
      <c r="U396" s="6">
        <v>13469.376574307304</v>
      </c>
      <c r="V396" s="6">
        <v>10627.877833753148</v>
      </c>
    </row>
    <row r="397" spans="1:22" ht="12.75">
      <c r="A397" s="3" t="s">
        <v>31</v>
      </c>
      <c r="B397" s="5" t="s">
        <v>29</v>
      </c>
      <c r="C397" s="5" t="s">
        <v>25</v>
      </c>
      <c r="D397" s="2">
        <v>34</v>
      </c>
      <c r="E397" s="2" t="e">
        <v>#VALUE!</v>
      </c>
      <c r="F397" s="6">
        <v>7583</v>
      </c>
      <c r="G397" s="6" t="s">
        <v>39</v>
      </c>
      <c r="H397" s="6">
        <v>4974</v>
      </c>
      <c r="I397" s="6">
        <v>7807</v>
      </c>
      <c r="J397" s="6">
        <v>10137</v>
      </c>
      <c r="K397" s="6">
        <v>10701</v>
      </c>
      <c r="L397" s="6">
        <v>9884</v>
      </c>
      <c r="M397" s="6">
        <v>7180</v>
      </c>
      <c r="N397" s="10">
        <v>79.400000000000006</v>
      </c>
      <c r="O397" s="6">
        <v>12749.754408060453</v>
      </c>
      <c r="P397" s="6" t="s">
        <v>39</v>
      </c>
      <c r="Q397" s="6">
        <v>8363.0856423173791</v>
      </c>
      <c r="R397" s="6">
        <v>13126.379093198992</v>
      </c>
      <c r="S397" s="6">
        <v>17043.948362720403</v>
      </c>
      <c r="T397" s="6">
        <v>17992.235516372795</v>
      </c>
      <c r="U397" s="6">
        <v>16618.564231738033</v>
      </c>
      <c r="V397" s="6">
        <v>12072.166246851384</v>
      </c>
    </row>
    <row r="398" spans="1:22" ht="12.75">
      <c r="A398" s="3" t="s">
        <v>31</v>
      </c>
      <c r="B398" s="5" t="s">
        <v>29</v>
      </c>
      <c r="C398" s="5" t="s">
        <v>26</v>
      </c>
      <c r="D398" s="2">
        <v>35</v>
      </c>
      <c r="E398" s="2" t="e">
        <v>#VALUE!</v>
      </c>
      <c r="F398" s="6">
        <v>7538</v>
      </c>
      <c r="G398" s="6">
        <v>2548</v>
      </c>
      <c r="H398" s="6">
        <v>4304</v>
      </c>
      <c r="I398" s="6">
        <v>7314</v>
      </c>
      <c r="J398" s="6">
        <v>8411</v>
      </c>
      <c r="K398" s="6">
        <v>8207</v>
      </c>
      <c r="L398" s="6">
        <v>7822</v>
      </c>
      <c r="M398" s="6">
        <v>6002</v>
      </c>
      <c r="N398" s="10">
        <v>79.400000000000006</v>
      </c>
      <c r="O398" s="6">
        <v>12674.093198992443</v>
      </c>
      <c r="P398" s="6">
        <v>4284.1057934508817</v>
      </c>
      <c r="Q398" s="6">
        <v>7236.5743073047852</v>
      </c>
      <c r="R398" s="6">
        <v>12297.468513853903</v>
      </c>
      <c r="S398" s="6">
        <v>14141.920654911837</v>
      </c>
      <c r="T398" s="6">
        <v>13798.923173803525</v>
      </c>
      <c r="U398" s="6">
        <v>13151.599496221661</v>
      </c>
      <c r="V398" s="6">
        <v>10091.523929471032</v>
      </c>
    </row>
    <row r="399" spans="1:22" ht="12.75">
      <c r="A399" s="3">
        <v>2006</v>
      </c>
      <c r="B399" s="5" t="s">
        <v>17</v>
      </c>
      <c r="C399" s="5" t="s">
        <v>18</v>
      </c>
      <c r="D399" s="2">
        <v>0</v>
      </c>
      <c r="E399" s="2">
        <v>9</v>
      </c>
      <c r="F399" s="20">
        <v>363</v>
      </c>
      <c r="G399" s="20">
        <v>73.900000000000006</v>
      </c>
      <c r="H399" s="20">
        <v>193.7</v>
      </c>
      <c r="I399" s="20">
        <v>339.2</v>
      </c>
      <c r="J399" s="20">
        <v>427.2</v>
      </c>
      <c r="K399" s="20">
        <v>417.2</v>
      </c>
      <c r="L399" s="20">
        <v>380.9</v>
      </c>
      <c r="M399" s="20">
        <v>276</v>
      </c>
      <c r="N399" s="10">
        <v>79.400000000000006</v>
      </c>
      <c r="O399" s="20">
        <v>610.33375314861462</v>
      </c>
      <c r="P399" s="20">
        <v>124.25251889168767</v>
      </c>
      <c r="Q399" s="20">
        <v>325.67947103274554</v>
      </c>
      <c r="R399" s="20">
        <v>570.3173803526447</v>
      </c>
      <c r="S399" s="20">
        <v>718.27707808564219</v>
      </c>
      <c r="T399" s="20">
        <v>701.46347607052883</v>
      </c>
      <c r="U399" s="20">
        <v>640.43010075566735</v>
      </c>
      <c r="V399" s="20">
        <v>464.0554156171284</v>
      </c>
    </row>
    <row r="400" spans="1:22" ht="12.75">
      <c r="A400" s="3">
        <v>2006</v>
      </c>
      <c r="B400" s="5" t="s">
        <v>17</v>
      </c>
      <c r="C400" s="5" t="s">
        <v>19</v>
      </c>
      <c r="D400" s="2">
        <v>1</v>
      </c>
      <c r="E400" s="2">
        <v>9</v>
      </c>
      <c r="F400" s="20">
        <v>453.6</v>
      </c>
      <c r="G400" s="20">
        <v>92.1</v>
      </c>
      <c r="H400" s="20">
        <v>216.8</v>
      </c>
      <c r="I400" s="20">
        <v>367.2</v>
      </c>
      <c r="J400" s="20">
        <v>509.1</v>
      </c>
      <c r="K400" s="20">
        <v>541.9</v>
      </c>
      <c r="L400" s="20">
        <v>492.8</v>
      </c>
      <c r="M400" s="20">
        <v>360.1</v>
      </c>
      <c r="N400" s="10">
        <v>79.400000000000006</v>
      </c>
      <c r="O400" s="20">
        <v>762.66498740554152</v>
      </c>
      <c r="P400" s="20">
        <v>154.85327455919392</v>
      </c>
      <c r="Q400" s="20">
        <v>364.51889168765746</v>
      </c>
      <c r="R400" s="20">
        <v>617.39546599496214</v>
      </c>
      <c r="S400" s="20">
        <v>855.98047858942061</v>
      </c>
      <c r="T400" s="20">
        <v>911.12909319899234</v>
      </c>
      <c r="U400" s="20">
        <v>828.57430730478586</v>
      </c>
      <c r="V400" s="20">
        <v>605.45780856423175</v>
      </c>
    </row>
    <row r="401" spans="1:22" ht="12.75">
      <c r="A401" s="3">
        <v>2006</v>
      </c>
      <c r="B401" s="5" t="s">
        <v>17</v>
      </c>
      <c r="C401" s="5" t="s">
        <v>20</v>
      </c>
      <c r="D401" s="2">
        <v>2</v>
      </c>
      <c r="E401" s="2">
        <v>9</v>
      </c>
      <c r="F401" s="20">
        <v>278.60000000000002</v>
      </c>
      <c r="G401" s="20">
        <v>61.7</v>
      </c>
      <c r="H401" s="20">
        <v>165</v>
      </c>
      <c r="I401" s="20">
        <v>310.8</v>
      </c>
      <c r="J401" s="20">
        <v>325.8</v>
      </c>
      <c r="K401" s="20">
        <v>294.39999999999998</v>
      </c>
      <c r="L401" s="20">
        <v>279</v>
      </c>
      <c r="M401" s="20">
        <v>166.8</v>
      </c>
      <c r="N401" s="10">
        <v>79.400000000000006</v>
      </c>
      <c r="O401" s="20">
        <v>468.426952141058</v>
      </c>
      <c r="P401" s="20">
        <v>103.73992443324937</v>
      </c>
      <c r="Q401" s="20">
        <v>277.42443324937028</v>
      </c>
      <c r="R401" s="20">
        <v>522.56675062972295</v>
      </c>
      <c r="S401" s="20">
        <v>547.78715365239293</v>
      </c>
      <c r="T401" s="20">
        <v>494.99244332493691</v>
      </c>
      <c r="U401" s="20">
        <v>469.09949622166243</v>
      </c>
      <c r="V401" s="20">
        <v>280.45088161209071</v>
      </c>
    </row>
    <row r="402" spans="1:22" ht="12.75">
      <c r="A402" s="3">
        <v>2006</v>
      </c>
      <c r="B402" s="5" t="s">
        <v>17</v>
      </c>
      <c r="C402" s="5" t="s">
        <v>21</v>
      </c>
      <c r="D402" s="2">
        <v>3</v>
      </c>
      <c r="E402" s="2">
        <v>9</v>
      </c>
      <c r="F402" s="20">
        <v>443.6</v>
      </c>
      <c r="G402" s="20">
        <v>178.6</v>
      </c>
      <c r="H402" s="20">
        <v>250.6</v>
      </c>
      <c r="I402" s="20">
        <v>376.5</v>
      </c>
      <c r="J402" s="20">
        <v>496.1</v>
      </c>
      <c r="K402" s="20">
        <v>502.5</v>
      </c>
      <c r="L402" s="20">
        <v>465.4</v>
      </c>
      <c r="M402" s="20">
        <v>400</v>
      </c>
      <c r="N402" s="10">
        <v>79.400000000000006</v>
      </c>
      <c r="O402" s="20">
        <v>745.85138539042828</v>
      </c>
      <c r="P402" s="20">
        <v>300.29093198992439</v>
      </c>
      <c r="Q402" s="20">
        <v>421.34886649874051</v>
      </c>
      <c r="R402" s="20">
        <v>633.03211586901762</v>
      </c>
      <c r="S402" s="20">
        <v>834.12279596977328</v>
      </c>
      <c r="T402" s="20">
        <v>844.88350125944578</v>
      </c>
      <c r="U402" s="20">
        <v>782.5050377833752</v>
      </c>
      <c r="V402" s="20">
        <v>672.54408060453397</v>
      </c>
    </row>
    <row r="403" spans="1:22" ht="12.75">
      <c r="A403" s="3">
        <v>2006</v>
      </c>
      <c r="B403" s="5" t="s">
        <v>17</v>
      </c>
      <c r="C403" s="5" t="s">
        <v>22</v>
      </c>
      <c r="D403" s="2">
        <v>4</v>
      </c>
      <c r="E403" s="2">
        <v>9</v>
      </c>
      <c r="F403" s="20">
        <v>484.3</v>
      </c>
      <c r="G403" s="20">
        <v>175.5</v>
      </c>
      <c r="H403" s="20">
        <v>261.5</v>
      </c>
      <c r="I403" s="20">
        <v>390.6</v>
      </c>
      <c r="J403" s="20">
        <v>525</v>
      </c>
      <c r="K403" s="20">
        <v>558.70000000000005</v>
      </c>
      <c r="L403" s="20">
        <v>516</v>
      </c>
      <c r="M403" s="20">
        <v>421.6</v>
      </c>
      <c r="N403" s="10">
        <v>79.400000000000006</v>
      </c>
      <c r="O403" s="20">
        <v>814.28274559193949</v>
      </c>
      <c r="P403" s="20">
        <v>295.07871536523925</v>
      </c>
      <c r="Q403" s="20">
        <v>439.67569269521408</v>
      </c>
      <c r="R403" s="20">
        <v>656.7392947103275</v>
      </c>
      <c r="S403" s="20">
        <v>882.71410579345081</v>
      </c>
      <c r="T403" s="20">
        <v>939.37594458438298</v>
      </c>
      <c r="U403" s="20">
        <v>867.58186397984878</v>
      </c>
      <c r="V403" s="20">
        <v>708.86146095717891</v>
      </c>
    </row>
    <row r="404" spans="1:22" ht="12.75">
      <c r="A404" s="3">
        <v>2006</v>
      </c>
      <c r="B404" s="5" t="s">
        <v>17</v>
      </c>
      <c r="C404" s="5" t="s">
        <v>23</v>
      </c>
      <c r="D404" s="2">
        <v>5</v>
      </c>
      <c r="E404" s="2">
        <v>9</v>
      </c>
      <c r="F404" s="20">
        <v>383.3</v>
      </c>
      <c r="G404" s="20">
        <v>184.8</v>
      </c>
      <c r="H404" s="20">
        <v>240.4</v>
      </c>
      <c r="I404" s="20">
        <v>362.7</v>
      </c>
      <c r="J404" s="20">
        <v>444</v>
      </c>
      <c r="K404" s="20">
        <v>410.2</v>
      </c>
      <c r="L404" s="20">
        <v>385</v>
      </c>
      <c r="M404" s="20">
        <v>343.7</v>
      </c>
      <c r="N404" s="10">
        <v>79.400000000000006</v>
      </c>
      <c r="O404" s="20">
        <v>644.46536523929467</v>
      </c>
      <c r="P404" s="20">
        <v>310.71536523929473</v>
      </c>
      <c r="Q404" s="20">
        <v>404.19899244332493</v>
      </c>
      <c r="R404" s="20">
        <v>609.82934508816118</v>
      </c>
      <c r="S404" s="20">
        <v>746.52392947103272</v>
      </c>
      <c r="T404" s="20">
        <v>689.69395465994955</v>
      </c>
      <c r="U404" s="20">
        <v>647.32367758186399</v>
      </c>
      <c r="V404" s="20">
        <v>577.88350125944578</v>
      </c>
    </row>
    <row r="405" spans="1:22" ht="12.75">
      <c r="A405" s="3">
        <v>2006</v>
      </c>
      <c r="B405" s="5" t="s">
        <v>17</v>
      </c>
      <c r="C405" s="5" t="s">
        <v>24</v>
      </c>
      <c r="D405" s="2">
        <v>6</v>
      </c>
      <c r="E405" s="2">
        <v>9</v>
      </c>
      <c r="F405" s="20">
        <v>137.5</v>
      </c>
      <c r="G405" s="20">
        <v>57.2</v>
      </c>
      <c r="H405" s="20">
        <v>88.2</v>
      </c>
      <c r="I405" s="20">
        <v>132</v>
      </c>
      <c r="J405" s="20">
        <v>156.30000000000001</v>
      </c>
      <c r="K405" s="20">
        <v>158.30000000000001</v>
      </c>
      <c r="L405" s="20">
        <v>152.9</v>
      </c>
      <c r="M405" s="20">
        <v>120</v>
      </c>
      <c r="N405" s="10">
        <v>79.400000000000006</v>
      </c>
      <c r="O405" s="20">
        <v>231.18702770780854</v>
      </c>
      <c r="P405" s="20">
        <v>96.173803526448367</v>
      </c>
      <c r="Q405" s="20">
        <v>148.29596977329976</v>
      </c>
      <c r="R405" s="20">
        <v>221.9395465994962</v>
      </c>
      <c r="S405" s="20">
        <v>262.79659949622169</v>
      </c>
      <c r="T405" s="20">
        <v>266.15931989924434</v>
      </c>
      <c r="U405" s="20">
        <v>257.0799748110831</v>
      </c>
      <c r="V405" s="20">
        <v>201.76322418136019</v>
      </c>
    </row>
    <row r="406" spans="1:22" ht="12.75">
      <c r="A406" s="3">
        <v>2006</v>
      </c>
      <c r="B406" s="5" t="s">
        <v>17</v>
      </c>
      <c r="C406" s="5" t="s">
        <v>25</v>
      </c>
      <c r="D406" s="2">
        <v>7</v>
      </c>
      <c r="E406" s="2">
        <v>9</v>
      </c>
      <c r="F406" s="20">
        <v>127.6</v>
      </c>
      <c r="G406" s="20">
        <v>62.6</v>
      </c>
      <c r="H406" s="20">
        <v>90.3</v>
      </c>
      <c r="I406" s="20">
        <v>131.30000000000001</v>
      </c>
      <c r="J406" s="20">
        <v>159.80000000000001</v>
      </c>
      <c r="K406" s="20">
        <v>168.1</v>
      </c>
      <c r="L406" s="20">
        <v>168.5</v>
      </c>
      <c r="M406" s="20">
        <v>133.19999999999999</v>
      </c>
      <c r="N406" s="10">
        <v>79.400000000000006</v>
      </c>
      <c r="O406" s="20">
        <v>214.54156171284632</v>
      </c>
      <c r="P406" s="20">
        <v>105.25314861460957</v>
      </c>
      <c r="Q406" s="20">
        <v>151.82682619647352</v>
      </c>
      <c r="R406" s="20">
        <v>220.76259445843831</v>
      </c>
      <c r="S406" s="20">
        <v>268.68136020151132</v>
      </c>
      <c r="T406" s="20">
        <v>282.63664987405537</v>
      </c>
      <c r="U406" s="20">
        <v>283.30919395465992</v>
      </c>
      <c r="V406" s="20">
        <v>223.95717884130977</v>
      </c>
    </row>
    <row r="407" spans="1:22" ht="12.75">
      <c r="A407" s="3">
        <v>2006</v>
      </c>
      <c r="B407" s="5" t="s">
        <v>17</v>
      </c>
      <c r="C407" s="5" t="s">
        <v>26</v>
      </c>
      <c r="D407" s="2">
        <v>8</v>
      </c>
      <c r="E407" s="2">
        <v>9</v>
      </c>
      <c r="F407" s="20">
        <v>139.69999999999999</v>
      </c>
      <c r="G407" s="20">
        <v>52.8</v>
      </c>
      <c r="H407" s="20">
        <v>85.4</v>
      </c>
      <c r="I407" s="20">
        <v>132</v>
      </c>
      <c r="J407" s="20">
        <v>156.1</v>
      </c>
      <c r="K407" s="20">
        <v>157.5</v>
      </c>
      <c r="L407" s="20">
        <v>151.5</v>
      </c>
      <c r="M407" s="20">
        <v>114.3</v>
      </c>
      <c r="N407" s="10">
        <v>79.400000000000006</v>
      </c>
      <c r="O407" s="20">
        <v>234.88602015113344</v>
      </c>
      <c r="P407" s="20">
        <v>88.775818639798473</v>
      </c>
      <c r="Q407" s="20">
        <v>143.58816120906801</v>
      </c>
      <c r="R407" s="20">
        <v>221.9395465994962</v>
      </c>
      <c r="S407" s="20">
        <v>262.46032745591936</v>
      </c>
      <c r="T407" s="20">
        <v>264.81423173803523</v>
      </c>
      <c r="U407" s="20">
        <v>254.72607052896723</v>
      </c>
      <c r="V407" s="20">
        <v>192.17947103274557</v>
      </c>
    </row>
    <row r="408" spans="1:22" ht="12.75">
      <c r="A408" s="3">
        <v>2006</v>
      </c>
      <c r="B408" s="5" t="s">
        <v>27</v>
      </c>
      <c r="C408" s="5" t="s">
        <v>18</v>
      </c>
      <c r="D408" s="2">
        <v>9</v>
      </c>
      <c r="E408" s="2">
        <v>9</v>
      </c>
      <c r="F408" s="21">
        <v>9.91</v>
      </c>
      <c r="G408" s="21">
        <v>4.8099999999999996</v>
      </c>
      <c r="H408" s="21">
        <v>6</v>
      </c>
      <c r="I408" s="21">
        <v>9</v>
      </c>
      <c r="J408" s="21">
        <v>11.53</v>
      </c>
      <c r="K408" s="21">
        <v>11.35</v>
      </c>
      <c r="L408" s="21">
        <v>10.35</v>
      </c>
      <c r="M408" s="21">
        <v>8.5</v>
      </c>
      <c r="N408" s="10">
        <v>79.400000000000006</v>
      </c>
      <c r="O408" s="21">
        <v>16.662279596977331</v>
      </c>
      <c r="P408" s="21">
        <v>8.08734256926952</v>
      </c>
      <c r="Q408" s="21">
        <v>10.088161209068009</v>
      </c>
      <c r="R408" s="21">
        <v>15.132241813602015</v>
      </c>
      <c r="S408" s="21">
        <v>19.386083123425689</v>
      </c>
      <c r="T408" s="21">
        <v>19.083438287153651</v>
      </c>
      <c r="U408" s="21">
        <v>17.402078085642316</v>
      </c>
      <c r="V408" s="21">
        <v>14.291561712846347</v>
      </c>
    </row>
    <row r="409" spans="1:22" ht="12.75">
      <c r="A409" s="3">
        <v>2006</v>
      </c>
      <c r="B409" s="5" t="s">
        <v>27</v>
      </c>
      <c r="C409" s="5" t="s">
        <v>19</v>
      </c>
      <c r="D409" s="2">
        <v>10</v>
      </c>
      <c r="E409" s="2">
        <v>9</v>
      </c>
      <c r="F409" s="21">
        <v>11.26</v>
      </c>
      <c r="G409" s="21">
        <v>4.75</v>
      </c>
      <c r="H409" s="21">
        <v>6.13</v>
      </c>
      <c r="I409" s="21">
        <v>9.3000000000000007</v>
      </c>
      <c r="J409" s="21">
        <v>12.68</v>
      </c>
      <c r="K409" s="21">
        <v>13.46</v>
      </c>
      <c r="L409" s="21">
        <v>12.27</v>
      </c>
      <c r="M409" s="21">
        <v>9.51</v>
      </c>
      <c r="N409" s="10">
        <v>79.400000000000006</v>
      </c>
      <c r="O409" s="21">
        <v>18.932115869017633</v>
      </c>
      <c r="P409" s="21">
        <v>7.9864609571788403</v>
      </c>
      <c r="Q409" s="21">
        <v>10.306738035264484</v>
      </c>
      <c r="R409" s="21">
        <v>15.636649874055417</v>
      </c>
      <c r="S409" s="21">
        <v>21.319647355163728</v>
      </c>
      <c r="T409" s="21">
        <v>22.631108312342569</v>
      </c>
      <c r="U409" s="21">
        <v>20.630289672544077</v>
      </c>
      <c r="V409" s="21">
        <v>15.989735516372795</v>
      </c>
    </row>
    <row r="410" spans="1:22" ht="12.75">
      <c r="A410" s="3">
        <v>2006</v>
      </c>
      <c r="B410" s="5" t="s">
        <v>27</v>
      </c>
      <c r="C410" s="5" t="s">
        <v>20</v>
      </c>
      <c r="D410" s="2">
        <v>11</v>
      </c>
      <c r="E410" s="2">
        <v>9</v>
      </c>
      <c r="F410" s="21">
        <v>8.68</v>
      </c>
      <c r="G410" s="21">
        <v>4.8499999999999996</v>
      </c>
      <c r="H410" s="21">
        <v>5.87</v>
      </c>
      <c r="I410" s="21">
        <v>8.69</v>
      </c>
      <c r="J410" s="21">
        <v>10.16</v>
      </c>
      <c r="K410" s="21">
        <v>9.31</v>
      </c>
      <c r="L410" s="21">
        <v>8.7899999999999991</v>
      </c>
      <c r="M410" s="21">
        <v>7.47</v>
      </c>
      <c r="N410" s="10">
        <v>79.400000000000006</v>
      </c>
      <c r="O410" s="21">
        <v>14.594206549118386</v>
      </c>
      <c r="P410" s="21">
        <v>8.1545969773299731</v>
      </c>
      <c r="Q410" s="21">
        <v>9.8695843828715351</v>
      </c>
      <c r="R410" s="21">
        <v>14.6110201511335</v>
      </c>
      <c r="S410" s="21">
        <v>17.082619647355163</v>
      </c>
      <c r="T410" s="21">
        <v>15.653463476070527</v>
      </c>
      <c r="U410" s="21">
        <v>14.779156171284633</v>
      </c>
      <c r="V410" s="21">
        <v>12.559760705289671</v>
      </c>
    </row>
    <row r="411" spans="1:22" ht="12.75">
      <c r="A411" s="3">
        <v>2006</v>
      </c>
      <c r="B411" s="5" t="s">
        <v>27</v>
      </c>
      <c r="C411" s="5" t="s">
        <v>21</v>
      </c>
      <c r="D411" s="2">
        <v>12</v>
      </c>
      <c r="E411" s="2">
        <v>9</v>
      </c>
      <c r="F411" s="21">
        <v>11.12</v>
      </c>
      <c r="G411" s="21">
        <v>4.62</v>
      </c>
      <c r="H411" s="21">
        <v>6.35</v>
      </c>
      <c r="I411" s="21">
        <v>9.58</v>
      </c>
      <c r="J411" s="21">
        <v>12.5</v>
      </c>
      <c r="K411" s="21">
        <v>12.59</v>
      </c>
      <c r="L411" s="21">
        <v>11.6</v>
      </c>
      <c r="M411" s="21">
        <v>9.8000000000000007</v>
      </c>
      <c r="N411" s="10">
        <v>79.400000000000006</v>
      </c>
      <c r="O411" s="21">
        <v>18.696725440806045</v>
      </c>
      <c r="P411" s="21">
        <v>7.7678841309823667</v>
      </c>
      <c r="Q411" s="21">
        <v>10.676637279596976</v>
      </c>
      <c r="R411" s="21">
        <v>16.10743073047859</v>
      </c>
      <c r="S411" s="21">
        <v>21.017002518891687</v>
      </c>
      <c r="T411" s="21">
        <v>21.168324937027705</v>
      </c>
      <c r="U411" s="21">
        <v>19.503778337531482</v>
      </c>
      <c r="V411" s="21">
        <v>16.477329974811084</v>
      </c>
    </row>
    <row r="412" spans="1:22" ht="12.75">
      <c r="A412" s="3">
        <v>2006</v>
      </c>
      <c r="B412" s="5" t="s">
        <v>27</v>
      </c>
      <c r="C412" s="5" t="s">
        <v>22</v>
      </c>
      <c r="D412" s="2">
        <v>13</v>
      </c>
      <c r="E412" s="2">
        <v>9</v>
      </c>
      <c r="F412" s="21">
        <v>11.76</v>
      </c>
      <c r="G412" s="21">
        <v>4.49</v>
      </c>
      <c r="H412" s="21">
        <v>6.46</v>
      </c>
      <c r="I412" s="21">
        <v>9.6199999999999992</v>
      </c>
      <c r="J412" s="21">
        <v>12.88</v>
      </c>
      <c r="K412" s="21">
        <v>13.62</v>
      </c>
      <c r="L412" s="21">
        <v>12.46</v>
      </c>
      <c r="M412" s="21">
        <v>10.039999999999999</v>
      </c>
      <c r="N412" s="10">
        <v>79.400000000000006</v>
      </c>
      <c r="O412" s="21">
        <v>19.772795969773298</v>
      </c>
      <c r="P412" s="21">
        <v>7.549307304785895</v>
      </c>
      <c r="Q412" s="21">
        <v>10.861586901763223</v>
      </c>
      <c r="R412" s="21">
        <v>16.17468513853904</v>
      </c>
      <c r="S412" s="21">
        <v>21.655919395465993</v>
      </c>
      <c r="T412" s="21">
        <v>22.900125944584381</v>
      </c>
      <c r="U412" s="21">
        <v>20.949748110831234</v>
      </c>
      <c r="V412" s="21">
        <v>16.8808564231738</v>
      </c>
    </row>
    <row r="413" spans="1:22" ht="12.75">
      <c r="A413" s="3">
        <v>2006</v>
      </c>
      <c r="B413" s="5" t="s">
        <v>27</v>
      </c>
      <c r="C413" s="5" t="s">
        <v>23</v>
      </c>
      <c r="D413" s="2">
        <v>14</v>
      </c>
      <c r="E413" s="2">
        <v>9</v>
      </c>
      <c r="F413" s="21">
        <v>10.16</v>
      </c>
      <c r="G413" s="21">
        <v>5</v>
      </c>
      <c r="H413" s="21">
        <v>6.25</v>
      </c>
      <c r="I413" s="21">
        <v>9.5</v>
      </c>
      <c r="J413" s="21">
        <v>11.88</v>
      </c>
      <c r="K413" s="21">
        <v>10.96</v>
      </c>
      <c r="L413" s="21">
        <v>10.25</v>
      </c>
      <c r="M413" s="21">
        <v>9.1</v>
      </c>
      <c r="N413" s="10">
        <v>79.400000000000006</v>
      </c>
      <c r="O413" s="21">
        <v>17.082619647355163</v>
      </c>
      <c r="P413" s="21">
        <v>8.406801007556675</v>
      </c>
      <c r="Q413" s="21">
        <v>10.508501259445843</v>
      </c>
      <c r="R413" s="21">
        <v>15.972921914357681</v>
      </c>
      <c r="S413" s="21">
        <v>19.974559193954658</v>
      </c>
      <c r="T413" s="21">
        <v>18.427707808564232</v>
      </c>
      <c r="U413" s="21">
        <v>17.233942065491181</v>
      </c>
      <c r="V413" s="21">
        <v>15.300377833753146</v>
      </c>
    </row>
    <row r="414" spans="1:22" ht="12.75">
      <c r="A414" s="3">
        <v>2006</v>
      </c>
      <c r="B414" s="5" t="s">
        <v>27</v>
      </c>
      <c r="C414" s="5" t="s">
        <v>24</v>
      </c>
      <c r="D414" s="2">
        <v>15</v>
      </c>
      <c r="E414" s="2">
        <v>9</v>
      </c>
      <c r="F414" s="21">
        <v>7</v>
      </c>
      <c r="G414" s="21">
        <v>4.8499999999999996</v>
      </c>
      <c r="H414" s="21">
        <v>5.58</v>
      </c>
      <c r="I414" s="21">
        <v>6.56</v>
      </c>
      <c r="J414" s="21">
        <v>7.97</v>
      </c>
      <c r="K414" s="21">
        <v>7.75</v>
      </c>
      <c r="L414" s="21">
        <v>7.52</v>
      </c>
      <c r="M414" s="21">
        <v>6.96</v>
      </c>
      <c r="N414" s="10">
        <v>79.400000000000006</v>
      </c>
      <c r="O414" s="21">
        <v>11.769521410579344</v>
      </c>
      <c r="P414" s="21">
        <v>8.1545969773299731</v>
      </c>
      <c r="Q414" s="21">
        <v>9.381989924433249</v>
      </c>
      <c r="R414" s="21">
        <v>11.029722921914356</v>
      </c>
      <c r="S414" s="21">
        <v>13.400440806045339</v>
      </c>
      <c r="T414" s="21">
        <v>13.030541561712845</v>
      </c>
      <c r="U414" s="21">
        <v>12.643828715365238</v>
      </c>
      <c r="V414" s="21">
        <v>11.702267002518891</v>
      </c>
    </row>
    <row r="415" spans="1:22" ht="12.75">
      <c r="A415" s="3">
        <v>2006</v>
      </c>
      <c r="B415" s="5" t="s">
        <v>27</v>
      </c>
      <c r="C415" s="5" t="s">
        <v>25</v>
      </c>
      <c r="D415" s="2">
        <v>16</v>
      </c>
      <c r="E415" s="2">
        <v>9</v>
      </c>
      <c r="F415" s="21">
        <v>6.88</v>
      </c>
      <c r="G415" s="21">
        <v>4.92</v>
      </c>
      <c r="H415" s="21">
        <v>5.67</v>
      </c>
      <c r="I415" s="21">
        <v>6.52</v>
      </c>
      <c r="J415" s="21">
        <v>8.74</v>
      </c>
      <c r="K415" s="21">
        <v>10.050000000000001</v>
      </c>
      <c r="L415" s="21">
        <v>9.48</v>
      </c>
      <c r="M415" s="21">
        <v>7.49</v>
      </c>
      <c r="N415" s="10">
        <v>79.400000000000006</v>
      </c>
      <c r="O415" s="21">
        <v>11.567758186397985</v>
      </c>
      <c r="P415" s="21">
        <v>8.272292191435767</v>
      </c>
      <c r="Q415" s="21">
        <v>9.5333123425692676</v>
      </c>
      <c r="R415" s="21">
        <v>10.962468513853903</v>
      </c>
      <c r="S415" s="21">
        <v>14.695088161209066</v>
      </c>
      <c r="T415" s="21">
        <v>16.897670025188919</v>
      </c>
      <c r="U415" s="21">
        <v>15.939294710327458</v>
      </c>
      <c r="V415" s="21">
        <v>12.593387909319899</v>
      </c>
    </row>
    <row r="416" spans="1:22" ht="12.75">
      <c r="A416" s="3">
        <v>2006</v>
      </c>
      <c r="B416" s="5" t="s">
        <v>27</v>
      </c>
      <c r="C416" s="5" t="s">
        <v>26</v>
      </c>
      <c r="D416" s="2">
        <v>17</v>
      </c>
      <c r="E416" s="2">
        <v>9</v>
      </c>
      <c r="F416" s="21">
        <v>7.02</v>
      </c>
      <c r="G416" s="21">
        <v>4.8499999999999996</v>
      </c>
      <c r="H416" s="21">
        <v>5.52</v>
      </c>
      <c r="I416" s="21">
        <v>6.57</v>
      </c>
      <c r="J416" s="21">
        <v>7.87</v>
      </c>
      <c r="K416" s="21">
        <v>7.59</v>
      </c>
      <c r="L416" s="21">
        <v>7.34</v>
      </c>
      <c r="M416" s="21">
        <v>6.76</v>
      </c>
      <c r="N416" s="10">
        <v>79.400000000000006</v>
      </c>
      <c r="O416" s="21">
        <v>11.803148614609571</v>
      </c>
      <c r="P416" s="21">
        <v>8.1545969773299731</v>
      </c>
      <c r="Q416" s="21">
        <v>9.2811083123425675</v>
      </c>
      <c r="R416" s="21">
        <v>11.04653652392947</v>
      </c>
      <c r="S416" s="21">
        <v>13.232304785894206</v>
      </c>
      <c r="T416" s="21">
        <v>12.761523929471032</v>
      </c>
      <c r="U416" s="21">
        <v>12.341183879093197</v>
      </c>
      <c r="V416" s="21">
        <v>11.365994962216623</v>
      </c>
    </row>
    <row r="417" spans="1:22" ht="12.75">
      <c r="A417" s="3">
        <v>2006</v>
      </c>
      <c r="B417" s="5" t="s">
        <v>49</v>
      </c>
      <c r="C417" s="5" t="s">
        <v>18</v>
      </c>
      <c r="D417" s="2">
        <v>18</v>
      </c>
      <c r="E417" s="2">
        <v>9</v>
      </c>
      <c r="F417" s="22">
        <v>9.84</v>
      </c>
      <c r="G417" s="22">
        <v>4.79</v>
      </c>
      <c r="H417" s="22">
        <v>5.96</v>
      </c>
      <c r="I417" s="22">
        <v>8.9499999999999993</v>
      </c>
      <c r="J417" s="22">
        <v>11.47</v>
      </c>
      <c r="K417" s="22">
        <v>11.25</v>
      </c>
      <c r="L417" s="22">
        <v>10.27</v>
      </c>
      <c r="M417" s="22">
        <v>8.4499999999999993</v>
      </c>
      <c r="N417" s="10">
        <v>79.400000000000006</v>
      </c>
      <c r="O417" s="22">
        <v>16.544584382871534</v>
      </c>
      <c r="P417" s="22">
        <v>8.0537153652392952</v>
      </c>
      <c r="Q417" s="22">
        <v>10.020906801007555</v>
      </c>
      <c r="R417" s="22">
        <v>15.048173803526446</v>
      </c>
      <c r="S417" s="22">
        <v>19.285201511335014</v>
      </c>
      <c r="T417" s="22">
        <v>18.915302267002517</v>
      </c>
      <c r="U417" s="22">
        <v>17.267569269521406</v>
      </c>
      <c r="V417" s="22">
        <v>14.207493702770778</v>
      </c>
    </row>
    <row r="418" spans="1:22" ht="12.75">
      <c r="A418" s="3">
        <v>2006</v>
      </c>
      <c r="B418" s="5" t="s">
        <v>49</v>
      </c>
      <c r="C418" s="5" t="s">
        <v>19</v>
      </c>
      <c r="D418" s="2">
        <v>19</v>
      </c>
      <c r="E418" s="2">
        <v>9</v>
      </c>
      <c r="F418" s="22">
        <v>11.15</v>
      </c>
      <c r="G418" s="22">
        <v>4.6900000000000004</v>
      </c>
      <c r="H418" s="22">
        <v>6.03</v>
      </c>
      <c r="I418" s="22">
        <v>9.19</v>
      </c>
      <c r="J418" s="22">
        <v>12.58</v>
      </c>
      <c r="K418" s="22">
        <v>13.28</v>
      </c>
      <c r="L418" s="22">
        <v>12.1</v>
      </c>
      <c r="M418" s="22">
        <v>9.3800000000000008</v>
      </c>
      <c r="N418" s="10">
        <v>79.400000000000006</v>
      </c>
      <c r="O418" s="22">
        <v>18.747166246851386</v>
      </c>
      <c r="P418" s="22">
        <v>7.8855793450881606</v>
      </c>
      <c r="Q418" s="22">
        <v>10.138602015113349</v>
      </c>
      <c r="R418" s="22">
        <v>15.451700251889168</v>
      </c>
      <c r="S418" s="22">
        <v>21.151511335012593</v>
      </c>
      <c r="T418" s="22">
        <v>22.328463476070525</v>
      </c>
      <c r="U418" s="22">
        <v>20.344458438287152</v>
      </c>
      <c r="V418" s="22">
        <v>15.771158690176321</v>
      </c>
    </row>
    <row r="419" spans="1:22" ht="12.75">
      <c r="A419" s="3">
        <v>2006</v>
      </c>
      <c r="B419" s="5" t="s">
        <v>49</v>
      </c>
      <c r="C419" s="5" t="s">
        <v>20</v>
      </c>
      <c r="D419" s="2">
        <v>20</v>
      </c>
      <c r="E419" s="2">
        <v>9</v>
      </c>
      <c r="F419" s="22">
        <v>8.67</v>
      </c>
      <c r="G419" s="22">
        <v>4.83</v>
      </c>
      <c r="H419" s="22">
        <v>5.84</v>
      </c>
      <c r="I419" s="22">
        <v>8.68</v>
      </c>
      <c r="J419" s="22">
        <v>10.16</v>
      </c>
      <c r="K419" s="22">
        <v>9.3000000000000007</v>
      </c>
      <c r="L419" s="22">
        <v>8.7799999999999994</v>
      </c>
      <c r="M419" s="22">
        <v>7.46</v>
      </c>
      <c r="N419" s="10">
        <v>79.400000000000006</v>
      </c>
      <c r="O419" s="22">
        <v>14.577392947103272</v>
      </c>
      <c r="P419" s="22">
        <v>8.1209697732997483</v>
      </c>
      <c r="Q419" s="22">
        <v>9.8191435768261961</v>
      </c>
      <c r="R419" s="22">
        <v>14.594206549118386</v>
      </c>
      <c r="S419" s="22">
        <v>17.082619647355163</v>
      </c>
      <c r="T419" s="22">
        <v>15.636649874055417</v>
      </c>
      <c r="U419" s="22">
        <v>14.762342569269519</v>
      </c>
      <c r="V419" s="22">
        <v>12.542947103274559</v>
      </c>
    </row>
    <row r="420" spans="1:22" ht="12.75">
      <c r="A420" s="3">
        <v>2006</v>
      </c>
      <c r="B420" s="5" t="s">
        <v>49</v>
      </c>
      <c r="C420" s="5" t="s">
        <v>21</v>
      </c>
      <c r="D420" s="2">
        <v>21</v>
      </c>
      <c r="E420" s="2">
        <v>9</v>
      </c>
      <c r="F420" s="22">
        <v>11.03</v>
      </c>
      <c r="G420" s="22">
        <v>4.59</v>
      </c>
      <c r="H420" s="22">
        <v>6.31</v>
      </c>
      <c r="I420" s="22">
        <v>9.5</v>
      </c>
      <c r="J420" s="22">
        <v>12.43</v>
      </c>
      <c r="K420" s="22">
        <v>12.49</v>
      </c>
      <c r="L420" s="22">
        <v>11.5</v>
      </c>
      <c r="M420" s="22">
        <v>9.7200000000000006</v>
      </c>
      <c r="N420" s="10">
        <v>79.400000000000006</v>
      </c>
      <c r="O420" s="22">
        <v>18.545403022670023</v>
      </c>
      <c r="P420" s="22">
        <v>7.7174433249370269</v>
      </c>
      <c r="Q420" s="22">
        <v>10.609382871536523</v>
      </c>
      <c r="R420" s="22">
        <v>15.972921914357681</v>
      </c>
      <c r="S420" s="22">
        <v>20.899307304785893</v>
      </c>
      <c r="T420" s="22">
        <v>21.000188916876571</v>
      </c>
      <c r="U420" s="22">
        <v>19.335642317380351</v>
      </c>
      <c r="V420" s="22">
        <v>16.342821158690178</v>
      </c>
    </row>
    <row r="421" spans="1:22" ht="12.75">
      <c r="A421" s="3">
        <v>2006</v>
      </c>
      <c r="B421" s="5" t="s">
        <v>49</v>
      </c>
      <c r="C421" s="5" t="s">
        <v>22</v>
      </c>
      <c r="D421" s="2">
        <v>22</v>
      </c>
      <c r="E421" s="2">
        <v>9</v>
      </c>
      <c r="F421" s="22">
        <v>11.64</v>
      </c>
      <c r="G421" s="22">
        <v>4.43</v>
      </c>
      <c r="H421" s="22">
        <v>6.37</v>
      </c>
      <c r="I421" s="22">
        <v>9.51</v>
      </c>
      <c r="J421" s="22">
        <v>12.78</v>
      </c>
      <c r="K421" s="22">
        <v>13.46</v>
      </c>
      <c r="L421" s="22">
        <v>12.28</v>
      </c>
      <c r="M421" s="22">
        <v>9.9600000000000009</v>
      </c>
      <c r="N421" s="10">
        <v>79.400000000000006</v>
      </c>
      <c r="O421" s="22">
        <v>19.571032745591939</v>
      </c>
      <c r="P421" s="22">
        <v>7.4484256926952135</v>
      </c>
      <c r="Q421" s="22">
        <v>10.710264483627203</v>
      </c>
      <c r="R421" s="22">
        <v>15.989735516372795</v>
      </c>
      <c r="S421" s="22">
        <v>21.487783375314859</v>
      </c>
      <c r="T421" s="22">
        <v>22.631108312342569</v>
      </c>
      <c r="U421" s="22">
        <v>20.647103274559193</v>
      </c>
      <c r="V421" s="22">
        <v>16.746347607052897</v>
      </c>
    </row>
    <row r="422" spans="1:22" ht="12.75">
      <c r="A422" s="3">
        <v>2006</v>
      </c>
      <c r="B422" s="5" t="s">
        <v>49</v>
      </c>
      <c r="C422" s="5" t="s">
        <v>23</v>
      </c>
      <c r="D422" s="2">
        <v>23</v>
      </c>
      <c r="E422" s="2">
        <v>9</v>
      </c>
      <c r="F422" s="22">
        <v>10.14</v>
      </c>
      <c r="G422" s="22">
        <v>5</v>
      </c>
      <c r="H422" s="22">
        <v>6.24</v>
      </c>
      <c r="I422" s="22">
        <v>9.48</v>
      </c>
      <c r="J422" s="22">
        <v>11.87</v>
      </c>
      <c r="K422" s="22">
        <v>10.95</v>
      </c>
      <c r="L422" s="22">
        <v>10.24</v>
      </c>
      <c r="M422" s="22">
        <v>9.17</v>
      </c>
      <c r="N422" s="10">
        <v>79.400000000000006</v>
      </c>
      <c r="O422" s="22">
        <v>17.048992443324938</v>
      </c>
      <c r="P422" s="22">
        <v>8.406801007556675</v>
      </c>
      <c r="Q422" s="22">
        <v>10.491687657430731</v>
      </c>
      <c r="R422" s="22">
        <v>15.939294710327458</v>
      </c>
      <c r="S422" s="22">
        <v>19.957745591939545</v>
      </c>
      <c r="T422" s="22">
        <v>18.410894206549116</v>
      </c>
      <c r="U422" s="22">
        <v>17.217128463476069</v>
      </c>
      <c r="V422" s="22">
        <v>15.41807304785894</v>
      </c>
    </row>
    <row r="423" spans="1:22" ht="12.75">
      <c r="A423" s="3">
        <v>2006</v>
      </c>
      <c r="B423" s="5" t="s">
        <v>49</v>
      </c>
      <c r="C423" s="5" t="s">
        <v>24</v>
      </c>
      <c r="D423" s="2">
        <v>24</v>
      </c>
      <c r="E423" s="2">
        <v>9</v>
      </c>
      <c r="F423" s="22">
        <v>7</v>
      </c>
      <c r="G423" s="22">
        <v>4.83</v>
      </c>
      <c r="H423" s="22">
        <v>5.53</v>
      </c>
      <c r="I423" s="22">
        <v>6.53</v>
      </c>
      <c r="J423" s="22">
        <v>7.95</v>
      </c>
      <c r="K423" s="22">
        <v>7.74</v>
      </c>
      <c r="L423" s="22">
        <v>7.52</v>
      </c>
      <c r="M423" s="22">
        <v>6.95</v>
      </c>
      <c r="N423" s="10">
        <v>79.400000000000006</v>
      </c>
      <c r="O423" s="22">
        <v>11.769521410579344</v>
      </c>
      <c r="P423" s="22">
        <v>8.1209697732997483</v>
      </c>
      <c r="Q423" s="22">
        <v>9.2979219143576817</v>
      </c>
      <c r="R423" s="22">
        <v>10.979282115869017</v>
      </c>
      <c r="S423" s="22">
        <v>13.366813602015114</v>
      </c>
      <c r="T423" s="22">
        <v>13.013727959697732</v>
      </c>
      <c r="U423" s="22">
        <v>12.643828715365238</v>
      </c>
      <c r="V423" s="22">
        <v>11.685453400503778</v>
      </c>
    </row>
    <row r="424" spans="1:22" ht="12.75">
      <c r="A424" s="3">
        <v>2006</v>
      </c>
      <c r="B424" s="5" t="s">
        <v>49</v>
      </c>
      <c r="C424" s="5" t="s">
        <v>25</v>
      </c>
      <c r="D424" s="2">
        <v>25</v>
      </c>
      <c r="E424" s="2">
        <v>9</v>
      </c>
      <c r="F424" s="22">
        <v>6.86</v>
      </c>
      <c r="G424" s="22">
        <v>4.8899999999999997</v>
      </c>
      <c r="H424" s="22">
        <v>5.6</v>
      </c>
      <c r="I424" s="22">
        <v>6.5</v>
      </c>
      <c r="J424" s="22">
        <v>8.68</v>
      </c>
      <c r="K424" s="22">
        <v>10</v>
      </c>
      <c r="L424" s="22">
        <v>9.39</v>
      </c>
      <c r="M424" s="22">
        <v>7.5</v>
      </c>
      <c r="N424" s="10">
        <v>79.400000000000006</v>
      </c>
      <c r="O424" s="22">
        <v>11.534130982367758</v>
      </c>
      <c r="P424" s="22">
        <v>8.2218513853904263</v>
      </c>
      <c r="Q424" s="22">
        <v>9.4156171284634738</v>
      </c>
      <c r="R424" s="22">
        <v>10.928841309823676</v>
      </c>
      <c r="S424" s="22">
        <v>14.594206549118386</v>
      </c>
      <c r="T424" s="22">
        <v>16.81360201511335</v>
      </c>
      <c r="U424" s="22">
        <v>15.787972292191435</v>
      </c>
      <c r="V424" s="22">
        <v>12.610201511335012</v>
      </c>
    </row>
    <row r="425" spans="1:22" ht="12.75">
      <c r="A425" s="3">
        <v>2006</v>
      </c>
      <c r="B425" s="5" t="s">
        <v>49</v>
      </c>
      <c r="C425" s="5" t="s">
        <v>26</v>
      </c>
      <c r="D425" s="2">
        <v>26</v>
      </c>
      <c r="E425" s="2">
        <v>9</v>
      </c>
      <c r="F425" s="22">
        <v>7.01</v>
      </c>
      <c r="G425" s="22">
        <v>4.8099999999999996</v>
      </c>
      <c r="H425" s="22">
        <v>5.5</v>
      </c>
      <c r="I425" s="22">
        <v>6.56</v>
      </c>
      <c r="J425" s="22">
        <v>7.87</v>
      </c>
      <c r="K425" s="22">
        <v>7.58</v>
      </c>
      <c r="L425" s="22">
        <v>7.33</v>
      </c>
      <c r="M425" s="22">
        <v>6.75</v>
      </c>
      <c r="N425" s="10">
        <v>79.400000000000006</v>
      </c>
      <c r="O425" s="22">
        <v>11.786335012594456</v>
      </c>
      <c r="P425" s="22">
        <v>8.08734256926952</v>
      </c>
      <c r="Q425" s="22">
        <v>9.2474811083123427</v>
      </c>
      <c r="R425" s="22">
        <v>11.029722921914356</v>
      </c>
      <c r="S425" s="22">
        <v>13.232304785894206</v>
      </c>
      <c r="T425" s="22">
        <v>12.74471032745592</v>
      </c>
      <c r="U425" s="22">
        <v>12.324370277078085</v>
      </c>
      <c r="V425" s="22">
        <v>11.349181360201511</v>
      </c>
    </row>
    <row r="426" spans="1:22" ht="12.75">
      <c r="A426" s="3">
        <v>2006</v>
      </c>
      <c r="B426" s="5" t="s">
        <v>29</v>
      </c>
      <c r="C426" s="5" t="s">
        <v>18</v>
      </c>
      <c r="D426" s="2">
        <v>27</v>
      </c>
      <c r="E426" s="2">
        <v>9</v>
      </c>
      <c r="F426" s="6">
        <v>19375</v>
      </c>
      <c r="G426" s="6">
        <v>3280</v>
      </c>
      <c r="H426" s="6">
        <v>9171</v>
      </c>
      <c r="I426" s="6">
        <v>17625</v>
      </c>
      <c r="J426" s="6">
        <v>22135</v>
      </c>
      <c r="K426" s="6">
        <v>21894</v>
      </c>
      <c r="L426" s="6">
        <v>19765</v>
      </c>
      <c r="M426" s="6">
        <v>14405</v>
      </c>
      <c r="N426" s="10">
        <v>79.400000000000006</v>
      </c>
      <c r="O426" s="6">
        <v>32576.353904282114</v>
      </c>
      <c r="P426" s="6">
        <v>5514.8614609571787</v>
      </c>
      <c r="Q426" s="6">
        <v>15419.754408060453</v>
      </c>
      <c r="R426" s="6">
        <v>29633.973551637278</v>
      </c>
      <c r="S426" s="6">
        <v>37216.908060453396</v>
      </c>
      <c r="T426" s="6">
        <v>36811.700251889168</v>
      </c>
      <c r="U426" s="6">
        <v>33232.084382871537</v>
      </c>
      <c r="V426" s="6">
        <v>24219.993702770778</v>
      </c>
    </row>
    <row r="427" spans="1:22" ht="12.75">
      <c r="A427" s="3">
        <v>2006</v>
      </c>
      <c r="B427" s="5" t="s">
        <v>29</v>
      </c>
      <c r="C427" s="5" t="s">
        <v>19</v>
      </c>
      <c r="D427" s="2">
        <v>28</v>
      </c>
      <c r="E427" s="2">
        <v>9</v>
      </c>
      <c r="F427" s="6">
        <v>24269</v>
      </c>
      <c r="G427" s="6" t="s">
        <v>39</v>
      </c>
      <c r="H427" s="6">
        <v>10733</v>
      </c>
      <c r="I427" s="6">
        <v>19380</v>
      </c>
      <c r="J427" s="6">
        <v>26484</v>
      </c>
      <c r="K427" s="6">
        <v>28316</v>
      </c>
      <c r="L427" s="6">
        <v>25605</v>
      </c>
      <c r="M427" s="6">
        <v>18825</v>
      </c>
      <c r="N427" s="10">
        <v>79.400000000000006</v>
      </c>
      <c r="O427" s="6">
        <v>40804.930730478583</v>
      </c>
      <c r="P427" s="6" t="s">
        <v>39</v>
      </c>
      <c r="Q427" s="6">
        <v>18046.039042821158</v>
      </c>
      <c r="R427" s="6">
        <v>32584.760705289671</v>
      </c>
      <c r="S427" s="6">
        <v>44529.143576826194</v>
      </c>
      <c r="T427" s="6">
        <v>47609.39546599496</v>
      </c>
      <c r="U427" s="6">
        <v>43051.227959697731</v>
      </c>
      <c r="V427" s="6">
        <v>31651.605793450879</v>
      </c>
    </row>
    <row r="428" spans="1:22" ht="12.75">
      <c r="A428" s="3">
        <v>2006</v>
      </c>
      <c r="B428" s="5" t="s">
        <v>29</v>
      </c>
      <c r="C428" s="5" t="s">
        <v>20</v>
      </c>
      <c r="D428" s="2">
        <v>29</v>
      </c>
      <c r="E428" s="2">
        <v>9</v>
      </c>
      <c r="F428" s="6">
        <v>14504</v>
      </c>
      <c r="G428" s="6">
        <v>2757</v>
      </c>
      <c r="H428" s="6">
        <v>7434</v>
      </c>
      <c r="I428" s="6">
        <v>15818</v>
      </c>
      <c r="J428" s="6">
        <v>16794</v>
      </c>
      <c r="K428" s="6">
        <v>15142</v>
      </c>
      <c r="L428" s="6">
        <v>14419</v>
      </c>
      <c r="M428" s="6">
        <v>8558</v>
      </c>
      <c r="N428" s="10">
        <v>79.400000000000006</v>
      </c>
      <c r="O428" s="6">
        <v>24386.448362720403</v>
      </c>
      <c r="P428" s="6">
        <v>4635.5100755667499</v>
      </c>
      <c r="Q428" s="6">
        <v>12499.231738035263</v>
      </c>
      <c r="R428" s="6">
        <v>26595.755667506295</v>
      </c>
      <c r="S428" s="6">
        <v>28236.763224181359</v>
      </c>
      <c r="T428" s="6">
        <v>25459.156171284634</v>
      </c>
      <c r="U428" s="6">
        <v>24243.53274559194</v>
      </c>
      <c r="V428" s="6">
        <v>14389.080604534003</v>
      </c>
    </row>
    <row r="429" spans="1:22" ht="12.75">
      <c r="A429" s="3">
        <v>2006</v>
      </c>
      <c r="B429" s="5" t="s">
        <v>29</v>
      </c>
      <c r="C429" s="5" t="s">
        <v>21</v>
      </c>
      <c r="D429" s="2">
        <v>30</v>
      </c>
      <c r="E429" s="2">
        <v>9</v>
      </c>
      <c r="F429" s="6">
        <v>23367</v>
      </c>
      <c r="G429" s="6">
        <v>8401</v>
      </c>
      <c r="H429" s="6">
        <v>12407</v>
      </c>
      <c r="I429" s="6">
        <v>19422</v>
      </c>
      <c r="J429" s="6">
        <v>25500</v>
      </c>
      <c r="K429" s="6">
        <v>26156</v>
      </c>
      <c r="L429" s="6">
        <v>24000</v>
      </c>
      <c r="M429" s="6">
        <v>20500</v>
      </c>
      <c r="N429" s="10">
        <v>79.400000000000006</v>
      </c>
      <c r="O429" s="6">
        <v>39288.343828715362</v>
      </c>
      <c r="P429" s="6">
        <v>14125.107052896725</v>
      </c>
      <c r="Q429" s="6">
        <v>20860.636020151131</v>
      </c>
      <c r="R429" s="6">
        <v>32655.377833753148</v>
      </c>
      <c r="S429" s="6">
        <v>42874.68513853904</v>
      </c>
      <c r="T429" s="6">
        <v>43977.657430730476</v>
      </c>
      <c r="U429" s="6">
        <v>40352.64483627204</v>
      </c>
      <c r="V429" s="6">
        <v>34467.884130982362</v>
      </c>
    </row>
    <row r="430" spans="1:22" ht="12.75">
      <c r="A430" s="3">
        <v>2006</v>
      </c>
      <c r="B430" s="5" t="s">
        <v>29</v>
      </c>
      <c r="C430" s="5" t="s">
        <v>22</v>
      </c>
      <c r="D430" s="2">
        <v>31</v>
      </c>
      <c r="E430" s="2">
        <v>9</v>
      </c>
      <c r="F430" s="6">
        <v>25599</v>
      </c>
      <c r="G430" s="6">
        <v>8353</v>
      </c>
      <c r="H430" s="6">
        <v>12868</v>
      </c>
      <c r="I430" s="6">
        <v>20226</v>
      </c>
      <c r="J430" s="6">
        <v>27115</v>
      </c>
      <c r="K430" s="6">
        <v>29054</v>
      </c>
      <c r="L430" s="6">
        <v>26597</v>
      </c>
      <c r="M430" s="6">
        <v>21546</v>
      </c>
      <c r="N430" s="10">
        <v>79.400000000000006</v>
      </c>
      <c r="O430" s="6">
        <v>43041.139798488664</v>
      </c>
      <c r="P430" s="6">
        <v>14044.401763224181</v>
      </c>
      <c r="Q430" s="6">
        <v>21635.743073047859</v>
      </c>
      <c r="R430" s="6">
        <v>34007.191435768262</v>
      </c>
      <c r="S430" s="6">
        <v>45590.081863979845</v>
      </c>
      <c r="T430" s="6">
        <v>48850.239294710322</v>
      </c>
      <c r="U430" s="6">
        <v>44719.137279596973</v>
      </c>
      <c r="V430" s="6">
        <v>36226.586901763221</v>
      </c>
    </row>
    <row r="431" spans="1:22" ht="12.75">
      <c r="A431" s="3">
        <v>2006</v>
      </c>
      <c r="B431" s="5" t="s">
        <v>29</v>
      </c>
      <c r="C431" s="5" t="s">
        <v>23</v>
      </c>
      <c r="D431" s="2">
        <v>32</v>
      </c>
      <c r="E431" s="2">
        <v>9</v>
      </c>
      <c r="F431" s="6">
        <v>19923</v>
      </c>
      <c r="G431" s="6" t="s">
        <v>39</v>
      </c>
      <c r="H431" s="6">
        <v>11779</v>
      </c>
      <c r="I431" s="6">
        <v>18296</v>
      </c>
      <c r="J431" s="6">
        <v>22643</v>
      </c>
      <c r="K431" s="6">
        <v>21019</v>
      </c>
      <c r="L431" s="6">
        <v>19703</v>
      </c>
      <c r="M431" s="6">
        <v>17422</v>
      </c>
      <c r="N431" s="10">
        <v>79.400000000000006</v>
      </c>
      <c r="O431" s="6">
        <v>33497.739294710322</v>
      </c>
      <c r="P431" s="6" t="s">
        <v>39</v>
      </c>
      <c r="Q431" s="6">
        <v>19804.741813602013</v>
      </c>
      <c r="R431" s="6">
        <v>30762.166246851382</v>
      </c>
      <c r="S431" s="6">
        <v>38071.039042821154</v>
      </c>
      <c r="T431" s="6">
        <v>35340.510075566744</v>
      </c>
      <c r="U431" s="6">
        <v>33127.840050377832</v>
      </c>
      <c r="V431" s="6">
        <v>29292.657430730476</v>
      </c>
    </row>
    <row r="432" spans="1:22" ht="12.75">
      <c r="A432" s="3">
        <v>2006</v>
      </c>
      <c r="B432" s="5" t="s">
        <v>29</v>
      </c>
      <c r="C432" s="5" t="s">
        <v>24</v>
      </c>
      <c r="D432" s="2">
        <v>33</v>
      </c>
      <c r="E432" s="2">
        <v>9</v>
      </c>
      <c r="F432" s="6">
        <v>7533</v>
      </c>
      <c r="G432" s="6">
        <v>2611</v>
      </c>
      <c r="H432" s="6">
        <v>4536</v>
      </c>
      <c r="I432" s="6">
        <v>7455</v>
      </c>
      <c r="J432" s="6">
        <v>8532</v>
      </c>
      <c r="K432" s="6">
        <v>8327</v>
      </c>
      <c r="L432" s="6">
        <v>7989</v>
      </c>
      <c r="M432" s="6">
        <v>6328</v>
      </c>
      <c r="N432" s="10">
        <v>79.400000000000006</v>
      </c>
      <c r="O432" s="6">
        <v>12665.686397984886</v>
      </c>
      <c r="P432" s="6">
        <v>4390.0314861460956</v>
      </c>
      <c r="Q432" s="6">
        <v>7626.6498740554152</v>
      </c>
      <c r="R432" s="6">
        <v>12534.540302267002</v>
      </c>
      <c r="S432" s="6">
        <v>14345.36523929471</v>
      </c>
      <c r="T432" s="6">
        <v>14000.686397984886</v>
      </c>
      <c r="U432" s="6">
        <v>13432.386649874054</v>
      </c>
      <c r="V432" s="6">
        <v>10639.647355163726</v>
      </c>
    </row>
    <row r="433" spans="1:22" ht="12.75">
      <c r="A433" s="3">
        <v>2006</v>
      </c>
      <c r="B433" s="5" t="s">
        <v>29</v>
      </c>
      <c r="C433" s="5" t="s">
        <v>25</v>
      </c>
      <c r="D433" s="2">
        <v>34</v>
      </c>
      <c r="E433" s="2">
        <v>9</v>
      </c>
      <c r="F433" s="6">
        <v>7563</v>
      </c>
      <c r="G433" s="6" t="s">
        <v>39</v>
      </c>
      <c r="H433" s="6">
        <v>4962</v>
      </c>
      <c r="I433" s="6">
        <v>7801</v>
      </c>
      <c r="J433" s="6">
        <v>10136</v>
      </c>
      <c r="K433" s="6">
        <v>10593</v>
      </c>
      <c r="L433" s="6">
        <v>9854</v>
      </c>
      <c r="M433" s="6">
        <v>7216</v>
      </c>
      <c r="N433" s="10">
        <v>79.400000000000006</v>
      </c>
      <c r="O433" s="6">
        <v>12716.127204030226</v>
      </c>
      <c r="P433" s="6" t="s">
        <v>39</v>
      </c>
      <c r="Q433" s="6">
        <v>8342.9093198992432</v>
      </c>
      <c r="R433" s="6">
        <v>13116.290931989923</v>
      </c>
      <c r="S433" s="6">
        <v>17042.267002518889</v>
      </c>
      <c r="T433" s="6">
        <v>17810.64861460957</v>
      </c>
      <c r="U433" s="6">
        <v>16568.123425692695</v>
      </c>
      <c r="V433" s="6">
        <v>12132.695214105792</v>
      </c>
    </row>
    <row r="434" spans="1:22" ht="12.75">
      <c r="A434" s="3">
        <v>2006</v>
      </c>
      <c r="B434" s="5" t="s">
        <v>29</v>
      </c>
      <c r="C434" s="5" t="s">
        <v>26</v>
      </c>
      <c r="D434" s="2">
        <v>35</v>
      </c>
      <c r="E434" s="2">
        <v>9</v>
      </c>
      <c r="F434" s="6">
        <v>7524</v>
      </c>
      <c r="G434" s="6">
        <v>2546</v>
      </c>
      <c r="H434" s="6">
        <v>4304</v>
      </c>
      <c r="I434" s="6">
        <v>7313</v>
      </c>
      <c r="J434" s="6">
        <v>8387</v>
      </c>
      <c r="K434" s="6">
        <v>8193</v>
      </c>
      <c r="L434" s="6">
        <v>7803</v>
      </c>
      <c r="M434" s="6">
        <v>6000</v>
      </c>
      <c r="N434" s="10">
        <v>79.400000000000006</v>
      </c>
      <c r="O434" s="6">
        <v>12650.554156171283</v>
      </c>
      <c r="P434" s="6">
        <v>4280.7430730478591</v>
      </c>
      <c r="Q434" s="6">
        <v>7236.5743073047852</v>
      </c>
      <c r="R434" s="6">
        <v>12295.787153652393</v>
      </c>
      <c r="S434" s="6">
        <v>14101.568010075565</v>
      </c>
      <c r="T434" s="6">
        <v>13775.384130982367</v>
      </c>
      <c r="U434" s="6">
        <v>13119.653652392946</v>
      </c>
      <c r="V434" s="6">
        <v>10088.16120906801</v>
      </c>
    </row>
    <row r="435" spans="1:22" ht="12.75">
      <c r="A435" s="3">
        <v>2007</v>
      </c>
      <c r="B435" s="5" t="s">
        <v>17</v>
      </c>
      <c r="C435" s="5" t="s">
        <v>18</v>
      </c>
      <c r="D435" s="2">
        <v>0</v>
      </c>
      <c r="E435" s="2">
        <v>10</v>
      </c>
      <c r="F435" s="20">
        <v>376</v>
      </c>
      <c r="G435" s="20">
        <v>72.900000000000006</v>
      </c>
      <c r="H435" s="20">
        <v>207.2</v>
      </c>
      <c r="I435" s="20">
        <v>350</v>
      </c>
      <c r="J435" s="20">
        <v>440.8</v>
      </c>
      <c r="K435" s="20">
        <v>427.5</v>
      </c>
      <c r="L435" s="20">
        <v>393</v>
      </c>
      <c r="M435" s="20">
        <v>289.2</v>
      </c>
      <c r="N435" s="10">
        <v>81.599999999999994</v>
      </c>
      <c r="O435" s="20">
        <v>615.14705882352951</v>
      </c>
      <c r="P435" s="20">
        <v>119.26654411764709</v>
      </c>
      <c r="Q435" s="20">
        <v>338.98529411764707</v>
      </c>
      <c r="R435" s="20">
        <v>572.61029411764707</v>
      </c>
      <c r="S435" s="20">
        <v>721.16176470588243</v>
      </c>
      <c r="T435" s="20">
        <v>699.40257352941182</v>
      </c>
      <c r="U435" s="20">
        <v>642.95955882352951</v>
      </c>
      <c r="V435" s="20">
        <v>473.13970588235293</v>
      </c>
    </row>
    <row r="436" spans="1:22" ht="12.75">
      <c r="A436" s="3">
        <v>2007</v>
      </c>
      <c r="B436" s="5" t="s">
        <v>17</v>
      </c>
      <c r="C436" s="5" t="s">
        <v>19</v>
      </c>
      <c r="D436" s="2">
        <v>1</v>
      </c>
      <c r="E436" s="2">
        <v>10</v>
      </c>
      <c r="F436" s="20">
        <v>464.7</v>
      </c>
      <c r="G436" s="20">
        <v>90</v>
      </c>
      <c r="H436" s="20">
        <v>230</v>
      </c>
      <c r="I436" s="20">
        <v>383.2</v>
      </c>
      <c r="J436" s="20">
        <v>521.4</v>
      </c>
      <c r="K436" s="20">
        <v>557.4</v>
      </c>
      <c r="L436" s="20">
        <v>507</v>
      </c>
      <c r="M436" s="20">
        <v>376</v>
      </c>
      <c r="N436" s="10">
        <v>81.599999999999994</v>
      </c>
      <c r="O436" s="20">
        <v>760.2628676470589</v>
      </c>
      <c r="P436" s="20">
        <v>147.24264705882354</v>
      </c>
      <c r="Q436" s="20">
        <v>376.28676470588238</v>
      </c>
      <c r="R436" s="20">
        <v>626.92647058823525</v>
      </c>
      <c r="S436" s="20">
        <v>853.02573529411768</v>
      </c>
      <c r="T436" s="20">
        <v>911.92279411764707</v>
      </c>
      <c r="U436" s="20">
        <v>829.46691176470597</v>
      </c>
      <c r="V436" s="20">
        <v>615.14705882352951</v>
      </c>
    </row>
    <row r="437" spans="1:22" ht="12.75">
      <c r="A437" s="3">
        <v>2007</v>
      </c>
      <c r="B437" s="5" t="s">
        <v>17</v>
      </c>
      <c r="C437" s="5" t="s">
        <v>20</v>
      </c>
      <c r="D437" s="2">
        <v>2</v>
      </c>
      <c r="E437" s="2">
        <v>10</v>
      </c>
      <c r="F437" s="20">
        <v>287.5</v>
      </c>
      <c r="G437" s="20">
        <v>62.1</v>
      </c>
      <c r="H437" s="20">
        <v>178.2</v>
      </c>
      <c r="I437" s="20">
        <v>318.2</v>
      </c>
      <c r="J437" s="20">
        <v>337.3</v>
      </c>
      <c r="K437" s="20">
        <v>299</v>
      </c>
      <c r="L437" s="20">
        <v>287.8</v>
      </c>
      <c r="M437" s="20">
        <v>175.4</v>
      </c>
      <c r="N437" s="10">
        <v>81.599999999999994</v>
      </c>
      <c r="O437" s="20">
        <v>470.35845588235298</v>
      </c>
      <c r="P437" s="20">
        <v>101.59742647058825</v>
      </c>
      <c r="Q437" s="20">
        <v>291.54044117647055</v>
      </c>
      <c r="R437" s="20">
        <v>520.58455882352939</v>
      </c>
      <c r="S437" s="20">
        <v>551.83272058823536</v>
      </c>
      <c r="T437" s="20">
        <v>489.17279411764707</v>
      </c>
      <c r="U437" s="20">
        <v>470.84926470588243</v>
      </c>
      <c r="V437" s="20">
        <v>286.95955882352945</v>
      </c>
    </row>
    <row r="438" spans="1:22" ht="12.75">
      <c r="A438" s="3">
        <v>2007</v>
      </c>
      <c r="B438" s="5" t="s">
        <v>17</v>
      </c>
      <c r="C438" s="5" t="s">
        <v>21</v>
      </c>
      <c r="D438" s="2">
        <v>3</v>
      </c>
      <c r="E438" s="2">
        <v>10</v>
      </c>
      <c r="F438" s="20">
        <v>457.6</v>
      </c>
      <c r="G438" s="20">
        <v>179.9</v>
      </c>
      <c r="H438" s="20">
        <v>265.5</v>
      </c>
      <c r="I438" s="20">
        <v>387.8</v>
      </c>
      <c r="J438" s="20">
        <v>509</v>
      </c>
      <c r="K438" s="20">
        <v>517.29999999999995</v>
      </c>
      <c r="L438" s="20">
        <v>479.1</v>
      </c>
      <c r="M438" s="20">
        <v>418.7</v>
      </c>
      <c r="N438" s="10">
        <v>81.599999999999994</v>
      </c>
      <c r="O438" s="20">
        <v>748.64705882352951</v>
      </c>
      <c r="P438" s="20">
        <v>294.32169117647061</v>
      </c>
      <c r="Q438" s="20">
        <v>434.36580882352945</v>
      </c>
      <c r="R438" s="20">
        <v>634.45220588235304</v>
      </c>
      <c r="S438" s="20">
        <v>832.73897058823536</v>
      </c>
      <c r="T438" s="20">
        <v>846.31801470588232</v>
      </c>
      <c r="U438" s="20">
        <v>783.82169117647072</v>
      </c>
      <c r="V438" s="20">
        <v>685.00551470588232</v>
      </c>
    </row>
    <row r="439" spans="1:22" ht="12.75">
      <c r="A439" s="3">
        <v>2007</v>
      </c>
      <c r="B439" s="5" t="s">
        <v>17</v>
      </c>
      <c r="C439" s="5" t="s">
        <v>22</v>
      </c>
      <c r="D439" s="2">
        <v>4</v>
      </c>
      <c r="E439" s="2">
        <v>10</v>
      </c>
      <c r="F439" s="20">
        <v>498.3</v>
      </c>
      <c r="G439" s="20">
        <v>177.1</v>
      </c>
      <c r="H439" s="20">
        <v>275.89999999999998</v>
      </c>
      <c r="I439" s="20">
        <v>402.5</v>
      </c>
      <c r="J439" s="20">
        <v>539</v>
      </c>
      <c r="K439" s="20">
        <v>574.9</v>
      </c>
      <c r="L439" s="20">
        <v>534.4</v>
      </c>
      <c r="M439" s="20">
        <v>440.9</v>
      </c>
      <c r="N439" s="10">
        <v>81.599999999999994</v>
      </c>
      <c r="O439" s="20">
        <v>815.23345588235304</v>
      </c>
      <c r="P439" s="20">
        <v>289.74080882352939</v>
      </c>
      <c r="Q439" s="20">
        <v>451.38051470588232</v>
      </c>
      <c r="R439" s="20">
        <v>658.50183823529414</v>
      </c>
      <c r="S439" s="20">
        <v>881.81985294117658</v>
      </c>
      <c r="T439" s="20">
        <v>940.55330882352939</v>
      </c>
      <c r="U439" s="20">
        <v>874.29411764705878</v>
      </c>
      <c r="V439" s="20">
        <v>721.32536764705878</v>
      </c>
    </row>
    <row r="440" spans="1:22" ht="12.75">
      <c r="A440" s="3">
        <v>2007</v>
      </c>
      <c r="B440" s="5" t="s">
        <v>17</v>
      </c>
      <c r="C440" s="5" t="s">
        <v>23</v>
      </c>
      <c r="D440" s="2">
        <v>5</v>
      </c>
      <c r="E440" s="2">
        <v>10</v>
      </c>
      <c r="F440" s="20">
        <v>394.8</v>
      </c>
      <c r="G440" s="20">
        <v>185.9</v>
      </c>
      <c r="H440" s="20">
        <v>254.3</v>
      </c>
      <c r="I440" s="20">
        <v>374.1</v>
      </c>
      <c r="J440" s="20">
        <v>460.6</v>
      </c>
      <c r="K440" s="20">
        <v>420.3</v>
      </c>
      <c r="L440" s="20">
        <v>395.6</v>
      </c>
      <c r="M440" s="20">
        <v>356.1</v>
      </c>
      <c r="N440" s="10">
        <v>81.599999999999994</v>
      </c>
      <c r="O440" s="20">
        <v>645.90441176470597</v>
      </c>
      <c r="P440" s="20">
        <v>304.13786764705884</v>
      </c>
      <c r="Q440" s="20">
        <v>416.04227941176475</v>
      </c>
      <c r="R440" s="20">
        <v>612.03860294117658</v>
      </c>
      <c r="S440" s="20">
        <v>753.55514705882365</v>
      </c>
      <c r="T440" s="20">
        <v>687.62316176470597</v>
      </c>
      <c r="U440" s="20">
        <v>647.21323529411779</v>
      </c>
      <c r="V440" s="20">
        <v>582.59007352941182</v>
      </c>
    </row>
    <row r="441" spans="1:22" ht="12.75">
      <c r="A441" s="3">
        <v>2007</v>
      </c>
      <c r="B441" s="5" t="s">
        <v>17</v>
      </c>
      <c r="C441" s="5" t="s">
        <v>24</v>
      </c>
      <c r="D441" s="2">
        <v>6</v>
      </c>
      <c r="E441" s="2">
        <v>10</v>
      </c>
      <c r="F441" s="20">
        <v>143.6</v>
      </c>
      <c r="G441" s="20">
        <v>57.8</v>
      </c>
      <c r="H441" s="20">
        <v>94.6</v>
      </c>
      <c r="I441" s="20">
        <v>137.6</v>
      </c>
      <c r="J441" s="20">
        <v>164.3</v>
      </c>
      <c r="K441" s="20">
        <v>162.9</v>
      </c>
      <c r="L441" s="20">
        <v>158.4</v>
      </c>
      <c r="M441" s="20">
        <v>129</v>
      </c>
      <c r="N441" s="10">
        <v>81.599999999999994</v>
      </c>
      <c r="O441" s="20">
        <v>234.93382352941177</v>
      </c>
      <c r="P441" s="20">
        <v>94.5625</v>
      </c>
      <c r="Q441" s="20">
        <v>154.76838235294116</v>
      </c>
      <c r="R441" s="20">
        <v>225.11764705882354</v>
      </c>
      <c r="S441" s="20">
        <v>268.79963235294122</v>
      </c>
      <c r="T441" s="20">
        <v>266.50919117647061</v>
      </c>
      <c r="U441" s="20">
        <v>259.14705882352945</v>
      </c>
      <c r="V441" s="20">
        <v>211.04779411764707</v>
      </c>
    </row>
    <row r="442" spans="1:22" ht="12.75">
      <c r="A442" s="3">
        <v>2007</v>
      </c>
      <c r="B442" s="5" t="s">
        <v>17</v>
      </c>
      <c r="C442" s="5" t="s">
        <v>25</v>
      </c>
      <c r="D442" s="2">
        <v>7</v>
      </c>
      <c r="E442" s="2">
        <v>10</v>
      </c>
      <c r="F442" s="20">
        <v>136.5</v>
      </c>
      <c r="G442" s="20">
        <v>63.5</v>
      </c>
      <c r="H442" s="20">
        <v>98.8</v>
      </c>
      <c r="I442" s="20">
        <v>140.1</v>
      </c>
      <c r="J442" s="20">
        <v>174.4</v>
      </c>
      <c r="K442" s="20">
        <v>176.7</v>
      </c>
      <c r="L442" s="20">
        <v>175.6</v>
      </c>
      <c r="M442" s="20">
        <v>142</v>
      </c>
      <c r="N442" s="10">
        <v>81.599999999999994</v>
      </c>
      <c r="O442" s="20">
        <v>223.31801470588238</v>
      </c>
      <c r="P442" s="20">
        <v>103.88786764705883</v>
      </c>
      <c r="Q442" s="20">
        <v>161.63970588235296</v>
      </c>
      <c r="R442" s="20">
        <v>229.2077205882353</v>
      </c>
      <c r="S442" s="20">
        <v>285.32352941176475</v>
      </c>
      <c r="T442" s="20">
        <v>289.08639705882354</v>
      </c>
      <c r="U442" s="20">
        <v>287.28676470588238</v>
      </c>
      <c r="V442" s="20">
        <v>232.31617647058826</v>
      </c>
    </row>
    <row r="443" spans="1:22" ht="12.75">
      <c r="A443" s="3">
        <v>2007</v>
      </c>
      <c r="B443" s="5" t="s">
        <v>17</v>
      </c>
      <c r="C443" s="5" t="s">
        <v>26</v>
      </c>
      <c r="D443" s="2">
        <v>8</v>
      </c>
      <c r="E443" s="2">
        <v>10</v>
      </c>
      <c r="F443" s="20">
        <v>145.4</v>
      </c>
      <c r="G443" s="20">
        <v>54.7</v>
      </c>
      <c r="H443" s="20">
        <v>91.7</v>
      </c>
      <c r="I443" s="20">
        <v>136.80000000000001</v>
      </c>
      <c r="J443" s="20">
        <v>162.4</v>
      </c>
      <c r="K443" s="20">
        <v>161.80000000000001</v>
      </c>
      <c r="L443" s="20">
        <v>156</v>
      </c>
      <c r="M443" s="20">
        <v>122</v>
      </c>
      <c r="N443" s="10">
        <v>81.599999999999994</v>
      </c>
      <c r="O443" s="20">
        <v>237.87867647058826</v>
      </c>
      <c r="P443" s="20">
        <v>89.49080882352942</v>
      </c>
      <c r="Q443" s="20">
        <v>150.02389705882354</v>
      </c>
      <c r="R443" s="20">
        <v>223.80882352941182</v>
      </c>
      <c r="S443" s="20">
        <v>265.69117647058829</v>
      </c>
      <c r="T443" s="20">
        <v>264.70955882352945</v>
      </c>
      <c r="U443" s="20">
        <v>255.22058823529414</v>
      </c>
      <c r="V443" s="20">
        <v>199.59558823529414</v>
      </c>
    </row>
    <row r="444" spans="1:22" ht="12.75">
      <c r="A444" s="3">
        <v>2007</v>
      </c>
      <c r="B444" s="5" t="s">
        <v>27</v>
      </c>
      <c r="C444" s="5" t="s">
        <v>18</v>
      </c>
      <c r="D444" s="2">
        <v>9</v>
      </c>
      <c r="E444" s="2">
        <v>10</v>
      </c>
      <c r="F444" s="21">
        <v>10.23</v>
      </c>
      <c r="G444" s="21">
        <v>4.93</v>
      </c>
      <c r="H444" s="21">
        <v>6.25</v>
      </c>
      <c r="I444" s="21">
        <v>9.2799999999999994</v>
      </c>
      <c r="J444" s="21">
        <v>11.88</v>
      </c>
      <c r="K444" s="21">
        <v>11.57</v>
      </c>
      <c r="L444" s="21">
        <v>10.75</v>
      </c>
      <c r="M444" s="21">
        <v>8.91</v>
      </c>
      <c r="N444" s="10">
        <v>81.599999999999994</v>
      </c>
      <c r="O444" s="21">
        <v>16.736580882352943</v>
      </c>
      <c r="P444" s="21">
        <v>8.0656250000000007</v>
      </c>
      <c r="Q444" s="21">
        <v>10.225183823529413</v>
      </c>
      <c r="R444" s="21">
        <v>15.18235294117647</v>
      </c>
      <c r="S444" s="21">
        <v>19.436029411764707</v>
      </c>
      <c r="T444" s="21">
        <v>18.928860294117648</v>
      </c>
      <c r="U444" s="21">
        <v>17.587316176470591</v>
      </c>
      <c r="V444" s="21">
        <v>14.577022058823532</v>
      </c>
    </row>
    <row r="445" spans="1:22" ht="12.75">
      <c r="A445" s="3">
        <v>2007</v>
      </c>
      <c r="B445" s="5" t="s">
        <v>27</v>
      </c>
      <c r="C445" s="5" t="s">
        <v>19</v>
      </c>
      <c r="D445" s="2">
        <v>10</v>
      </c>
      <c r="E445" s="2">
        <v>10</v>
      </c>
      <c r="F445" s="21">
        <v>11.58</v>
      </c>
      <c r="G445" s="21">
        <v>4.8899999999999997</v>
      </c>
      <c r="H445" s="21">
        <v>6.38</v>
      </c>
      <c r="I445" s="21">
        <v>9.58</v>
      </c>
      <c r="J445" s="21">
        <v>12.99</v>
      </c>
      <c r="K445" s="21">
        <v>13.76</v>
      </c>
      <c r="L445" s="21">
        <v>12.76</v>
      </c>
      <c r="M445" s="21">
        <v>10</v>
      </c>
      <c r="N445" s="10">
        <v>81.599999999999994</v>
      </c>
      <c r="O445" s="21">
        <v>18.945220588235298</v>
      </c>
      <c r="P445" s="21">
        <v>8.0001838235294116</v>
      </c>
      <c r="Q445" s="21">
        <v>10.437867647058825</v>
      </c>
      <c r="R445" s="21">
        <v>15.673161764705885</v>
      </c>
      <c r="S445" s="21">
        <v>21.252022058823531</v>
      </c>
      <c r="T445" s="21">
        <v>22.511764705882356</v>
      </c>
      <c r="U445" s="21">
        <v>20.87573529411765</v>
      </c>
      <c r="V445" s="21">
        <v>16.360294117647062</v>
      </c>
    </row>
    <row r="446" spans="1:22" ht="12.75">
      <c r="A446" s="3">
        <v>2007</v>
      </c>
      <c r="B446" s="5" t="s">
        <v>27</v>
      </c>
      <c r="C446" s="5" t="s">
        <v>20</v>
      </c>
      <c r="D446" s="2">
        <v>11</v>
      </c>
      <c r="E446" s="2">
        <v>10</v>
      </c>
      <c r="F446" s="21">
        <v>8.98</v>
      </c>
      <c r="G446" s="21">
        <v>4.96</v>
      </c>
      <c r="H446" s="21">
        <v>6.14</v>
      </c>
      <c r="I446" s="21">
        <v>8.9499999999999993</v>
      </c>
      <c r="J446" s="21">
        <v>10.56</v>
      </c>
      <c r="K446" s="21">
        <v>9.48</v>
      </c>
      <c r="L446" s="21">
        <v>9.09</v>
      </c>
      <c r="M446" s="21">
        <v>7.77</v>
      </c>
      <c r="N446" s="10">
        <v>81.599999999999994</v>
      </c>
      <c r="O446" s="21">
        <v>14.691544117647062</v>
      </c>
      <c r="P446" s="21">
        <v>8.1147058823529417</v>
      </c>
      <c r="Q446" s="21">
        <v>10.045220588235294</v>
      </c>
      <c r="R446" s="21">
        <v>14.642463235294116</v>
      </c>
      <c r="S446" s="21">
        <v>17.276470588235295</v>
      </c>
      <c r="T446" s="21">
        <v>15.509558823529416</v>
      </c>
      <c r="U446" s="21">
        <v>14.871507352941176</v>
      </c>
      <c r="V446" s="21">
        <v>12.711948529411764</v>
      </c>
    </row>
    <row r="447" spans="1:22" ht="12.75">
      <c r="A447" s="3">
        <v>2007</v>
      </c>
      <c r="B447" s="5" t="s">
        <v>27</v>
      </c>
      <c r="C447" s="5" t="s">
        <v>21</v>
      </c>
      <c r="D447" s="2">
        <v>12</v>
      </c>
      <c r="E447" s="2">
        <v>10</v>
      </c>
      <c r="F447" s="21">
        <v>11.47</v>
      </c>
      <c r="G447" s="21">
        <v>4.5</v>
      </c>
      <c r="H447" s="21">
        <v>6.68</v>
      </c>
      <c r="I447" s="21">
        <v>9.86</v>
      </c>
      <c r="J447" s="21">
        <v>12.87</v>
      </c>
      <c r="K447" s="21">
        <v>12.84</v>
      </c>
      <c r="L447" s="21">
        <v>11.99</v>
      </c>
      <c r="M447" s="21">
        <v>10.23</v>
      </c>
      <c r="N447" s="10">
        <v>81.599999999999994</v>
      </c>
      <c r="O447" s="21">
        <v>18.76525735294118</v>
      </c>
      <c r="P447" s="21">
        <v>7.3621323529411766</v>
      </c>
      <c r="Q447" s="21">
        <v>10.928676470588236</v>
      </c>
      <c r="R447" s="21">
        <v>16.131250000000001</v>
      </c>
      <c r="S447" s="21">
        <v>21.055698529411767</v>
      </c>
      <c r="T447" s="21">
        <v>21.006617647058825</v>
      </c>
      <c r="U447" s="21">
        <v>19.615992647058825</v>
      </c>
      <c r="V447" s="21">
        <v>16.736580882352943</v>
      </c>
    </row>
    <row r="448" spans="1:22" ht="12.75">
      <c r="A448" s="3">
        <v>2007</v>
      </c>
      <c r="B448" s="5" t="s">
        <v>27</v>
      </c>
      <c r="C448" s="5" t="s">
        <v>22</v>
      </c>
      <c r="D448" s="2">
        <v>13</v>
      </c>
      <c r="E448" s="2">
        <v>10</v>
      </c>
      <c r="F448" s="21">
        <v>12.09</v>
      </c>
      <c r="G448" s="21">
        <v>4.4400000000000004</v>
      </c>
      <c r="H448" s="21">
        <v>6.72</v>
      </c>
      <c r="I448" s="21">
        <v>9.93</v>
      </c>
      <c r="J448" s="21">
        <v>13.24</v>
      </c>
      <c r="K448" s="21">
        <v>13.93</v>
      </c>
      <c r="L448" s="21">
        <v>12.91</v>
      </c>
      <c r="M448" s="21">
        <v>10.49</v>
      </c>
      <c r="N448" s="10">
        <v>81.599999999999994</v>
      </c>
      <c r="O448" s="21">
        <v>19.779595588235296</v>
      </c>
      <c r="P448" s="21">
        <v>7.2639705882352947</v>
      </c>
      <c r="Q448" s="21">
        <v>10.994117647058824</v>
      </c>
      <c r="R448" s="21">
        <v>16.24577205882353</v>
      </c>
      <c r="S448" s="21">
        <v>21.661029411764709</v>
      </c>
      <c r="T448" s="21">
        <v>22.789889705882356</v>
      </c>
      <c r="U448" s="21">
        <v>21.121139705882356</v>
      </c>
      <c r="V448" s="21">
        <v>17.161948529411767</v>
      </c>
    </row>
    <row r="449" spans="1:22" ht="12.75">
      <c r="A449" s="3">
        <v>2007</v>
      </c>
      <c r="B449" s="5" t="s">
        <v>27</v>
      </c>
      <c r="C449" s="5" t="s">
        <v>23</v>
      </c>
      <c r="D449" s="2">
        <v>14</v>
      </c>
      <c r="E449" s="2">
        <v>10</v>
      </c>
      <c r="F449" s="21">
        <v>10.48</v>
      </c>
      <c r="G449" s="21">
        <v>4.57</v>
      </c>
      <c r="H449" s="21">
        <v>6.6</v>
      </c>
      <c r="I449" s="21">
        <v>9.82</v>
      </c>
      <c r="J449" s="21">
        <v>12.31</v>
      </c>
      <c r="K449" s="21">
        <v>11.17</v>
      </c>
      <c r="L449" s="21">
        <v>10.56</v>
      </c>
      <c r="M449" s="21">
        <v>9.4499999999999993</v>
      </c>
      <c r="N449" s="10">
        <v>81.599999999999994</v>
      </c>
      <c r="O449" s="21">
        <v>17.14558823529412</v>
      </c>
      <c r="P449" s="21">
        <v>7.4766544117647067</v>
      </c>
      <c r="Q449" s="21">
        <v>10.797794117647058</v>
      </c>
      <c r="R449" s="21">
        <v>16.065808823529412</v>
      </c>
      <c r="S449" s="21">
        <v>20.13952205882353</v>
      </c>
      <c r="T449" s="21">
        <v>18.274448529411764</v>
      </c>
      <c r="U449" s="21">
        <v>17.276470588235295</v>
      </c>
      <c r="V449" s="21">
        <v>15.460477941176469</v>
      </c>
    </row>
    <row r="450" spans="1:22" ht="12.75">
      <c r="A450" s="3">
        <v>2007</v>
      </c>
      <c r="B450" s="5" t="s">
        <v>27</v>
      </c>
      <c r="C450" s="5" t="s">
        <v>24</v>
      </c>
      <c r="D450" s="2">
        <v>15</v>
      </c>
      <c r="E450" s="2">
        <v>10</v>
      </c>
      <c r="F450" s="21">
        <v>7.26</v>
      </c>
      <c r="G450" s="21">
        <v>5</v>
      </c>
      <c r="H450" s="21">
        <v>5.87</v>
      </c>
      <c r="I450" s="21">
        <v>6.8</v>
      </c>
      <c r="J450" s="21">
        <v>8.25</v>
      </c>
      <c r="K450" s="21">
        <v>7.91</v>
      </c>
      <c r="L450" s="21">
        <v>7.78</v>
      </c>
      <c r="M450" s="21">
        <v>7.27</v>
      </c>
      <c r="N450" s="10">
        <v>81.599999999999994</v>
      </c>
      <c r="O450" s="21">
        <v>11.877573529411764</v>
      </c>
      <c r="P450" s="21">
        <v>8.1801470588235308</v>
      </c>
      <c r="Q450" s="21">
        <v>9.6034926470588236</v>
      </c>
      <c r="R450" s="21">
        <v>11.125</v>
      </c>
      <c r="S450" s="21">
        <v>13.497242647058824</v>
      </c>
      <c r="T450" s="21">
        <v>12.940992647058826</v>
      </c>
      <c r="U450" s="21">
        <v>12.728308823529414</v>
      </c>
      <c r="V450" s="21">
        <v>11.893933823529412</v>
      </c>
    </row>
    <row r="451" spans="1:22" ht="12.75">
      <c r="A451" s="3">
        <v>2007</v>
      </c>
      <c r="B451" s="5" t="s">
        <v>27</v>
      </c>
      <c r="C451" s="5" t="s">
        <v>25</v>
      </c>
      <c r="D451" s="2">
        <v>16</v>
      </c>
      <c r="E451" s="2">
        <v>10</v>
      </c>
      <c r="F451" s="21">
        <v>7.15</v>
      </c>
      <c r="G451" s="21">
        <v>5.0199999999999996</v>
      </c>
      <c r="H451" s="21">
        <v>5.91</v>
      </c>
      <c r="I451" s="21">
        <v>6.83</v>
      </c>
      <c r="J451" s="21">
        <v>8.92</v>
      </c>
      <c r="K451" s="21">
        <v>10.1</v>
      </c>
      <c r="L451" s="21">
        <v>9.9</v>
      </c>
      <c r="M451" s="21">
        <v>7.98</v>
      </c>
      <c r="N451" s="10">
        <v>81.599999999999994</v>
      </c>
      <c r="O451" s="21">
        <v>11.697610294117649</v>
      </c>
      <c r="P451" s="21">
        <v>8.2128676470588236</v>
      </c>
      <c r="Q451" s="21">
        <v>9.6689338235294127</v>
      </c>
      <c r="R451" s="21">
        <v>11.174080882352943</v>
      </c>
      <c r="S451" s="21">
        <v>14.593382352941177</v>
      </c>
      <c r="T451" s="21">
        <v>16.523897058823529</v>
      </c>
      <c r="U451" s="21">
        <v>16.196691176470591</v>
      </c>
      <c r="V451" s="21">
        <v>13.055514705882356</v>
      </c>
    </row>
    <row r="452" spans="1:22" ht="12.75">
      <c r="A452" s="3">
        <v>2007</v>
      </c>
      <c r="B452" s="5" t="s">
        <v>27</v>
      </c>
      <c r="C452" s="5" t="s">
        <v>26</v>
      </c>
      <c r="D452" s="2">
        <v>17</v>
      </c>
      <c r="E452" s="2">
        <v>10</v>
      </c>
      <c r="F452" s="21">
        <v>7.28</v>
      </c>
      <c r="G452" s="21">
        <v>5</v>
      </c>
      <c r="H452" s="21">
        <v>5.83</v>
      </c>
      <c r="I452" s="21">
        <v>6.8</v>
      </c>
      <c r="J452" s="21">
        <v>8.17</v>
      </c>
      <c r="K452" s="21">
        <v>7.77</v>
      </c>
      <c r="L452" s="21">
        <v>7.57</v>
      </c>
      <c r="M452" s="21">
        <v>7</v>
      </c>
      <c r="N452" s="10">
        <v>81.599999999999994</v>
      </c>
      <c r="O452" s="21">
        <v>11.91029411764706</v>
      </c>
      <c r="P452" s="21">
        <v>8.1801470588235308</v>
      </c>
      <c r="Q452" s="21">
        <v>9.5380514705882362</v>
      </c>
      <c r="R452" s="21">
        <v>11.125</v>
      </c>
      <c r="S452" s="21">
        <v>13.366360294117648</v>
      </c>
      <c r="T452" s="21">
        <v>12.711948529411764</v>
      </c>
      <c r="U452" s="21">
        <v>12.384742647058825</v>
      </c>
      <c r="V452" s="21">
        <v>11.452205882352942</v>
      </c>
    </row>
    <row r="453" spans="1:22" ht="12.75">
      <c r="A453" s="3">
        <v>2007</v>
      </c>
      <c r="B453" s="5" t="s">
        <v>49</v>
      </c>
      <c r="C453" s="5" t="s">
        <v>18</v>
      </c>
      <c r="D453" s="2">
        <v>18</v>
      </c>
      <c r="E453" s="2">
        <v>10</v>
      </c>
      <c r="F453" s="22">
        <v>10.16</v>
      </c>
      <c r="G453" s="22">
        <v>4.95</v>
      </c>
      <c r="H453" s="22">
        <v>6.21</v>
      </c>
      <c r="I453" s="22">
        <v>9.23</v>
      </c>
      <c r="J453" s="22">
        <v>11.79</v>
      </c>
      <c r="K453" s="22">
        <v>11.5</v>
      </c>
      <c r="L453" s="22">
        <v>10.66</v>
      </c>
      <c r="M453" s="22">
        <v>8.82</v>
      </c>
      <c r="N453" s="10">
        <v>81.599999999999994</v>
      </c>
      <c r="O453" s="22">
        <v>16.622058823529414</v>
      </c>
      <c r="P453" s="22">
        <v>8.0983455882352953</v>
      </c>
      <c r="Q453" s="22">
        <v>10.159742647058824</v>
      </c>
      <c r="R453" s="22">
        <v>15.100551470588238</v>
      </c>
      <c r="S453" s="22">
        <v>19.288786764705883</v>
      </c>
      <c r="T453" s="22">
        <v>18.81433823529412</v>
      </c>
      <c r="U453" s="22">
        <v>17.440073529411766</v>
      </c>
      <c r="V453" s="22">
        <v>14.429779411764708</v>
      </c>
    </row>
    <row r="454" spans="1:22" ht="12.75">
      <c r="A454" s="3">
        <v>2007</v>
      </c>
      <c r="B454" s="5" t="s">
        <v>49</v>
      </c>
      <c r="C454" s="5" t="s">
        <v>19</v>
      </c>
      <c r="D454" s="2">
        <v>19</v>
      </c>
      <c r="E454" s="2">
        <v>10</v>
      </c>
      <c r="F454" s="22">
        <v>11.48</v>
      </c>
      <c r="G454" s="22">
        <v>4.93</v>
      </c>
      <c r="H454" s="22">
        <v>6.32</v>
      </c>
      <c r="I454" s="22">
        <v>9.5</v>
      </c>
      <c r="J454" s="22">
        <v>12.83</v>
      </c>
      <c r="K454" s="22">
        <v>13.6</v>
      </c>
      <c r="L454" s="22">
        <v>12.65</v>
      </c>
      <c r="M454" s="22">
        <v>9.86</v>
      </c>
      <c r="N454" s="10">
        <v>81.599999999999994</v>
      </c>
      <c r="O454" s="22">
        <v>18.781617647058827</v>
      </c>
      <c r="P454" s="22">
        <v>8.0656250000000007</v>
      </c>
      <c r="Q454" s="22">
        <v>10.339705882352943</v>
      </c>
      <c r="R454" s="22">
        <v>15.542279411764707</v>
      </c>
      <c r="S454" s="22">
        <v>20.990257352941178</v>
      </c>
      <c r="T454" s="22">
        <v>22.25</v>
      </c>
      <c r="U454" s="22">
        <v>20.695772058823533</v>
      </c>
      <c r="V454" s="22">
        <v>16.131250000000001</v>
      </c>
    </row>
    <row r="455" spans="1:22" ht="12.75">
      <c r="A455" s="3">
        <v>2007</v>
      </c>
      <c r="B455" s="5" t="s">
        <v>49</v>
      </c>
      <c r="C455" s="5" t="s">
        <v>20</v>
      </c>
      <c r="D455" s="2">
        <v>20</v>
      </c>
      <c r="E455" s="2">
        <v>10</v>
      </c>
      <c r="F455" s="22">
        <v>8.9700000000000006</v>
      </c>
      <c r="G455" s="22">
        <v>4.9800000000000004</v>
      </c>
      <c r="H455" s="22">
        <v>6.09</v>
      </c>
      <c r="I455" s="22">
        <v>8.93</v>
      </c>
      <c r="J455" s="22">
        <v>10.56</v>
      </c>
      <c r="K455" s="22">
        <v>9.48</v>
      </c>
      <c r="L455" s="22">
        <v>9.08</v>
      </c>
      <c r="M455" s="22">
        <v>7.76</v>
      </c>
      <c r="N455" s="10">
        <v>81.599999999999994</v>
      </c>
      <c r="O455" s="22">
        <v>14.675183823529414</v>
      </c>
      <c r="P455" s="22">
        <v>8.1474264705882362</v>
      </c>
      <c r="Q455" s="22">
        <v>9.9634191176470601</v>
      </c>
      <c r="R455" s="22">
        <v>14.609742647058825</v>
      </c>
      <c r="S455" s="22">
        <v>17.276470588235295</v>
      </c>
      <c r="T455" s="22">
        <v>15.509558823529416</v>
      </c>
      <c r="U455" s="22">
        <v>14.855147058823531</v>
      </c>
      <c r="V455" s="22">
        <v>12.695588235294119</v>
      </c>
    </row>
    <row r="456" spans="1:22" ht="12.75">
      <c r="A456" s="3">
        <v>2007</v>
      </c>
      <c r="B456" s="5" t="s">
        <v>49</v>
      </c>
      <c r="C456" s="5" t="s">
        <v>21</v>
      </c>
      <c r="D456" s="2">
        <v>21</v>
      </c>
      <c r="E456" s="2">
        <v>10</v>
      </c>
      <c r="F456" s="22">
        <v>11.36</v>
      </c>
      <c r="G456" s="22">
        <v>4.46</v>
      </c>
      <c r="H456" s="22">
        <v>6.6</v>
      </c>
      <c r="I456" s="22">
        <v>9.8000000000000007</v>
      </c>
      <c r="J456" s="22">
        <v>12.77</v>
      </c>
      <c r="K456" s="22">
        <v>12.77</v>
      </c>
      <c r="L456" s="22">
        <v>11.87</v>
      </c>
      <c r="M456" s="22">
        <v>10.09</v>
      </c>
      <c r="N456" s="10">
        <v>81.599999999999994</v>
      </c>
      <c r="O456" s="22">
        <v>18.585294117647059</v>
      </c>
      <c r="P456" s="22">
        <v>7.2966911764705884</v>
      </c>
      <c r="Q456" s="22">
        <v>10.797794117647058</v>
      </c>
      <c r="R456" s="22">
        <v>16.03308823529412</v>
      </c>
      <c r="S456" s="22">
        <v>20.892095588235293</v>
      </c>
      <c r="T456" s="22">
        <v>20.892095588235293</v>
      </c>
      <c r="U456" s="22">
        <v>19.419669117647061</v>
      </c>
      <c r="V456" s="22">
        <v>16.507536764705883</v>
      </c>
    </row>
    <row r="457" spans="1:22" ht="12.75">
      <c r="A457" s="3">
        <v>2007</v>
      </c>
      <c r="B457" s="5" t="s">
        <v>49</v>
      </c>
      <c r="C457" s="5" t="s">
        <v>22</v>
      </c>
      <c r="D457" s="2">
        <v>22</v>
      </c>
      <c r="E457" s="2">
        <v>10</v>
      </c>
      <c r="F457" s="22">
        <v>11.97</v>
      </c>
      <c r="G457" s="22">
        <v>4.37</v>
      </c>
      <c r="H457" s="22">
        <v>6.65</v>
      </c>
      <c r="I457" s="22">
        <v>9.8000000000000007</v>
      </c>
      <c r="J457" s="22">
        <v>13.1</v>
      </c>
      <c r="K457" s="22">
        <v>13.77</v>
      </c>
      <c r="L457" s="22">
        <v>12.79</v>
      </c>
      <c r="M457" s="22">
        <v>10.31</v>
      </c>
      <c r="N457" s="10">
        <v>81.599999999999994</v>
      </c>
      <c r="O457" s="22">
        <v>19.583272058823532</v>
      </c>
      <c r="P457" s="22">
        <v>7.1494485294117647</v>
      </c>
      <c r="Q457" s="22">
        <v>10.879595588235295</v>
      </c>
      <c r="R457" s="22">
        <v>16.03308823529412</v>
      </c>
      <c r="S457" s="22">
        <v>21.431985294117649</v>
      </c>
      <c r="T457" s="22">
        <v>22.528124999999999</v>
      </c>
      <c r="U457" s="22">
        <v>20.924816176470589</v>
      </c>
      <c r="V457" s="22">
        <v>16.867463235294117</v>
      </c>
    </row>
    <row r="458" spans="1:22" ht="12.75">
      <c r="A458" s="3">
        <v>2007</v>
      </c>
      <c r="B458" s="5" t="s">
        <v>49</v>
      </c>
      <c r="C458" s="5" t="s">
        <v>23</v>
      </c>
      <c r="D458" s="2">
        <v>23</v>
      </c>
      <c r="E458" s="2">
        <v>10</v>
      </c>
      <c r="F458" s="22">
        <v>10.48</v>
      </c>
      <c r="G458" s="22">
        <v>4.57</v>
      </c>
      <c r="H458" s="22">
        <v>6.55</v>
      </c>
      <c r="I458" s="22">
        <v>9.7899999999999991</v>
      </c>
      <c r="J458" s="22">
        <v>12.28</v>
      </c>
      <c r="K458" s="22">
        <v>11.14</v>
      </c>
      <c r="L458" s="22">
        <v>10.54</v>
      </c>
      <c r="M458" s="22">
        <v>9.48</v>
      </c>
      <c r="N458" s="10">
        <v>81.599999999999994</v>
      </c>
      <c r="O458" s="22">
        <v>17.14558823529412</v>
      </c>
      <c r="P458" s="22">
        <v>7.4766544117647067</v>
      </c>
      <c r="Q458" s="22">
        <v>10.715992647058824</v>
      </c>
      <c r="R458" s="22">
        <v>16.01672794117647</v>
      </c>
      <c r="S458" s="22">
        <v>20.090441176470588</v>
      </c>
      <c r="T458" s="22">
        <v>18.225367647058825</v>
      </c>
      <c r="U458" s="22">
        <v>17.243749999999999</v>
      </c>
      <c r="V458" s="22">
        <v>15.509558823529416</v>
      </c>
    </row>
    <row r="459" spans="1:22" ht="12.75">
      <c r="A459" s="3">
        <v>2007</v>
      </c>
      <c r="B459" s="5" t="s">
        <v>49</v>
      </c>
      <c r="C459" s="5" t="s">
        <v>24</v>
      </c>
      <c r="D459" s="2">
        <v>24</v>
      </c>
      <c r="E459" s="2">
        <v>10</v>
      </c>
      <c r="F459" s="22">
        <v>7.25</v>
      </c>
      <c r="G459" s="22">
        <v>5</v>
      </c>
      <c r="H459" s="22">
        <v>5.82</v>
      </c>
      <c r="I459" s="22">
        <v>6.76</v>
      </c>
      <c r="J459" s="22">
        <v>8.24</v>
      </c>
      <c r="K459" s="22">
        <v>7.9</v>
      </c>
      <c r="L459" s="22">
        <v>7.75</v>
      </c>
      <c r="M459" s="22">
        <v>7.25</v>
      </c>
      <c r="N459" s="10">
        <v>81.599999999999994</v>
      </c>
      <c r="O459" s="22">
        <v>11.861213235294118</v>
      </c>
      <c r="P459" s="22">
        <v>8.1801470588235308</v>
      </c>
      <c r="Q459" s="22">
        <v>9.5216911764705898</v>
      </c>
      <c r="R459" s="22">
        <v>11.059558823529411</v>
      </c>
      <c r="S459" s="22">
        <v>13.480882352941176</v>
      </c>
      <c r="T459" s="22">
        <v>12.924632352941179</v>
      </c>
      <c r="U459" s="22">
        <v>12.679227941176471</v>
      </c>
      <c r="V459" s="22">
        <v>11.861213235294118</v>
      </c>
    </row>
    <row r="460" spans="1:22" ht="12.75">
      <c r="A460" s="3">
        <v>2007</v>
      </c>
      <c r="B460" s="5" t="s">
        <v>49</v>
      </c>
      <c r="C460" s="5" t="s">
        <v>25</v>
      </c>
      <c r="D460" s="2">
        <v>25</v>
      </c>
      <c r="E460" s="2">
        <v>10</v>
      </c>
      <c r="F460" s="22">
        <v>7.12</v>
      </c>
      <c r="G460" s="22">
        <v>5.05</v>
      </c>
      <c r="H460" s="22">
        <v>5.86</v>
      </c>
      <c r="I460" s="22">
        <v>6.78</v>
      </c>
      <c r="J460" s="22">
        <v>8.89</v>
      </c>
      <c r="K460" s="22">
        <v>10.09</v>
      </c>
      <c r="L460" s="22">
        <v>9.85</v>
      </c>
      <c r="M460" s="22">
        <v>7.94</v>
      </c>
      <c r="N460" s="10">
        <v>81.599999999999994</v>
      </c>
      <c r="O460" s="22">
        <v>11.648529411764706</v>
      </c>
      <c r="P460" s="22">
        <v>8.2619485294117645</v>
      </c>
      <c r="Q460" s="22">
        <v>9.5871323529411772</v>
      </c>
      <c r="R460" s="22">
        <v>11.092279411764707</v>
      </c>
      <c r="S460" s="22">
        <v>14.544301470588238</v>
      </c>
      <c r="T460" s="22">
        <v>16.507536764705883</v>
      </c>
      <c r="U460" s="22">
        <v>16.114889705882351</v>
      </c>
      <c r="V460" s="22">
        <v>12.990073529411765</v>
      </c>
    </row>
    <row r="461" spans="1:22" ht="12.75">
      <c r="A461" s="3">
        <v>2007</v>
      </c>
      <c r="B461" s="5" t="s">
        <v>49</v>
      </c>
      <c r="C461" s="5" t="s">
        <v>26</v>
      </c>
      <c r="D461" s="2">
        <v>26</v>
      </c>
      <c r="E461" s="2">
        <v>10</v>
      </c>
      <c r="F461" s="22">
        <v>7.28</v>
      </c>
      <c r="G461" s="22">
        <v>5</v>
      </c>
      <c r="H461" s="22">
        <v>5.8</v>
      </c>
      <c r="I461" s="22">
        <v>6.75</v>
      </c>
      <c r="J461" s="22">
        <v>8.16</v>
      </c>
      <c r="K461" s="22">
        <v>7.77</v>
      </c>
      <c r="L461" s="22">
        <v>7.55</v>
      </c>
      <c r="M461" s="22">
        <v>7</v>
      </c>
      <c r="N461" s="10">
        <v>81.599999999999994</v>
      </c>
      <c r="O461" s="22">
        <v>11.91029411764706</v>
      </c>
      <c r="P461" s="22">
        <v>8.1801470588235308</v>
      </c>
      <c r="Q461" s="22">
        <v>9.4889705882352935</v>
      </c>
      <c r="R461" s="22">
        <v>11.043198529411766</v>
      </c>
      <c r="S461" s="22">
        <v>13.350000000000003</v>
      </c>
      <c r="T461" s="22">
        <v>12.711948529411764</v>
      </c>
      <c r="U461" s="22">
        <v>12.352022058823529</v>
      </c>
      <c r="V461" s="22">
        <v>11.452205882352942</v>
      </c>
    </row>
    <row r="462" spans="1:22" ht="12.75">
      <c r="A462" s="3">
        <v>2007</v>
      </c>
      <c r="B462" s="5" t="s">
        <v>29</v>
      </c>
      <c r="C462" s="5" t="s">
        <v>18</v>
      </c>
      <c r="D462" s="2">
        <v>27</v>
      </c>
      <c r="E462" s="2">
        <v>10</v>
      </c>
      <c r="F462" s="6">
        <v>20000</v>
      </c>
      <c r="G462" s="6" t="s">
        <v>39</v>
      </c>
      <c r="H462" s="6">
        <v>9831</v>
      </c>
      <c r="I462" s="6">
        <v>18152</v>
      </c>
      <c r="J462" s="6">
        <v>22881</v>
      </c>
      <c r="K462" s="6">
        <v>22424</v>
      </c>
      <c r="L462" s="6">
        <v>20484</v>
      </c>
      <c r="M462" s="6">
        <v>15186</v>
      </c>
      <c r="N462" s="10">
        <v>81.599999999999994</v>
      </c>
      <c r="O462" s="6">
        <v>32720.588235294119</v>
      </c>
      <c r="P462" s="6" t="s">
        <v>39</v>
      </c>
      <c r="Q462" s="6">
        <v>16083.805147058825</v>
      </c>
      <c r="R462" s="6">
        <v>29697.205882352944</v>
      </c>
      <c r="S462" s="6">
        <v>37433.988970588238</v>
      </c>
      <c r="T462" s="6">
        <v>36686.323529411769</v>
      </c>
      <c r="U462" s="6">
        <v>33512.426470588238</v>
      </c>
      <c r="V462" s="6">
        <v>24844.742647058825</v>
      </c>
    </row>
    <row r="463" spans="1:22" ht="12.75">
      <c r="A463" s="3">
        <v>2007</v>
      </c>
      <c r="B463" s="5" t="s">
        <v>29</v>
      </c>
      <c r="C463" s="5" t="s">
        <v>19</v>
      </c>
      <c r="D463" s="2">
        <v>28</v>
      </c>
      <c r="E463" s="2">
        <v>10</v>
      </c>
      <c r="F463" s="6">
        <v>24893</v>
      </c>
      <c r="G463" s="6" t="s">
        <v>39</v>
      </c>
      <c r="H463" s="6">
        <v>11065</v>
      </c>
      <c r="I463" s="6">
        <v>20000</v>
      </c>
      <c r="J463" s="6">
        <v>27315</v>
      </c>
      <c r="K463" s="6">
        <v>28970</v>
      </c>
      <c r="L463" s="6">
        <v>26593</v>
      </c>
      <c r="M463" s="6">
        <v>19614</v>
      </c>
      <c r="N463" s="10">
        <v>81.599999999999994</v>
      </c>
      <c r="O463" s="6">
        <v>40725.680147058825</v>
      </c>
      <c r="P463" s="6" t="s">
        <v>39</v>
      </c>
      <c r="Q463" s="6">
        <v>18102.665441176472</v>
      </c>
      <c r="R463" s="6">
        <v>32720.588235294119</v>
      </c>
      <c r="S463" s="6">
        <v>44688.143382352944</v>
      </c>
      <c r="T463" s="6">
        <v>47395.772058823532</v>
      </c>
      <c r="U463" s="6">
        <v>43506.930147058825</v>
      </c>
      <c r="V463" s="6">
        <v>32089.080882352944</v>
      </c>
    </row>
    <row r="464" spans="1:22" ht="12.75">
      <c r="A464" s="3">
        <v>2007</v>
      </c>
      <c r="B464" s="5" t="s">
        <v>29</v>
      </c>
      <c r="C464" s="5" t="s">
        <v>20</v>
      </c>
      <c r="D464" s="2">
        <v>29</v>
      </c>
      <c r="E464" s="2">
        <v>10</v>
      </c>
      <c r="F464" s="6">
        <v>15019</v>
      </c>
      <c r="G464" s="6" t="s">
        <v>39</v>
      </c>
      <c r="H464" s="6">
        <v>8331</v>
      </c>
      <c r="I464" s="6">
        <v>16334</v>
      </c>
      <c r="J464" s="6">
        <v>17461</v>
      </c>
      <c r="K464" s="6">
        <v>15544</v>
      </c>
      <c r="L464" s="6">
        <v>14920</v>
      </c>
      <c r="M464" s="6">
        <v>9381</v>
      </c>
      <c r="N464" s="10">
        <v>81.599999999999994</v>
      </c>
      <c r="O464" s="6">
        <v>24571.525735294119</v>
      </c>
      <c r="P464" s="6" t="s">
        <v>39</v>
      </c>
      <c r="Q464" s="6">
        <v>13629.761029411766</v>
      </c>
      <c r="R464" s="6">
        <v>26722.904411764706</v>
      </c>
      <c r="S464" s="6">
        <v>28566.709558823532</v>
      </c>
      <c r="T464" s="6">
        <v>25430.441176470591</v>
      </c>
      <c r="U464" s="6">
        <v>24409.558823529413</v>
      </c>
      <c r="V464" s="6">
        <v>15347.591911764706</v>
      </c>
    </row>
    <row r="465" spans="1:22" ht="12.75">
      <c r="A465" s="3">
        <v>2007</v>
      </c>
      <c r="B465" s="5" t="s">
        <v>29</v>
      </c>
      <c r="C465" s="5" t="s">
        <v>21</v>
      </c>
      <c r="D465" s="2">
        <v>30</v>
      </c>
      <c r="E465" s="2">
        <v>10</v>
      </c>
      <c r="F465" s="6">
        <v>24043</v>
      </c>
      <c r="G465" s="6" t="s">
        <v>39</v>
      </c>
      <c r="H465" s="6">
        <v>13000</v>
      </c>
      <c r="I465" s="6">
        <v>19962</v>
      </c>
      <c r="J465" s="6">
        <v>26375</v>
      </c>
      <c r="K465" s="6">
        <v>26851</v>
      </c>
      <c r="L465" s="6">
        <v>24837</v>
      </c>
      <c r="M465" s="6">
        <v>21508</v>
      </c>
      <c r="N465" s="10">
        <v>81.599999999999994</v>
      </c>
      <c r="O465" s="6">
        <v>39335.055147058825</v>
      </c>
      <c r="P465" s="6" t="s">
        <v>39</v>
      </c>
      <c r="Q465" s="6">
        <v>21268.382352941178</v>
      </c>
      <c r="R465" s="6">
        <v>32658.419117647059</v>
      </c>
      <c r="S465" s="6">
        <v>43150.275735294119</v>
      </c>
      <c r="T465" s="6">
        <v>43929.025735294119</v>
      </c>
      <c r="U465" s="6">
        <v>40634.0625</v>
      </c>
      <c r="V465" s="6">
        <v>35187.720588235294</v>
      </c>
    </row>
    <row r="466" spans="1:22" ht="12.75">
      <c r="A466" s="3">
        <v>2007</v>
      </c>
      <c r="B466" s="5" t="s">
        <v>29</v>
      </c>
      <c r="C466" s="5" t="s">
        <v>22</v>
      </c>
      <c r="D466" s="2">
        <v>31</v>
      </c>
      <c r="E466" s="2">
        <v>10</v>
      </c>
      <c r="F466" s="6">
        <v>26281</v>
      </c>
      <c r="G466" s="6" t="s">
        <v>39</v>
      </c>
      <c r="H466" s="6">
        <v>13634</v>
      </c>
      <c r="I466" s="6">
        <v>20884</v>
      </c>
      <c r="J466" s="6">
        <v>28083</v>
      </c>
      <c r="K466" s="6">
        <v>29806</v>
      </c>
      <c r="L466" s="6">
        <v>27628</v>
      </c>
      <c r="M466" s="6">
        <v>22626</v>
      </c>
      <c r="N466" s="10">
        <v>81.599999999999994</v>
      </c>
      <c r="O466" s="6">
        <v>42996.488970588238</v>
      </c>
      <c r="P466" s="6" t="s">
        <v>39</v>
      </c>
      <c r="Q466" s="6">
        <v>22305.625</v>
      </c>
      <c r="R466" s="6">
        <v>34166.838235294119</v>
      </c>
      <c r="S466" s="6">
        <v>45944.613970588238</v>
      </c>
      <c r="T466" s="6">
        <v>48763.492647058825</v>
      </c>
      <c r="U466" s="6">
        <v>45200.220588235294</v>
      </c>
      <c r="V466" s="6">
        <v>37016.801470588238</v>
      </c>
    </row>
    <row r="467" spans="1:22" ht="12.75">
      <c r="A467" s="3">
        <v>2007</v>
      </c>
      <c r="B467" s="5" t="s">
        <v>29</v>
      </c>
      <c r="C467" s="5" t="s">
        <v>23</v>
      </c>
      <c r="D467" s="2">
        <v>32</v>
      </c>
      <c r="E467" s="2">
        <v>10</v>
      </c>
      <c r="F467" s="6">
        <v>20513</v>
      </c>
      <c r="G467" s="6" t="s">
        <v>39</v>
      </c>
      <c r="H467" s="6">
        <v>12273</v>
      </c>
      <c r="I467" s="6">
        <v>18758</v>
      </c>
      <c r="J467" s="6">
        <v>23726</v>
      </c>
      <c r="K467" s="6">
        <v>21494</v>
      </c>
      <c r="L467" s="6">
        <v>20384</v>
      </c>
      <c r="M467" s="6">
        <v>18269</v>
      </c>
      <c r="N467" s="10">
        <v>81.599999999999994</v>
      </c>
      <c r="O467" s="6">
        <v>33559.871323529413</v>
      </c>
      <c r="P467" s="6" t="s">
        <v>39</v>
      </c>
      <c r="Q467" s="6">
        <v>20078.988970588238</v>
      </c>
      <c r="R467" s="6">
        <v>30688.639705882357</v>
      </c>
      <c r="S467" s="6">
        <v>38816.433823529413</v>
      </c>
      <c r="T467" s="6">
        <v>35164.816176470587</v>
      </c>
      <c r="U467" s="6">
        <v>33348.823529411769</v>
      </c>
      <c r="V467" s="6">
        <v>29888.621323529413</v>
      </c>
    </row>
    <row r="468" spans="1:22" ht="12.75">
      <c r="A468" s="3">
        <v>2007</v>
      </c>
      <c r="B468" s="5" t="s">
        <v>29</v>
      </c>
      <c r="C468" s="5" t="s">
        <v>24</v>
      </c>
      <c r="D468" s="2">
        <v>33</v>
      </c>
      <c r="E468" s="2">
        <v>10</v>
      </c>
      <c r="F468" s="6">
        <v>7908</v>
      </c>
      <c r="G468" s="6">
        <v>2628</v>
      </c>
      <c r="H468" s="6">
        <v>4826</v>
      </c>
      <c r="I468" s="6">
        <v>7770</v>
      </c>
      <c r="J468" s="6">
        <v>8928</v>
      </c>
      <c r="K468" s="6">
        <v>8669</v>
      </c>
      <c r="L468" s="6">
        <v>8394</v>
      </c>
      <c r="M468" s="6">
        <v>6655</v>
      </c>
      <c r="N468" s="10">
        <v>81.599999999999994</v>
      </c>
      <c r="O468" s="6">
        <v>12937.720588235296</v>
      </c>
      <c r="P468" s="6">
        <v>4299.4852941176478</v>
      </c>
      <c r="Q468" s="6">
        <v>7895.4779411764712</v>
      </c>
      <c r="R468" s="6">
        <v>12711.948529411766</v>
      </c>
      <c r="S468" s="6">
        <v>14606.470588235296</v>
      </c>
      <c r="T468" s="6">
        <v>14182.738970588236</v>
      </c>
      <c r="U468" s="6">
        <v>13732.830882352942</v>
      </c>
      <c r="V468" s="6">
        <v>10887.775735294119</v>
      </c>
    </row>
    <row r="469" spans="1:22" ht="12.75">
      <c r="A469" s="3">
        <v>2007</v>
      </c>
      <c r="B469" s="5" t="s">
        <v>29</v>
      </c>
      <c r="C469" s="5" t="s">
        <v>25</v>
      </c>
      <c r="D469" s="2">
        <v>34</v>
      </c>
      <c r="E469" s="2">
        <v>10</v>
      </c>
      <c r="F469" s="6">
        <v>7968</v>
      </c>
      <c r="G469" s="6">
        <v>2832</v>
      </c>
      <c r="H469" s="6">
        <v>5102</v>
      </c>
      <c r="I469" s="6">
        <v>8187</v>
      </c>
      <c r="J469" s="6">
        <v>11248</v>
      </c>
      <c r="K469" s="6">
        <v>10400</v>
      </c>
      <c r="L469" s="6">
        <v>10504</v>
      </c>
      <c r="M469" s="6">
        <v>7325</v>
      </c>
      <c r="N469" s="10">
        <v>81.599999999999994</v>
      </c>
      <c r="O469" s="6">
        <v>13035.882352941177</v>
      </c>
      <c r="P469" s="6">
        <v>4633.2352941176478</v>
      </c>
      <c r="Q469" s="6">
        <v>8347.0220588235297</v>
      </c>
      <c r="R469" s="6">
        <v>13394.172794117649</v>
      </c>
      <c r="S469" s="6">
        <v>18402.058823529413</v>
      </c>
      <c r="T469" s="6">
        <v>17014.705882352944</v>
      </c>
      <c r="U469" s="6">
        <v>17184.852941176472</v>
      </c>
      <c r="V469" s="6">
        <v>11983.915441176472</v>
      </c>
    </row>
    <row r="470" spans="1:22" ht="12.75">
      <c r="A470" s="3">
        <v>2007</v>
      </c>
      <c r="B470" s="5" t="s">
        <v>29</v>
      </c>
      <c r="C470" s="5" t="s">
        <v>26</v>
      </c>
      <c r="D470" s="2">
        <v>35</v>
      </c>
      <c r="E470" s="2">
        <v>10</v>
      </c>
      <c r="F470" s="6">
        <v>7901</v>
      </c>
      <c r="G470" s="6" t="s">
        <v>39</v>
      </c>
      <c r="H470" s="6">
        <v>4722</v>
      </c>
      <c r="I470" s="6">
        <v>7639</v>
      </c>
      <c r="J470" s="6">
        <v>8706</v>
      </c>
      <c r="K470" s="6">
        <v>8556</v>
      </c>
      <c r="L470" s="6">
        <v>8215</v>
      </c>
      <c r="M470" s="6">
        <v>6435</v>
      </c>
      <c r="N470" s="10">
        <v>81.599999999999994</v>
      </c>
      <c r="O470" s="6">
        <v>12926.268382352942</v>
      </c>
      <c r="P470" s="6" t="s">
        <v>39</v>
      </c>
      <c r="Q470" s="6">
        <v>7725.3308823529414</v>
      </c>
      <c r="R470" s="6">
        <v>12497.628676470589</v>
      </c>
      <c r="S470" s="6">
        <v>14243.27205882353</v>
      </c>
      <c r="T470" s="6">
        <v>13997.867647058825</v>
      </c>
      <c r="U470" s="6">
        <v>13439.981617647059</v>
      </c>
      <c r="V470" s="6">
        <v>10527.849264705883</v>
      </c>
    </row>
    <row r="471" spans="1:22" ht="12.75">
      <c r="A471" s="3">
        <v>2008</v>
      </c>
      <c r="B471" s="5" t="s">
        <v>17</v>
      </c>
      <c r="C471" s="5" t="s">
        <v>18</v>
      </c>
      <c r="D471" s="2">
        <v>0</v>
      </c>
      <c r="E471" s="2">
        <v>11</v>
      </c>
      <c r="F471" s="20">
        <v>388.8</v>
      </c>
      <c r="G471" s="20">
        <v>74.900000000000006</v>
      </c>
      <c r="H471" s="20">
        <v>206</v>
      </c>
      <c r="I471" s="20">
        <v>362.4</v>
      </c>
      <c r="J471" s="20">
        <v>460</v>
      </c>
      <c r="K471" s="20">
        <v>445.1</v>
      </c>
      <c r="L471" s="20">
        <v>412</v>
      </c>
      <c r="M471" s="20">
        <v>302.89999999999998</v>
      </c>
      <c r="N471" s="10">
        <v>84</v>
      </c>
      <c r="O471" s="20">
        <v>617.91428571428571</v>
      </c>
      <c r="P471" s="20">
        <v>119.03750000000002</v>
      </c>
      <c r="Q471" s="20">
        <v>327.39285714285717</v>
      </c>
      <c r="R471" s="20">
        <v>575.9571428571428</v>
      </c>
      <c r="S471" s="20">
        <v>731.07142857142856</v>
      </c>
      <c r="T471" s="20">
        <v>707.39107142857154</v>
      </c>
      <c r="U471" s="20">
        <v>654.78571428571433</v>
      </c>
      <c r="V471" s="20">
        <v>481.3946428571428</v>
      </c>
    </row>
    <row r="472" spans="1:22" ht="12.75">
      <c r="A472" s="3">
        <v>2008</v>
      </c>
      <c r="B472" s="5" t="s">
        <v>17</v>
      </c>
      <c r="C472" s="5" t="s">
        <v>19</v>
      </c>
      <c r="D472" s="2">
        <v>1</v>
      </c>
      <c r="E472" s="2">
        <v>11</v>
      </c>
      <c r="F472" s="20">
        <v>484.5</v>
      </c>
      <c r="G472" s="20">
        <v>93.9</v>
      </c>
      <c r="H472" s="20">
        <v>231.2</v>
      </c>
      <c r="I472" s="20">
        <v>391.7</v>
      </c>
      <c r="J472" s="20">
        <v>546.29999999999995</v>
      </c>
      <c r="K472" s="20">
        <v>578.9</v>
      </c>
      <c r="L472" s="20">
        <v>536.5</v>
      </c>
      <c r="M472" s="20">
        <v>394.6</v>
      </c>
      <c r="N472" s="10">
        <v>84</v>
      </c>
      <c r="O472" s="20">
        <v>770.00892857142856</v>
      </c>
      <c r="P472" s="20">
        <v>149.23392857142858</v>
      </c>
      <c r="Q472" s="20">
        <v>367.44285714285712</v>
      </c>
      <c r="R472" s="20">
        <v>622.52321428571429</v>
      </c>
      <c r="S472" s="20">
        <v>868.2267857142856</v>
      </c>
      <c r="T472" s="20">
        <v>920.03749999999991</v>
      </c>
      <c r="U472" s="20">
        <v>852.65178571428567</v>
      </c>
      <c r="V472" s="20">
        <v>627.13214285714298</v>
      </c>
    </row>
    <row r="473" spans="1:22" ht="12.75">
      <c r="A473" s="3">
        <v>2008</v>
      </c>
      <c r="B473" s="5" t="s">
        <v>17</v>
      </c>
      <c r="C473" s="5" t="s">
        <v>20</v>
      </c>
      <c r="D473" s="2">
        <v>2</v>
      </c>
      <c r="E473" s="2">
        <v>11</v>
      </c>
      <c r="F473" s="20">
        <v>299.39999999999998</v>
      </c>
      <c r="G473" s="20">
        <v>62.8</v>
      </c>
      <c r="H473" s="20">
        <v>174.2</v>
      </c>
      <c r="I473" s="20">
        <v>330.6</v>
      </c>
      <c r="J473" s="20">
        <v>354.6</v>
      </c>
      <c r="K473" s="20">
        <v>310.8</v>
      </c>
      <c r="L473" s="20">
        <v>303.89999999999998</v>
      </c>
      <c r="M473" s="20">
        <v>192.1</v>
      </c>
      <c r="N473" s="10">
        <v>84</v>
      </c>
      <c r="O473" s="20">
        <v>475.8321428571428</v>
      </c>
      <c r="P473" s="20">
        <v>99.80714285714285</v>
      </c>
      <c r="Q473" s="20">
        <v>276.8535714285714</v>
      </c>
      <c r="R473" s="20">
        <v>525.4178571428572</v>
      </c>
      <c r="S473" s="20">
        <v>563.56071428571431</v>
      </c>
      <c r="T473" s="20">
        <v>493.95000000000005</v>
      </c>
      <c r="U473" s="20">
        <v>482.98392857142852</v>
      </c>
      <c r="V473" s="20">
        <v>305.3017857142857</v>
      </c>
    </row>
    <row r="474" spans="1:22" ht="12.75">
      <c r="A474" s="3">
        <v>2008</v>
      </c>
      <c r="B474" s="5" t="s">
        <v>17</v>
      </c>
      <c r="C474" s="5" t="s">
        <v>21</v>
      </c>
      <c r="D474" s="2">
        <v>3</v>
      </c>
      <c r="E474" s="2">
        <v>11</v>
      </c>
      <c r="F474" s="20">
        <v>479.1</v>
      </c>
      <c r="G474" s="20">
        <v>178.5</v>
      </c>
      <c r="H474" s="20">
        <v>271.60000000000002</v>
      </c>
      <c r="I474" s="20">
        <v>400</v>
      </c>
      <c r="J474" s="20">
        <v>532.70000000000005</v>
      </c>
      <c r="K474" s="20">
        <v>539.9</v>
      </c>
      <c r="L474" s="20">
        <v>504.1</v>
      </c>
      <c r="M474" s="20">
        <v>437.5</v>
      </c>
      <c r="N474" s="10">
        <v>84</v>
      </c>
      <c r="O474" s="20">
        <v>761.42678571428576</v>
      </c>
      <c r="P474" s="20">
        <v>283.6875</v>
      </c>
      <c r="Q474" s="20">
        <v>431.65000000000009</v>
      </c>
      <c r="R474" s="20">
        <v>635.71428571428567</v>
      </c>
      <c r="S474" s="20">
        <v>846.61250000000018</v>
      </c>
      <c r="T474" s="20">
        <v>858.05535714285702</v>
      </c>
      <c r="U474" s="20">
        <v>801.15892857142865</v>
      </c>
      <c r="V474" s="20">
        <v>695.3125</v>
      </c>
    </row>
    <row r="475" spans="1:22" ht="12.75">
      <c r="A475" s="3">
        <v>2008</v>
      </c>
      <c r="B475" s="5" t="s">
        <v>17</v>
      </c>
      <c r="C475" s="5" t="s">
        <v>22</v>
      </c>
      <c r="D475" s="2">
        <v>4</v>
      </c>
      <c r="E475" s="2">
        <v>11</v>
      </c>
      <c r="F475" s="20">
        <v>522</v>
      </c>
      <c r="G475" s="20">
        <v>178.4</v>
      </c>
      <c r="H475" s="20">
        <v>280</v>
      </c>
      <c r="I475" s="20">
        <v>416.7</v>
      </c>
      <c r="J475" s="20">
        <v>566.29999999999995</v>
      </c>
      <c r="K475" s="20">
        <v>599.1</v>
      </c>
      <c r="L475" s="20">
        <v>563.6</v>
      </c>
      <c r="M475" s="20">
        <v>462.6</v>
      </c>
      <c r="N475" s="10">
        <v>84</v>
      </c>
      <c r="O475" s="20">
        <v>829.60714285714289</v>
      </c>
      <c r="P475" s="20">
        <v>283.52857142857147</v>
      </c>
      <c r="Q475" s="20">
        <v>445</v>
      </c>
      <c r="R475" s="20">
        <v>662.25535714285706</v>
      </c>
      <c r="S475" s="20">
        <v>900.01249999999982</v>
      </c>
      <c r="T475" s="20">
        <v>952.14107142857154</v>
      </c>
      <c r="U475" s="20">
        <v>895.72142857142865</v>
      </c>
      <c r="V475" s="20">
        <v>735.20357142857154</v>
      </c>
    </row>
    <row r="476" spans="1:22" ht="12.75">
      <c r="A476" s="3">
        <v>2008</v>
      </c>
      <c r="B476" s="5" t="s">
        <v>17</v>
      </c>
      <c r="C476" s="5" t="s">
        <v>23</v>
      </c>
      <c r="D476" s="2">
        <v>5</v>
      </c>
      <c r="E476" s="2">
        <v>11</v>
      </c>
      <c r="F476" s="20">
        <v>412.4</v>
      </c>
      <c r="G476" s="20">
        <v>178.7</v>
      </c>
      <c r="H476" s="20">
        <v>258.8</v>
      </c>
      <c r="I476" s="20">
        <v>384.7</v>
      </c>
      <c r="J476" s="20">
        <v>480.9</v>
      </c>
      <c r="K476" s="20">
        <v>437.3</v>
      </c>
      <c r="L476" s="20">
        <v>419.7</v>
      </c>
      <c r="M476" s="20">
        <v>376.4</v>
      </c>
      <c r="N476" s="10">
        <v>84</v>
      </c>
      <c r="O476" s="20">
        <v>655.42142857142846</v>
      </c>
      <c r="P476" s="20">
        <v>284.00535714285712</v>
      </c>
      <c r="Q476" s="20">
        <v>411.30714285714288</v>
      </c>
      <c r="R476" s="20">
        <v>611.39821428571429</v>
      </c>
      <c r="S476" s="20">
        <v>764.28749999999991</v>
      </c>
      <c r="T476" s="20">
        <v>694.99464285714294</v>
      </c>
      <c r="U476" s="20">
        <v>667.02321428571429</v>
      </c>
      <c r="V476" s="20">
        <v>598.2071428571428</v>
      </c>
    </row>
    <row r="477" spans="1:22" ht="12.75">
      <c r="A477" s="3">
        <v>2008</v>
      </c>
      <c r="B477" s="5" t="s">
        <v>17</v>
      </c>
      <c r="C477" s="5" t="s">
        <v>24</v>
      </c>
      <c r="D477" s="2">
        <v>6</v>
      </c>
      <c r="E477" s="2">
        <v>11</v>
      </c>
      <c r="F477" s="20">
        <v>147</v>
      </c>
      <c r="G477" s="20">
        <v>59.6</v>
      </c>
      <c r="H477" s="20">
        <v>93.9</v>
      </c>
      <c r="I477" s="20">
        <v>138.9</v>
      </c>
      <c r="J477" s="20">
        <v>170.1</v>
      </c>
      <c r="K477" s="20">
        <v>168.9</v>
      </c>
      <c r="L477" s="20">
        <v>165.6</v>
      </c>
      <c r="M477" s="20">
        <v>133.4</v>
      </c>
      <c r="N477" s="10">
        <v>84</v>
      </c>
      <c r="O477" s="20">
        <v>233.625</v>
      </c>
      <c r="P477" s="20">
        <v>94.721428571428575</v>
      </c>
      <c r="Q477" s="20">
        <v>149.23392857142858</v>
      </c>
      <c r="R477" s="20">
        <v>220.75178571428575</v>
      </c>
      <c r="S477" s="20">
        <v>270.33749999999998</v>
      </c>
      <c r="T477" s="20">
        <v>268.43035714285713</v>
      </c>
      <c r="U477" s="20">
        <v>263.18571428571425</v>
      </c>
      <c r="V477" s="20">
        <v>212.0107142857143</v>
      </c>
    </row>
    <row r="478" spans="1:22" ht="12.75">
      <c r="A478" s="3">
        <v>2008</v>
      </c>
      <c r="B478" s="5" t="s">
        <v>17</v>
      </c>
      <c r="C478" s="5" t="s">
        <v>25</v>
      </c>
      <c r="D478" s="2">
        <v>7</v>
      </c>
      <c r="E478" s="2">
        <v>11</v>
      </c>
      <c r="F478" s="20">
        <v>136.6</v>
      </c>
      <c r="G478" s="20">
        <v>65.599999999999994</v>
      </c>
      <c r="H478" s="20">
        <v>98.2</v>
      </c>
      <c r="I478" s="20">
        <v>140.1</v>
      </c>
      <c r="J478" s="20">
        <v>175.4</v>
      </c>
      <c r="K478" s="20">
        <v>174.1</v>
      </c>
      <c r="L478" s="20">
        <v>172.8</v>
      </c>
      <c r="M478" s="20">
        <v>148.9</v>
      </c>
      <c r="N478" s="10">
        <v>84</v>
      </c>
      <c r="O478" s="20">
        <v>217.09642857142856</v>
      </c>
      <c r="P478" s="20">
        <v>104.25714285714284</v>
      </c>
      <c r="Q478" s="20">
        <v>156.06785714285715</v>
      </c>
      <c r="R478" s="20">
        <v>222.65892857142856</v>
      </c>
      <c r="S478" s="20">
        <v>278.7607142857143</v>
      </c>
      <c r="T478" s="20">
        <v>276.69464285714287</v>
      </c>
      <c r="U478" s="20">
        <v>274.62857142857149</v>
      </c>
      <c r="V478" s="20">
        <v>236.64464285714288</v>
      </c>
    </row>
    <row r="479" spans="1:22" ht="12.75">
      <c r="A479" s="3">
        <v>2008</v>
      </c>
      <c r="B479" s="5" t="s">
        <v>17</v>
      </c>
      <c r="C479" s="5" t="s">
        <v>26</v>
      </c>
      <c r="D479" s="2">
        <v>8</v>
      </c>
      <c r="E479" s="2">
        <v>11</v>
      </c>
      <c r="F479" s="20">
        <v>149.9</v>
      </c>
      <c r="G479" s="20">
        <v>56.1</v>
      </c>
      <c r="H479" s="20">
        <v>90.2</v>
      </c>
      <c r="I479" s="20">
        <v>138</v>
      </c>
      <c r="J479" s="20">
        <v>169.5</v>
      </c>
      <c r="K479" s="20">
        <v>168.5</v>
      </c>
      <c r="L479" s="20">
        <v>164.2</v>
      </c>
      <c r="M479" s="20">
        <v>125</v>
      </c>
      <c r="N479" s="10">
        <v>84</v>
      </c>
      <c r="O479" s="20">
        <v>238.23392857142858</v>
      </c>
      <c r="P479" s="20">
        <v>89.158928571428575</v>
      </c>
      <c r="Q479" s="20">
        <v>143.35357142857143</v>
      </c>
      <c r="R479" s="20">
        <v>219.32142857142858</v>
      </c>
      <c r="S479" s="20">
        <v>269.38392857142856</v>
      </c>
      <c r="T479" s="20">
        <v>267.79464285714283</v>
      </c>
      <c r="U479" s="20">
        <v>260.96071428571423</v>
      </c>
      <c r="V479" s="20">
        <v>198.66071428571428</v>
      </c>
    </row>
    <row r="480" spans="1:22" ht="12.75">
      <c r="A480" s="3">
        <v>2008</v>
      </c>
      <c r="B480" s="5" t="s">
        <v>27</v>
      </c>
      <c r="C480" s="5" t="s">
        <v>18</v>
      </c>
      <c r="D480" s="2">
        <v>9</v>
      </c>
      <c r="E480" s="2">
        <v>11</v>
      </c>
      <c r="F480" s="21">
        <v>10.62</v>
      </c>
      <c r="G480" s="21">
        <v>5.0599999999999996</v>
      </c>
      <c r="H480" s="21">
        <v>6.32</v>
      </c>
      <c r="I480" s="21">
        <v>9.5299999999999994</v>
      </c>
      <c r="J480" s="21">
        <v>12.41</v>
      </c>
      <c r="K480" s="21">
        <v>12.04</v>
      </c>
      <c r="L480" s="21">
        <v>11.25</v>
      </c>
      <c r="M480" s="21">
        <v>9.3699999999999992</v>
      </c>
      <c r="N480" s="10">
        <v>84</v>
      </c>
      <c r="O480" s="21">
        <v>16.878214285714286</v>
      </c>
      <c r="P480" s="21">
        <v>8.0417857142857141</v>
      </c>
      <c r="Q480" s="21">
        <v>10.044285714285715</v>
      </c>
      <c r="R480" s="21">
        <v>15.145892857142856</v>
      </c>
      <c r="S480" s="21">
        <v>19.723035714285714</v>
      </c>
      <c r="T480" s="21">
        <v>19.134999999999998</v>
      </c>
      <c r="U480" s="21">
        <v>17.879464285714285</v>
      </c>
      <c r="V480" s="21">
        <v>14.891607142857143</v>
      </c>
    </row>
    <row r="481" spans="1:22" ht="12.75">
      <c r="A481" s="3">
        <v>2008</v>
      </c>
      <c r="B481" s="5" t="s">
        <v>27</v>
      </c>
      <c r="C481" s="5" t="s">
        <v>19</v>
      </c>
      <c r="D481" s="2">
        <v>10</v>
      </c>
      <c r="E481" s="2">
        <v>11</v>
      </c>
      <c r="F481" s="21">
        <v>12.08</v>
      </c>
      <c r="G481" s="21">
        <v>5.01</v>
      </c>
      <c r="H481" s="21">
        <v>6.5</v>
      </c>
      <c r="I481" s="21">
        <v>9.86</v>
      </c>
      <c r="J481" s="21">
        <v>13.57</v>
      </c>
      <c r="K481" s="21">
        <v>14.35</v>
      </c>
      <c r="L481" s="21">
        <v>13.45</v>
      </c>
      <c r="M481" s="21">
        <v>10.46</v>
      </c>
      <c r="N481" s="10">
        <v>84</v>
      </c>
      <c r="O481" s="21">
        <v>19.19857142857143</v>
      </c>
      <c r="P481" s="21">
        <v>7.9623214285714274</v>
      </c>
      <c r="Q481" s="21">
        <v>10.330357142857142</v>
      </c>
      <c r="R481" s="21">
        <v>15.670357142857142</v>
      </c>
      <c r="S481" s="21">
        <v>21.566607142857144</v>
      </c>
      <c r="T481" s="21">
        <v>22.806249999999999</v>
      </c>
      <c r="U481" s="21">
        <v>21.375892857142855</v>
      </c>
      <c r="V481" s="21">
        <v>16.623928571428571</v>
      </c>
    </row>
    <row r="482" spans="1:22" ht="12.75">
      <c r="A482" s="3">
        <v>2008</v>
      </c>
      <c r="B482" s="5" t="s">
        <v>27</v>
      </c>
      <c r="C482" s="5" t="s">
        <v>20</v>
      </c>
      <c r="D482" s="2">
        <v>11</v>
      </c>
      <c r="E482" s="2">
        <v>11</v>
      </c>
      <c r="F482" s="21">
        <v>9.3000000000000007</v>
      </c>
      <c r="G482" s="21">
        <v>5.1100000000000003</v>
      </c>
      <c r="H482" s="21">
        <v>6.21</v>
      </c>
      <c r="I482" s="21">
        <v>9.19</v>
      </c>
      <c r="J482" s="21">
        <v>11.01</v>
      </c>
      <c r="K482" s="21">
        <v>9.86</v>
      </c>
      <c r="L482" s="21">
        <v>9.5500000000000007</v>
      </c>
      <c r="M482" s="21">
        <v>8.2100000000000009</v>
      </c>
      <c r="N482" s="10">
        <v>84</v>
      </c>
      <c r="O482" s="21">
        <v>14.780357142857145</v>
      </c>
      <c r="P482" s="21">
        <v>8.1212499999999999</v>
      </c>
      <c r="Q482" s="21">
        <v>9.8694642857142849</v>
      </c>
      <c r="R482" s="21">
        <v>14.605535714285715</v>
      </c>
      <c r="S482" s="21">
        <v>17.498035714285713</v>
      </c>
      <c r="T482" s="21">
        <v>15.670357142857142</v>
      </c>
      <c r="U482" s="21">
        <v>15.177678571428574</v>
      </c>
      <c r="V482" s="21">
        <v>13.048035714285716</v>
      </c>
    </row>
    <row r="483" spans="1:22" ht="12.75">
      <c r="A483" s="3">
        <v>2008</v>
      </c>
      <c r="B483" s="5" t="s">
        <v>27</v>
      </c>
      <c r="C483" s="5" t="s">
        <v>21</v>
      </c>
      <c r="D483" s="2">
        <v>12</v>
      </c>
      <c r="E483" s="2">
        <v>11</v>
      </c>
      <c r="F483" s="21">
        <v>11.98</v>
      </c>
      <c r="G483" s="21">
        <v>4.59</v>
      </c>
      <c r="H483" s="21">
        <v>6.81</v>
      </c>
      <c r="I483" s="21">
        <v>10.199999999999999</v>
      </c>
      <c r="J483" s="21">
        <v>13.43</v>
      </c>
      <c r="K483" s="21">
        <v>13.43</v>
      </c>
      <c r="L483" s="21">
        <v>12.64</v>
      </c>
      <c r="M483" s="21">
        <v>10.72</v>
      </c>
      <c r="N483" s="10">
        <v>84</v>
      </c>
      <c r="O483" s="21">
        <v>19.039642857142859</v>
      </c>
      <c r="P483" s="21">
        <v>7.2948214285714288</v>
      </c>
      <c r="Q483" s="21">
        <v>10.823035714285714</v>
      </c>
      <c r="R483" s="21">
        <v>16.210714285714282</v>
      </c>
      <c r="S483" s="21">
        <v>21.344107142857144</v>
      </c>
      <c r="T483" s="21">
        <v>21.344107142857144</v>
      </c>
      <c r="U483" s="21">
        <v>20.088571428571431</v>
      </c>
      <c r="V483" s="21">
        <v>17.037142857142857</v>
      </c>
    </row>
    <row r="484" spans="1:22" ht="12.75">
      <c r="A484" s="3">
        <v>2008</v>
      </c>
      <c r="B484" s="5" t="s">
        <v>27</v>
      </c>
      <c r="C484" s="5" t="s">
        <v>22</v>
      </c>
      <c r="D484" s="2">
        <v>13</v>
      </c>
      <c r="E484" s="2">
        <v>11</v>
      </c>
      <c r="F484" s="21">
        <v>12.63</v>
      </c>
      <c r="G484" s="21">
        <v>4.5199999999999996</v>
      </c>
      <c r="H484" s="21">
        <v>6.96</v>
      </c>
      <c r="I484" s="21">
        <v>10.24</v>
      </c>
      <c r="J484" s="21">
        <v>13.83</v>
      </c>
      <c r="K484" s="21">
        <v>14.56</v>
      </c>
      <c r="L484" s="21">
        <v>13.62</v>
      </c>
      <c r="M484" s="21">
        <v>11.07</v>
      </c>
      <c r="N484" s="10">
        <v>84</v>
      </c>
      <c r="O484" s="21">
        <v>20.072678571428572</v>
      </c>
      <c r="P484" s="21">
        <v>7.1835714285714278</v>
      </c>
      <c r="Q484" s="21">
        <v>11.061428571428571</v>
      </c>
      <c r="R484" s="21">
        <v>16.274285714285714</v>
      </c>
      <c r="S484" s="21">
        <v>21.97982142857143</v>
      </c>
      <c r="T484" s="21">
        <v>23.14</v>
      </c>
      <c r="U484" s="21">
        <v>21.646071428571428</v>
      </c>
      <c r="V484" s="21">
        <v>17.593392857142856</v>
      </c>
    </row>
    <row r="485" spans="1:22" ht="12.75">
      <c r="A485" s="3">
        <v>2008</v>
      </c>
      <c r="B485" s="5" t="s">
        <v>27</v>
      </c>
      <c r="C485" s="5" t="s">
        <v>23</v>
      </c>
      <c r="D485" s="2">
        <v>14</v>
      </c>
      <c r="E485" s="2">
        <v>11</v>
      </c>
      <c r="F485" s="21">
        <v>10.94</v>
      </c>
      <c r="G485" s="21">
        <v>4.91</v>
      </c>
      <c r="H485" s="21">
        <v>6.67</v>
      </c>
      <c r="I485" s="21">
        <v>10.130000000000001</v>
      </c>
      <c r="J485" s="21">
        <v>12.8</v>
      </c>
      <c r="K485" s="21">
        <v>11.59</v>
      </c>
      <c r="L485" s="21">
        <v>11.11</v>
      </c>
      <c r="M485" s="21">
        <v>9.7899999999999991</v>
      </c>
      <c r="N485" s="10">
        <v>84</v>
      </c>
      <c r="O485" s="21">
        <v>17.386785714285715</v>
      </c>
      <c r="P485" s="21">
        <v>7.8033928571428577</v>
      </c>
      <c r="Q485" s="21">
        <v>10.600535714285714</v>
      </c>
      <c r="R485" s="21">
        <v>16.099464285714287</v>
      </c>
      <c r="S485" s="21">
        <v>20.342857142857145</v>
      </c>
      <c r="T485" s="21">
        <v>18.419821428571428</v>
      </c>
      <c r="U485" s="21">
        <v>17.656964285714285</v>
      </c>
      <c r="V485" s="21">
        <v>15.559107142857142</v>
      </c>
    </row>
    <row r="486" spans="1:22" ht="12.75">
      <c r="A486" s="3">
        <v>2008</v>
      </c>
      <c r="B486" s="5" t="s">
        <v>27</v>
      </c>
      <c r="C486" s="5" t="s">
        <v>24</v>
      </c>
      <c r="D486" s="2">
        <v>15</v>
      </c>
      <c r="E486" s="2">
        <v>11</v>
      </c>
      <c r="F486" s="21">
        <v>7.5</v>
      </c>
      <c r="G486" s="21">
        <v>5.21</v>
      </c>
      <c r="H486" s="21">
        <v>6</v>
      </c>
      <c r="I486" s="21">
        <v>6.98</v>
      </c>
      <c r="J486" s="21">
        <v>8.48</v>
      </c>
      <c r="K486" s="21">
        <v>8.2100000000000009</v>
      </c>
      <c r="L486" s="21">
        <v>8.0299999999999994</v>
      </c>
      <c r="M486" s="21">
        <v>7.7</v>
      </c>
      <c r="N486" s="10">
        <v>84</v>
      </c>
      <c r="O486" s="21">
        <v>11.919642857142858</v>
      </c>
      <c r="P486" s="21">
        <v>8.2801785714285714</v>
      </c>
      <c r="Q486" s="21">
        <v>9.5357142857142865</v>
      </c>
      <c r="R486" s="21">
        <v>11.093214285714286</v>
      </c>
      <c r="S486" s="21">
        <v>13.477142857142859</v>
      </c>
      <c r="T486" s="21">
        <v>13.048035714285716</v>
      </c>
      <c r="U486" s="21">
        <v>12.761964285714285</v>
      </c>
      <c r="V486" s="21">
        <v>12.237500000000001</v>
      </c>
    </row>
    <row r="487" spans="1:22" ht="12.75">
      <c r="A487" s="3">
        <v>2008</v>
      </c>
      <c r="B487" s="5" t="s">
        <v>27</v>
      </c>
      <c r="C487" s="5" t="s">
        <v>25</v>
      </c>
      <c r="D487" s="2">
        <v>16</v>
      </c>
      <c r="E487" s="2">
        <v>11</v>
      </c>
      <c r="F487" s="21">
        <v>7.27</v>
      </c>
      <c r="G487" s="21">
        <v>5.25</v>
      </c>
      <c r="H487" s="21">
        <v>6</v>
      </c>
      <c r="I487" s="21">
        <v>6.86</v>
      </c>
      <c r="J487" s="21">
        <v>9</v>
      </c>
      <c r="K487" s="21">
        <v>9.7200000000000006</v>
      </c>
      <c r="L487" s="21">
        <v>10.26</v>
      </c>
      <c r="M487" s="21">
        <v>8.33</v>
      </c>
      <c r="N487" s="10">
        <v>84</v>
      </c>
      <c r="O487" s="21">
        <v>11.554107142857143</v>
      </c>
      <c r="P487" s="21">
        <v>8.34375</v>
      </c>
      <c r="Q487" s="21">
        <v>9.5357142857142865</v>
      </c>
      <c r="R487" s="21">
        <v>10.9025</v>
      </c>
      <c r="S487" s="21">
        <v>14.303571428571429</v>
      </c>
      <c r="T487" s="21">
        <v>15.447857142857144</v>
      </c>
      <c r="U487" s="21">
        <v>16.306071428571428</v>
      </c>
      <c r="V487" s="21">
        <v>13.238750000000001</v>
      </c>
    </row>
    <row r="488" spans="1:22" ht="12.75">
      <c r="A488" s="3">
        <v>2008</v>
      </c>
      <c r="B488" s="5" t="s">
        <v>27</v>
      </c>
      <c r="C488" s="5" t="s">
        <v>26</v>
      </c>
      <c r="D488" s="2">
        <v>17</v>
      </c>
      <c r="E488" s="2">
        <v>11</v>
      </c>
      <c r="F488" s="21">
        <v>7.52</v>
      </c>
      <c r="G488" s="21">
        <v>5.17</v>
      </c>
      <c r="H488" s="21">
        <v>5.98</v>
      </c>
      <c r="I488" s="21">
        <v>7.01</v>
      </c>
      <c r="J488" s="21">
        <v>8.42</v>
      </c>
      <c r="K488" s="21">
        <v>8.0500000000000007</v>
      </c>
      <c r="L488" s="21">
        <v>7.84</v>
      </c>
      <c r="M488" s="21">
        <v>7.48</v>
      </c>
      <c r="N488" s="10">
        <v>84</v>
      </c>
      <c r="O488" s="21">
        <v>11.95142857142857</v>
      </c>
      <c r="P488" s="21">
        <v>8.2166071428571428</v>
      </c>
      <c r="Q488" s="21">
        <v>9.5039285714285722</v>
      </c>
      <c r="R488" s="21">
        <v>11.140892857142855</v>
      </c>
      <c r="S488" s="21">
        <v>13.381785714285714</v>
      </c>
      <c r="T488" s="21">
        <v>12.793750000000003</v>
      </c>
      <c r="U488" s="21">
        <v>12.459999999999999</v>
      </c>
      <c r="V488" s="21">
        <v>11.887857142857143</v>
      </c>
    </row>
    <row r="489" spans="1:22" ht="12.75">
      <c r="A489" s="3">
        <v>2008</v>
      </c>
      <c r="B489" s="5" t="s">
        <v>49</v>
      </c>
      <c r="C489" s="5" t="s">
        <v>18</v>
      </c>
      <c r="D489" s="2">
        <v>18</v>
      </c>
      <c r="E489" s="2">
        <v>11</v>
      </c>
      <c r="F489" s="22">
        <v>10.54</v>
      </c>
      <c r="G489" s="22">
        <v>5.04</v>
      </c>
      <c r="H489" s="22">
        <v>6.29</v>
      </c>
      <c r="I489" s="22">
        <v>9.48</v>
      </c>
      <c r="J489" s="22">
        <v>12.32</v>
      </c>
      <c r="K489" s="22">
        <v>11.95</v>
      </c>
      <c r="L489" s="22">
        <v>11.16</v>
      </c>
      <c r="M489" s="22">
        <v>9.2799999999999994</v>
      </c>
      <c r="N489" s="10">
        <v>84</v>
      </c>
      <c r="O489" s="22">
        <v>16.751071428571429</v>
      </c>
      <c r="P489" s="22">
        <v>8.01</v>
      </c>
      <c r="Q489" s="22">
        <v>9.9966071428571439</v>
      </c>
      <c r="R489" s="22">
        <v>15.066428571428574</v>
      </c>
      <c r="S489" s="22">
        <v>19.580000000000002</v>
      </c>
      <c r="T489" s="22">
        <v>18.991964285714282</v>
      </c>
      <c r="U489" s="22">
        <v>17.736428571428572</v>
      </c>
      <c r="V489" s="22">
        <v>14.748571428571427</v>
      </c>
    </row>
    <row r="490" spans="1:22" ht="12.75">
      <c r="A490" s="3">
        <v>2008</v>
      </c>
      <c r="B490" s="5" t="s">
        <v>49</v>
      </c>
      <c r="C490" s="5" t="s">
        <v>19</v>
      </c>
      <c r="D490" s="2">
        <v>19</v>
      </c>
      <c r="E490" s="2">
        <v>11</v>
      </c>
      <c r="F490" s="22">
        <v>11.97</v>
      </c>
      <c r="G490" s="22">
        <v>5</v>
      </c>
      <c r="H490" s="22">
        <v>6.47</v>
      </c>
      <c r="I490" s="22">
        <v>9.76</v>
      </c>
      <c r="J490" s="22">
        <v>13.44</v>
      </c>
      <c r="K490" s="22">
        <v>14.2</v>
      </c>
      <c r="L490" s="22">
        <v>13.3</v>
      </c>
      <c r="M490" s="22">
        <v>10.32</v>
      </c>
      <c r="N490" s="10">
        <v>84</v>
      </c>
      <c r="O490" s="22">
        <v>19.02375</v>
      </c>
      <c r="P490" s="22">
        <v>7.9464285714285712</v>
      </c>
      <c r="Q490" s="22">
        <v>10.282678571428571</v>
      </c>
      <c r="R490" s="22">
        <v>15.511428571428572</v>
      </c>
      <c r="S490" s="22">
        <v>21.36</v>
      </c>
      <c r="T490" s="22">
        <v>22.56785714285714</v>
      </c>
      <c r="U490" s="22">
        <v>21.137500000000003</v>
      </c>
      <c r="V490" s="22">
        <v>16.401428571428571</v>
      </c>
    </row>
    <row r="491" spans="1:22" ht="12.75">
      <c r="A491" s="3">
        <v>2008</v>
      </c>
      <c r="B491" s="5" t="s">
        <v>49</v>
      </c>
      <c r="C491" s="5" t="s">
        <v>20</v>
      </c>
      <c r="D491" s="2">
        <v>20</v>
      </c>
      <c r="E491" s="2">
        <v>11</v>
      </c>
      <c r="F491" s="22">
        <v>9.2799999999999994</v>
      </c>
      <c r="G491" s="22">
        <v>5.08</v>
      </c>
      <c r="H491" s="22">
        <v>6.18</v>
      </c>
      <c r="I491" s="22">
        <v>9.19</v>
      </c>
      <c r="J491" s="22">
        <v>11</v>
      </c>
      <c r="K491" s="22">
        <v>9.84</v>
      </c>
      <c r="L491" s="22">
        <v>9.5399999999999991</v>
      </c>
      <c r="M491" s="22">
        <v>8.18</v>
      </c>
      <c r="N491" s="10">
        <v>84</v>
      </c>
      <c r="O491" s="22">
        <v>14.748571428571427</v>
      </c>
      <c r="P491" s="22">
        <v>8.0735714285714302</v>
      </c>
      <c r="Q491" s="22">
        <v>9.8217857142857135</v>
      </c>
      <c r="R491" s="22">
        <v>14.605535714285715</v>
      </c>
      <c r="S491" s="22">
        <v>17.482142857142858</v>
      </c>
      <c r="T491" s="22">
        <v>15.638571428571428</v>
      </c>
      <c r="U491" s="22">
        <v>15.161785714285713</v>
      </c>
      <c r="V491" s="22">
        <v>13.000357142857142</v>
      </c>
    </row>
    <row r="492" spans="1:22" ht="12.75">
      <c r="A492" s="3">
        <v>2008</v>
      </c>
      <c r="B492" s="5" t="s">
        <v>49</v>
      </c>
      <c r="C492" s="5" t="s">
        <v>21</v>
      </c>
      <c r="D492" s="2">
        <v>21</v>
      </c>
      <c r="E492" s="2">
        <v>11</v>
      </c>
      <c r="F492" s="22">
        <v>11.88</v>
      </c>
      <c r="G492" s="22">
        <v>4.59</v>
      </c>
      <c r="H492" s="22">
        <v>6.75</v>
      </c>
      <c r="I492" s="22">
        <v>10.119999999999999</v>
      </c>
      <c r="J492" s="22">
        <v>13.34</v>
      </c>
      <c r="K492" s="22">
        <v>13.31</v>
      </c>
      <c r="L492" s="22">
        <v>12.53</v>
      </c>
      <c r="M492" s="22">
        <v>10.57</v>
      </c>
      <c r="N492" s="10">
        <v>84</v>
      </c>
      <c r="O492" s="22">
        <v>18.880714285714287</v>
      </c>
      <c r="P492" s="22">
        <v>7.2948214285714288</v>
      </c>
      <c r="Q492" s="22">
        <v>10.727678571428571</v>
      </c>
      <c r="R492" s="22">
        <v>16.083571428571428</v>
      </c>
      <c r="S492" s="22">
        <v>21.201071428571428</v>
      </c>
      <c r="T492" s="22">
        <v>21.153392857142858</v>
      </c>
      <c r="U492" s="22">
        <v>19.91375</v>
      </c>
      <c r="V492" s="22">
        <v>16.798750000000002</v>
      </c>
    </row>
    <row r="493" spans="1:22" ht="12.75">
      <c r="A493" s="3">
        <v>2008</v>
      </c>
      <c r="B493" s="5" t="s">
        <v>49</v>
      </c>
      <c r="C493" s="5" t="s">
        <v>22</v>
      </c>
      <c r="D493" s="2">
        <v>22</v>
      </c>
      <c r="E493" s="2">
        <v>11</v>
      </c>
      <c r="F493" s="22">
        <v>12.5</v>
      </c>
      <c r="G493" s="22">
        <v>4.51</v>
      </c>
      <c r="H493" s="22">
        <v>6.85</v>
      </c>
      <c r="I493" s="22">
        <v>10.130000000000001</v>
      </c>
      <c r="J493" s="22">
        <v>13.7</v>
      </c>
      <c r="K493" s="22">
        <v>14.37</v>
      </c>
      <c r="L493" s="22">
        <v>13.52</v>
      </c>
      <c r="M493" s="22">
        <v>10.89</v>
      </c>
      <c r="N493" s="10">
        <v>84</v>
      </c>
      <c r="O493" s="22">
        <v>19.866071428571427</v>
      </c>
      <c r="P493" s="22">
        <v>7.1676785714285707</v>
      </c>
      <c r="Q493" s="22">
        <v>10.886607142857141</v>
      </c>
      <c r="R493" s="22">
        <v>16.099464285714287</v>
      </c>
      <c r="S493" s="22">
        <v>21.773214285714282</v>
      </c>
      <c r="T493" s="22">
        <v>22.838035714285713</v>
      </c>
      <c r="U493" s="22">
        <v>21.487142857142857</v>
      </c>
      <c r="V493" s="22">
        <v>17.307321428571431</v>
      </c>
    </row>
    <row r="494" spans="1:22" ht="12.75">
      <c r="A494" s="3">
        <v>2008</v>
      </c>
      <c r="B494" s="5" t="s">
        <v>49</v>
      </c>
      <c r="C494" s="5" t="s">
        <v>23</v>
      </c>
      <c r="D494" s="2">
        <v>23</v>
      </c>
      <c r="E494" s="2">
        <v>11</v>
      </c>
      <c r="F494" s="22">
        <v>10.92</v>
      </c>
      <c r="G494" s="22">
        <v>4.91</v>
      </c>
      <c r="H494" s="22">
        <v>6.64</v>
      </c>
      <c r="I494" s="22">
        <v>10.119999999999999</v>
      </c>
      <c r="J494" s="22">
        <v>12.78</v>
      </c>
      <c r="K494" s="22">
        <v>11.57</v>
      </c>
      <c r="L494" s="22">
        <v>11.1</v>
      </c>
      <c r="M494" s="22">
        <v>9.82</v>
      </c>
      <c r="N494" s="10">
        <v>84</v>
      </c>
      <c r="O494" s="22">
        <v>17.355</v>
      </c>
      <c r="P494" s="22">
        <v>7.8033928571428577</v>
      </c>
      <c r="Q494" s="22">
        <v>10.552857142857142</v>
      </c>
      <c r="R494" s="22">
        <v>16.083571428571428</v>
      </c>
      <c r="S494" s="22">
        <v>20.311071428571427</v>
      </c>
      <c r="T494" s="22">
        <v>18.388035714285714</v>
      </c>
      <c r="U494" s="22">
        <v>17.641071428571429</v>
      </c>
      <c r="V494" s="22">
        <v>15.606785714285715</v>
      </c>
    </row>
    <row r="495" spans="1:22" ht="12.75">
      <c r="A495" s="3">
        <v>2008</v>
      </c>
      <c r="B495" s="5" t="s">
        <v>49</v>
      </c>
      <c r="C495" s="5" t="s">
        <v>24</v>
      </c>
      <c r="D495" s="2">
        <v>24</v>
      </c>
      <c r="E495" s="2">
        <v>11</v>
      </c>
      <c r="F495" s="22">
        <v>7.5</v>
      </c>
      <c r="G495" s="22">
        <v>5.18</v>
      </c>
      <c r="H495" s="22">
        <v>5.96</v>
      </c>
      <c r="I495" s="22">
        <v>6.95</v>
      </c>
      <c r="J495" s="22">
        <v>8.48</v>
      </c>
      <c r="K495" s="22">
        <v>8.2100000000000009</v>
      </c>
      <c r="L495" s="22">
        <v>8.01</v>
      </c>
      <c r="M495" s="22">
        <v>7.7</v>
      </c>
      <c r="N495" s="10">
        <v>84</v>
      </c>
      <c r="O495" s="22">
        <v>11.919642857142858</v>
      </c>
      <c r="P495" s="22">
        <v>8.2324999999999999</v>
      </c>
      <c r="Q495" s="22">
        <v>9.4721428571428561</v>
      </c>
      <c r="R495" s="22">
        <v>11.045535714285714</v>
      </c>
      <c r="S495" s="22">
        <v>13.477142857142859</v>
      </c>
      <c r="T495" s="22">
        <v>13.048035714285716</v>
      </c>
      <c r="U495" s="22">
        <v>12.730178571428572</v>
      </c>
      <c r="V495" s="22">
        <v>12.237500000000001</v>
      </c>
    </row>
    <row r="496" spans="1:22" ht="12.75">
      <c r="A496" s="3">
        <v>2008</v>
      </c>
      <c r="B496" s="5" t="s">
        <v>49</v>
      </c>
      <c r="C496" s="5" t="s">
        <v>25</v>
      </c>
      <c r="D496" s="2">
        <v>25</v>
      </c>
      <c r="E496" s="2">
        <v>11</v>
      </c>
      <c r="F496" s="22">
        <v>7.25</v>
      </c>
      <c r="G496" s="22">
        <v>5.2</v>
      </c>
      <c r="H496" s="22">
        <v>5.97</v>
      </c>
      <c r="I496" s="22">
        <v>6.83</v>
      </c>
      <c r="J496" s="22">
        <v>8.9600000000000009</v>
      </c>
      <c r="K496" s="22">
        <v>9.69</v>
      </c>
      <c r="L496" s="22">
        <v>10.199999999999999</v>
      </c>
      <c r="M496" s="22">
        <v>8.31</v>
      </c>
      <c r="N496" s="10">
        <v>84</v>
      </c>
      <c r="O496" s="22">
        <v>11.522321428571429</v>
      </c>
      <c r="P496" s="22">
        <v>8.2642857142857142</v>
      </c>
      <c r="Q496" s="22">
        <v>9.488035714285715</v>
      </c>
      <c r="R496" s="22">
        <v>10.85482142857143</v>
      </c>
      <c r="S496" s="22">
        <v>14.24</v>
      </c>
      <c r="T496" s="22">
        <v>15.400178571428572</v>
      </c>
      <c r="U496" s="22">
        <v>16.210714285714282</v>
      </c>
      <c r="V496" s="22">
        <v>13.206964285714285</v>
      </c>
    </row>
    <row r="497" spans="1:22" ht="12.75">
      <c r="A497" s="3">
        <v>2008</v>
      </c>
      <c r="B497" s="5" t="s">
        <v>49</v>
      </c>
      <c r="C497" s="5" t="s">
        <v>26</v>
      </c>
      <c r="D497" s="2">
        <v>26</v>
      </c>
      <c r="E497" s="2">
        <v>11</v>
      </c>
      <c r="F497" s="22">
        <v>7.51</v>
      </c>
      <c r="G497" s="22">
        <v>5.14</v>
      </c>
      <c r="H497" s="22">
        <v>5.96</v>
      </c>
      <c r="I497" s="22">
        <v>7</v>
      </c>
      <c r="J497" s="22">
        <v>8.43</v>
      </c>
      <c r="K497" s="22">
        <v>8.0500000000000007</v>
      </c>
      <c r="L497" s="22">
        <v>7.84</v>
      </c>
      <c r="M497" s="22">
        <v>7.49</v>
      </c>
      <c r="N497" s="10">
        <v>84</v>
      </c>
      <c r="O497" s="22">
        <v>11.935535714285713</v>
      </c>
      <c r="P497" s="22">
        <v>8.1689285714285713</v>
      </c>
      <c r="Q497" s="22">
        <v>9.4721428571428561</v>
      </c>
      <c r="R497" s="22">
        <v>11.125</v>
      </c>
      <c r="S497" s="22">
        <v>13.397678571428571</v>
      </c>
      <c r="T497" s="22">
        <v>12.793750000000003</v>
      </c>
      <c r="U497" s="22">
        <v>12.459999999999999</v>
      </c>
      <c r="V497" s="22">
        <v>11.90375</v>
      </c>
    </row>
    <row r="498" spans="1:22" ht="12.75">
      <c r="A498" s="3">
        <v>2008</v>
      </c>
      <c r="B498" s="5" t="s">
        <v>29</v>
      </c>
      <c r="C498" s="5" t="s">
        <v>18</v>
      </c>
      <c r="D498" s="2">
        <v>27</v>
      </c>
      <c r="E498" s="2">
        <v>11</v>
      </c>
      <c r="F498" s="6">
        <v>20811</v>
      </c>
      <c r="G498" s="6">
        <v>3371</v>
      </c>
      <c r="H498" s="6">
        <v>9746</v>
      </c>
      <c r="I498" s="6">
        <v>18753</v>
      </c>
      <c r="J498" s="6">
        <v>23880</v>
      </c>
      <c r="K498" s="6">
        <v>23352</v>
      </c>
      <c r="L498" s="6">
        <v>21469</v>
      </c>
      <c r="M498" s="6">
        <v>16000</v>
      </c>
      <c r="N498" s="10">
        <v>84</v>
      </c>
      <c r="O498" s="6">
        <v>33074.625</v>
      </c>
      <c r="P498" s="6">
        <v>5357.4821428571431</v>
      </c>
      <c r="Q498" s="6">
        <v>15489.178571428571</v>
      </c>
      <c r="R498" s="6">
        <v>29803.875</v>
      </c>
      <c r="S498" s="6">
        <v>37952.142857142855</v>
      </c>
      <c r="T498" s="6">
        <v>37113</v>
      </c>
      <c r="U498" s="6">
        <v>34120.375</v>
      </c>
      <c r="V498" s="6">
        <v>25428.571428571428</v>
      </c>
    </row>
    <row r="499" spans="1:22" ht="12.75">
      <c r="A499" s="3">
        <v>2008</v>
      </c>
      <c r="B499" s="5" t="s">
        <v>29</v>
      </c>
      <c r="C499" s="5" t="s">
        <v>19</v>
      </c>
      <c r="D499" s="2">
        <v>28</v>
      </c>
      <c r="E499" s="2">
        <v>11</v>
      </c>
      <c r="F499" s="6">
        <v>26000</v>
      </c>
      <c r="G499" s="6" t="s">
        <v>39</v>
      </c>
      <c r="H499" s="6">
        <v>11562</v>
      </c>
      <c r="I499" s="6">
        <v>20717</v>
      </c>
      <c r="J499" s="6">
        <v>28396</v>
      </c>
      <c r="K499" s="6">
        <v>30320</v>
      </c>
      <c r="L499" s="6">
        <v>27798</v>
      </c>
      <c r="M499" s="6">
        <v>20751</v>
      </c>
      <c r="N499" s="10">
        <v>84</v>
      </c>
      <c r="O499" s="6">
        <v>41321.428571428572</v>
      </c>
      <c r="P499" s="6" t="s">
        <v>39</v>
      </c>
      <c r="Q499" s="6">
        <v>18375.321428571428</v>
      </c>
      <c r="R499" s="6">
        <v>32925.232142857145</v>
      </c>
      <c r="S499" s="6">
        <v>45129.357142857145</v>
      </c>
      <c r="T499" s="6">
        <v>48187.142857142855</v>
      </c>
      <c r="U499" s="6">
        <v>44178.964285714283</v>
      </c>
      <c r="V499" s="6">
        <v>32979.267857142855</v>
      </c>
    </row>
    <row r="500" spans="1:22" ht="12.75">
      <c r="A500" s="3">
        <v>2008</v>
      </c>
      <c r="B500" s="5" t="s">
        <v>29</v>
      </c>
      <c r="C500" s="5" t="s">
        <v>20</v>
      </c>
      <c r="D500" s="2">
        <v>29</v>
      </c>
      <c r="E500" s="2">
        <v>11</v>
      </c>
      <c r="F500" s="6">
        <v>15642</v>
      </c>
      <c r="G500" s="6">
        <v>2923</v>
      </c>
      <c r="H500" s="6">
        <v>7799</v>
      </c>
      <c r="I500" s="6">
        <v>16945</v>
      </c>
      <c r="J500" s="6">
        <v>18166</v>
      </c>
      <c r="K500" s="6">
        <v>16161</v>
      </c>
      <c r="L500" s="6">
        <v>15646</v>
      </c>
      <c r="M500" s="6">
        <v>10067</v>
      </c>
      <c r="N500" s="10">
        <v>84</v>
      </c>
      <c r="O500" s="6">
        <v>24859.607142857141</v>
      </c>
      <c r="P500" s="6">
        <v>4645.4821428571431</v>
      </c>
      <c r="Q500" s="6">
        <v>12394.839285714286</v>
      </c>
      <c r="R500" s="6">
        <v>26930.446428571428</v>
      </c>
      <c r="S500" s="6">
        <v>28870.964285714286</v>
      </c>
      <c r="T500" s="6">
        <v>25684.446428571428</v>
      </c>
      <c r="U500" s="6">
        <v>24865.964285714286</v>
      </c>
      <c r="V500" s="6">
        <v>15999.339285714286</v>
      </c>
    </row>
    <row r="501" spans="1:22" ht="12.75">
      <c r="A501" s="3">
        <v>2008</v>
      </c>
      <c r="B501" s="5" t="s">
        <v>29</v>
      </c>
      <c r="C501" s="5" t="s">
        <v>21</v>
      </c>
      <c r="D501" s="2">
        <v>30</v>
      </c>
      <c r="E501" s="2">
        <v>11</v>
      </c>
      <c r="F501" s="6">
        <v>25165</v>
      </c>
      <c r="G501" s="6" t="s">
        <v>39</v>
      </c>
      <c r="H501" s="6">
        <v>13426</v>
      </c>
      <c r="I501" s="6">
        <v>20773</v>
      </c>
      <c r="J501" s="6">
        <v>27448</v>
      </c>
      <c r="K501" s="6">
        <v>28000</v>
      </c>
      <c r="L501" s="6">
        <v>26080</v>
      </c>
      <c r="M501" s="6">
        <v>22634</v>
      </c>
      <c r="N501" s="10">
        <v>84</v>
      </c>
      <c r="O501" s="6">
        <v>39994.375</v>
      </c>
      <c r="P501" s="6" t="s">
        <v>39</v>
      </c>
      <c r="Q501" s="6">
        <v>21337.75</v>
      </c>
      <c r="R501" s="6">
        <v>33014.232142857145</v>
      </c>
      <c r="S501" s="6">
        <v>43622.714285714283</v>
      </c>
      <c r="T501" s="6">
        <v>44500</v>
      </c>
      <c r="U501" s="6">
        <v>41448.571428571428</v>
      </c>
      <c r="V501" s="6">
        <v>35971.892857142855</v>
      </c>
    </row>
    <row r="502" spans="1:22" ht="12.75">
      <c r="A502" s="3">
        <v>2008</v>
      </c>
      <c r="B502" s="5" t="s">
        <v>29</v>
      </c>
      <c r="C502" s="5" t="s">
        <v>22</v>
      </c>
      <c r="D502" s="2">
        <v>31</v>
      </c>
      <c r="E502" s="2">
        <v>11</v>
      </c>
      <c r="F502" s="6">
        <v>27518</v>
      </c>
      <c r="G502" s="6" t="s">
        <v>39</v>
      </c>
      <c r="H502" s="6">
        <v>13973</v>
      </c>
      <c r="I502" s="6">
        <v>21746</v>
      </c>
      <c r="J502" s="6">
        <v>29238</v>
      </c>
      <c r="K502" s="6">
        <v>31158</v>
      </c>
      <c r="L502" s="6">
        <v>29057</v>
      </c>
      <c r="M502" s="6">
        <v>24133</v>
      </c>
      <c r="N502" s="10">
        <v>84</v>
      </c>
      <c r="O502" s="6">
        <v>43733.964285714283</v>
      </c>
      <c r="P502" s="6" t="s">
        <v>39</v>
      </c>
      <c r="Q502" s="6">
        <v>22207.089285714286</v>
      </c>
      <c r="R502" s="6">
        <v>34560.607142857145</v>
      </c>
      <c r="S502" s="6">
        <v>46467.535714285717</v>
      </c>
      <c r="T502" s="6">
        <v>49518.964285714283</v>
      </c>
      <c r="U502" s="6">
        <v>46179.875</v>
      </c>
      <c r="V502" s="6">
        <v>38354.232142857145</v>
      </c>
    </row>
    <row r="503" spans="1:22" ht="12.75">
      <c r="A503" s="3">
        <v>2008</v>
      </c>
      <c r="B503" s="5" t="s">
        <v>29</v>
      </c>
      <c r="C503" s="5" t="s">
        <v>23</v>
      </c>
      <c r="D503" s="2">
        <v>32</v>
      </c>
      <c r="E503" s="2">
        <v>11</v>
      </c>
      <c r="F503" s="6">
        <v>21494</v>
      </c>
      <c r="G503" s="6" t="s">
        <v>39</v>
      </c>
      <c r="H503" s="6">
        <v>12556</v>
      </c>
      <c r="I503" s="6">
        <v>19670</v>
      </c>
      <c r="J503" s="6">
        <v>24534</v>
      </c>
      <c r="K503" s="6">
        <v>22410</v>
      </c>
      <c r="L503" s="6">
        <v>21601</v>
      </c>
      <c r="M503" s="6">
        <v>19104</v>
      </c>
      <c r="N503" s="10">
        <v>84</v>
      </c>
      <c r="O503" s="6">
        <v>34160.107142857145</v>
      </c>
      <c r="P503" s="6" t="s">
        <v>39</v>
      </c>
      <c r="Q503" s="6">
        <v>19955.071428571428</v>
      </c>
      <c r="R503" s="6">
        <v>31261.25</v>
      </c>
      <c r="S503" s="6">
        <v>38991.535714285717</v>
      </c>
      <c r="T503" s="6">
        <v>35615.892857142855</v>
      </c>
      <c r="U503" s="6">
        <v>34330.160714285717</v>
      </c>
      <c r="V503" s="6">
        <v>30361.714285714286</v>
      </c>
    </row>
    <row r="504" spans="1:22" ht="12.75">
      <c r="A504" s="3">
        <v>2008</v>
      </c>
      <c r="B504" s="5" t="s">
        <v>29</v>
      </c>
      <c r="C504" s="5" t="s">
        <v>24</v>
      </c>
      <c r="D504" s="2">
        <v>33</v>
      </c>
      <c r="E504" s="2">
        <v>11</v>
      </c>
      <c r="F504" s="6">
        <v>8261</v>
      </c>
      <c r="G504" s="6">
        <v>2821</v>
      </c>
      <c r="H504" s="6">
        <v>4975</v>
      </c>
      <c r="I504" s="6">
        <v>8137</v>
      </c>
      <c r="J504" s="6">
        <v>9370</v>
      </c>
      <c r="K504" s="6">
        <v>8976</v>
      </c>
      <c r="L504" s="6">
        <v>8816</v>
      </c>
      <c r="M504" s="6">
        <v>7149</v>
      </c>
      <c r="N504" s="10">
        <v>84</v>
      </c>
      <c r="O504" s="6">
        <v>13129.089285714286</v>
      </c>
      <c r="P504" s="6">
        <v>4483.375</v>
      </c>
      <c r="Q504" s="6">
        <v>7906.6964285714284</v>
      </c>
      <c r="R504" s="6">
        <v>12932.017857142857</v>
      </c>
      <c r="S504" s="6">
        <v>14891.607142857143</v>
      </c>
      <c r="T504" s="6">
        <v>14265.428571428571</v>
      </c>
      <c r="U504" s="6">
        <v>14011.142857142857</v>
      </c>
      <c r="V504" s="6">
        <v>11361.803571428571</v>
      </c>
    </row>
    <row r="505" spans="1:22" ht="12.75">
      <c r="A505" s="3">
        <v>2008</v>
      </c>
      <c r="B505" s="5" t="s">
        <v>29</v>
      </c>
      <c r="C505" s="5" t="s">
        <v>25</v>
      </c>
      <c r="D505" s="2">
        <v>34</v>
      </c>
      <c r="E505" s="2">
        <v>11</v>
      </c>
      <c r="F505" s="6">
        <v>8479</v>
      </c>
      <c r="G505" s="6">
        <v>3066</v>
      </c>
      <c r="H505" s="6">
        <v>5446</v>
      </c>
      <c r="I505" s="6">
        <v>8659</v>
      </c>
      <c r="J505" s="6">
        <v>11053</v>
      </c>
      <c r="K505" s="6">
        <v>10494</v>
      </c>
      <c r="L505" s="6">
        <v>10532</v>
      </c>
      <c r="M505" s="6">
        <v>8203</v>
      </c>
      <c r="N505" s="10">
        <v>84</v>
      </c>
      <c r="O505" s="6">
        <v>13475.553571428571</v>
      </c>
      <c r="P505" s="6">
        <v>4872.75</v>
      </c>
      <c r="Q505" s="6">
        <v>8655.25</v>
      </c>
      <c r="R505" s="6">
        <v>13761.625</v>
      </c>
      <c r="S505" s="6">
        <v>17566.375</v>
      </c>
      <c r="T505" s="6">
        <v>16677.964285714286</v>
      </c>
      <c r="U505" s="6">
        <v>16738.357142857141</v>
      </c>
      <c r="V505" s="6">
        <v>13036.910714285714</v>
      </c>
    </row>
    <row r="506" spans="1:22" ht="12.75">
      <c r="A506" s="3">
        <v>2008</v>
      </c>
      <c r="B506" s="5" t="s">
        <v>29</v>
      </c>
      <c r="C506" s="5" t="s">
        <v>26</v>
      </c>
      <c r="D506" s="2">
        <v>35</v>
      </c>
      <c r="E506" s="2">
        <v>11</v>
      </c>
      <c r="F506" s="6">
        <v>8210</v>
      </c>
      <c r="G506" s="6">
        <v>2730</v>
      </c>
      <c r="H506" s="6">
        <v>4625</v>
      </c>
      <c r="I506" s="6">
        <v>7974</v>
      </c>
      <c r="J506" s="6">
        <v>9172</v>
      </c>
      <c r="K506" s="6">
        <v>8871</v>
      </c>
      <c r="L506" s="6">
        <v>8609</v>
      </c>
      <c r="M506" s="6">
        <v>6574</v>
      </c>
      <c r="N506" s="10">
        <v>84</v>
      </c>
      <c r="O506" s="6">
        <v>13048.035714285714</v>
      </c>
      <c r="P506" s="6">
        <v>4338.75</v>
      </c>
      <c r="Q506" s="6">
        <v>7350.4464285714284</v>
      </c>
      <c r="R506" s="6">
        <v>12672.964285714286</v>
      </c>
      <c r="S506" s="6">
        <v>14576.928571428571</v>
      </c>
      <c r="T506" s="6">
        <v>14098.553571428571</v>
      </c>
      <c r="U506" s="6">
        <v>13682.160714285714</v>
      </c>
      <c r="V506" s="6">
        <v>10447.964285714286</v>
      </c>
    </row>
    <row r="507" spans="1:22" ht="12.75">
      <c r="A507" s="3">
        <v>2009</v>
      </c>
      <c r="B507" s="5" t="s">
        <v>17</v>
      </c>
      <c r="C507" s="5" t="s">
        <v>18</v>
      </c>
      <c r="D507" s="2">
        <v>0</v>
      </c>
      <c r="E507" s="2">
        <v>12</v>
      </c>
      <c r="F507" s="20">
        <v>397.1</v>
      </c>
      <c r="G507" s="20">
        <v>70.2</v>
      </c>
      <c r="H507" s="20">
        <v>200</v>
      </c>
      <c r="I507" s="20">
        <v>365</v>
      </c>
      <c r="J507" s="20">
        <v>467.8</v>
      </c>
      <c r="K507" s="20">
        <v>457.3</v>
      </c>
      <c r="L507" s="20">
        <v>420.3</v>
      </c>
      <c r="M507" s="20">
        <v>307.5</v>
      </c>
      <c r="N507" s="10">
        <v>86</v>
      </c>
      <c r="O507" s="20">
        <v>616.42848837209306</v>
      </c>
      <c r="P507" s="20">
        <v>108.9732558139535</v>
      </c>
      <c r="Q507" s="20">
        <v>310.46511627906978</v>
      </c>
      <c r="R507" s="20">
        <v>566.59883720930236</v>
      </c>
      <c r="S507" s="20">
        <v>726.17790697674423</v>
      </c>
      <c r="T507" s="20">
        <v>709.8784883720931</v>
      </c>
      <c r="U507" s="20">
        <v>652.44244186046512</v>
      </c>
      <c r="V507" s="20">
        <v>477.34011627906978</v>
      </c>
    </row>
    <row r="508" spans="1:22" ht="12.75">
      <c r="A508" s="3">
        <v>2009</v>
      </c>
      <c r="B508" s="5" t="s">
        <v>17</v>
      </c>
      <c r="C508" s="5" t="s">
        <v>19</v>
      </c>
      <c r="D508" s="2">
        <v>1</v>
      </c>
      <c r="E508" s="2">
        <v>12</v>
      </c>
      <c r="F508" s="20">
        <v>491</v>
      </c>
      <c r="G508" s="20">
        <v>82.9</v>
      </c>
      <c r="H508" s="20">
        <v>225</v>
      </c>
      <c r="I508" s="20">
        <v>396.3</v>
      </c>
      <c r="J508" s="20">
        <v>551</v>
      </c>
      <c r="K508" s="20">
        <v>584.6</v>
      </c>
      <c r="L508" s="20">
        <v>543.4</v>
      </c>
      <c r="M508" s="20">
        <v>399</v>
      </c>
      <c r="N508" s="10">
        <v>86</v>
      </c>
      <c r="O508" s="20">
        <v>762.19186046511629</v>
      </c>
      <c r="P508" s="20">
        <v>128.68779069767444</v>
      </c>
      <c r="Q508" s="20">
        <v>349.27325581395348</v>
      </c>
      <c r="R508" s="20">
        <v>615.18662790697681</v>
      </c>
      <c r="S508" s="20">
        <v>855.33139534883719</v>
      </c>
      <c r="T508" s="20">
        <v>907.48953488372103</v>
      </c>
      <c r="U508" s="20">
        <v>843.53372093023245</v>
      </c>
      <c r="V508" s="20">
        <v>619.37790697674416</v>
      </c>
    </row>
    <row r="509" spans="1:22" ht="12.75">
      <c r="A509" s="3">
        <v>2009</v>
      </c>
      <c r="B509" s="5" t="s">
        <v>17</v>
      </c>
      <c r="C509" s="5" t="s">
        <v>20</v>
      </c>
      <c r="D509" s="2">
        <v>2</v>
      </c>
      <c r="E509" s="2">
        <v>12</v>
      </c>
      <c r="F509" s="20">
        <v>309.60000000000002</v>
      </c>
      <c r="G509" s="20">
        <v>59.9</v>
      </c>
      <c r="H509" s="20">
        <v>171.4</v>
      </c>
      <c r="I509" s="20">
        <v>335.4</v>
      </c>
      <c r="J509" s="20">
        <v>366.7</v>
      </c>
      <c r="K509" s="20">
        <v>326</v>
      </c>
      <c r="L509" s="20">
        <v>315.10000000000002</v>
      </c>
      <c r="M509" s="20">
        <v>198.4</v>
      </c>
      <c r="N509" s="10">
        <v>86</v>
      </c>
      <c r="O509" s="20">
        <v>480.60000000000008</v>
      </c>
      <c r="P509" s="20">
        <v>92.984302325581396</v>
      </c>
      <c r="Q509" s="20">
        <v>266.06860465116279</v>
      </c>
      <c r="R509" s="20">
        <v>520.65</v>
      </c>
      <c r="S509" s="20">
        <v>569.23779069767443</v>
      </c>
      <c r="T509" s="20">
        <v>506.05813953488371</v>
      </c>
      <c r="U509" s="20">
        <v>489.13779069767446</v>
      </c>
      <c r="V509" s="20">
        <v>307.98139534883722</v>
      </c>
    </row>
    <row r="510" spans="1:22" ht="12.75">
      <c r="A510" s="3">
        <v>2009</v>
      </c>
      <c r="B510" s="5" t="s">
        <v>17</v>
      </c>
      <c r="C510" s="5" t="s">
        <v>21</v>
      </c>
      <c r="D510" s="2">
        <v>3</v>
      </c>
      <c r="E510" s="2">
        <v>12</v>
      </c>
      <c r="F510" s="20">
        <v>488.5</v>
      </c>
      <c r="G510" s="20">
        <v>178.6</v>
      </c>
      <c r="H510" s="20">
        <v>277.5</v>
      </c>
      <c r="I510" s="20">
        <v>407.1</v>
      </c>
      <c r="J510" s="20">
        <v>541.79999999999995</v>
      </c>
      <c r="K510" s="20">
        <v>550.5</v>
      </c>
      <c r="L510" s="20">
        <v>514</v>
      </c>
      <c r="M510" s="20">
        <v>446.3</v>
      </c>
      <c r="N510" s="10">
        <v>86</v>
      </c>
      <c r="O510" s="20">
        <v>758.31104651162786</v>
      </c>
      <c r="P510" s="20">
        <v>277.24534883720929</v>
      </c>
      <c r="Q510" s="20">
        <v>430.77034883720933</v>
      </c>
      <c r="R510" s="20">
        <v>631.95174418604654</v>
      </c>
      <c r="S510" s="20">
        <v>841.04999999999984</v>
      </c>
      <c r="T510" s="20">
        <v>854.55523255813955</v>
      </c>
      <c r="U510" s="20">
        <v>797.89534883720933</v>
      </c>
      <c r="V510" s="20">
        <v>692.80290697674423</v>
      </c>
    </row>
    <row r="511" spans="1:22" ht="12.75">
      <c r="A511" s="3">
        <v>2009</v>
      </c>
      <c r="B511" s="5" t="s">
        <v>17</v>
      </c>
      <c r="C511" s="5" t="s">
        <v>22</v>
      </c>
      <c r="D511" s="2">
        <v>4</v>
      </c>
      <c r="E511" s="2">
        <v>12</v>
      </c>
      <c r="F511" s="20">
        <v>531</v>
      </c>
      <c r="G511" s="20">
        <v>173.2</v>
      </c>
      <c r="H511" s="20">
        <v>285.7</v>
      </c>
      <c r="I511" s="20">
        <v>421.6</v>
      </c>
      <c r="J511" s="20">
        <v>571.1</v>
      </c>
      <c r="K511" s="20">
        <v>605.20000000000005</v>
      </c>
      <c r="L511" s="20">
        <v>569.70000000000005</v>
      </c>
      <c r="M511" s="20">
        <v>469</v>
      </c>
      <c r="N511" s="10">
        <v>86</v>
      </c>
      <c r="O511" s="20">
        <v>824.28488372093022</v>
      </c>
      <c r="P511" s="20">
        <v>268.86279069767437</v>
      </c>
      <c r="Q511" s="20">
        <v>443.49941860465111</v>
      </c>
      <c r="R511" s="20">
        <v>654.46046511627912</v>
      </c>
      <c r="S511" s="20">
        <v>886.53313953488384</v>
      </c>
      <c r="T511" s="20">
        <v>939.46744186046521</v>
      </c>
      <c r="U511" s="20">
        <v>884.35988372093038</v>
      </c>
      <c r="V511" s="20">
        <v>728.04069767441865</v>
      </c>
    </row>
    <row r="512" spans="1:22" ht="12.75">
      <c r="A512" s="3">
        <v>2009</v>
      </c>
      <c r="B512" s="5" t="s">
        <v>17</v>
      </c>
      <c r="C512" s="5" t="s">
        <v>23</v>
      </c>
      <c r="D512" s="2">
        <v>5</v>
      </c>
      <c r="E512" s="2">
        <v>12</v>
      </c>
      <c r="F512" s="20">
        <v>425.8</v>
      </c>
      <c r="G512" s="20">
        <v>191.6</v>
      </c>
      <c r="H512" s="20">
        <v>268.3</v>
      </c>
      <c r="I512" s="20">
        <v>392.9</v>
      </c>
      <c r="J512" s="20">
        <v>497.9</v>
      </c>
      <c r="K512" s="20">
        <v>457.7</v>
      </c>
      <c r="L512" s="20">
        <v>432.8</v>
      </c>
      <c r="M512" s="20">
        <v>382.1</v>
      </c>
      <c r="N512" s="10">
        <v>86</v>
      </c>
      <c r="O512" s="20">
        <v>660.98023255813962</v>
      </c>
      <c r="P512" s="20">
        <v>297.42558139534884</v>
      </c>
      <c r="Q512" s="20">
        <v>416.48895348837215</v>
      </c>
      <c r="R512" s="20">
        <v>609.90872093023245</v>
      </c>
      <c r="S512" s="20">
        <v>772.90290697674413</v>
      </c>
      <c r="T512" s="20">
        <v>710.49941860465117</v>
      </c>
      <c r="U512" s="20">
        <v>671.84651162790703</v>
      </c>
      <c r="V512" s="20">
        <v>593.14360465116283</v>
      </c>
    </row>
    <row r="513" spans="1:22" ht="12.75">
      <c r="A513" s="3">
        <v>2009</v>
      </c>
      <c r="B513" s="5" t="s">
        <v>17</v>
      </c>
      <c r="C513" s="5" t="s">
        <v>24</v>
      </c>
      <c r="D513" s="2">
        <v>6</v>
      </c>
      <c r="E513" s="2">
        <v>12</v>
      </c>
      <c r="F513" s="20">
        <v>152.69999999999999</v>
      </c>
      <c r="G513" s="20">
        <v>56.2</v>
      </c>
      <c r="H513" s="20">
        <v>94.9</v>
      </c>
      <c r="I513" s="20">
        <v>143.9</v>
      </c>
      <c r="J513" s="20">
        <v>176.6</v>
      </c>
      <c r="K513" s="20">
        <v>175.5</v>
      </c>
      <c r="L513" s="20">
        <v>171.9</v>
      </c>
      <c r="M513" s="20">
        <v>140</v>
      </c>
      <c r="N513" s="10">
        <v>86</v>
      </c>
      <c r="O513" s="20">
        <v>237.04011627906974</v>
      </c>
      <c r="P513" s="20">
        <v>87.240697674418612</v>
      </c>
      <c r="Q513" s="20">
        <v>147.31569767441863</v>
      </c>
      <c r="R513" s="20">
        <v>223.37965116279071</v>
      </c>
      <c r="S513" s="20">
        <v>274.14069767441856</v>
      </c>
      <c r="T513" s="20">
        <v>272.43313953488371</v>
      </c>
      <c r="U513" s="20">
        <v>266.84476744186048</v>
      </c>
      <c r="V513" s="20">
        <v>217.32558139534885</v>
      </c>
    </row>
    <row r="514" spans="1:22" ht="12.75">
      <c r="A514" s="3">
        <v>2009</v>
      </c>
      <c r="B514" s="5" t="s">
        <v>17</v>
      </c>
      <c r="C514" s="5" t="s">
        <v>25</v>
      </c>
      <c r="D514" s="2">
        <v>7</v>
      </c>
      <c r="E514" s="2">
        <v>12</v>
      </c>
      <c r="F514" s="20">
        <v>143.1</v>
      </c>
      <c r="G514" s="20">
        <v>61.1</v>
      </c>
      <c r="H514" s="20">
        <v>99.7</v>
      </c>
      <c r="I514" s="20">
        <v>148.6</v>
      </c>
      <c r="J514" s="20">
        <v>176.6</v>
      </c>
      <c r="K514" s="20">
        <v>189.7</v>
      </c>
      <c r="L514" s="20">
        <v>190.4</v>
      </c>
      <c r="M514" s="20">
        <v>154</v>
      </c>
      <c r="N514" s="10">
        <v>86</v>
      </c>
      <c r="O514" s="20">
        <v>222.1377906976744</v>
      </c>
      <c r="P514" s="20">
        <v>94.847093023255823</v>
      </c>
      <c r="Q514" s="20">
        <v>154.76686046511628</v>
      </c>
      <c r="R514" s="20">
        <v>230.67558139534881</v>
      </c>
      <c r="S514" s="20">
        <v>274.14069767441856</v>
      </c>
      <c r="T514" s="20">
        <v>294.47616279069763</v>
      </c>
      <c r="U514" s="20">
        <v>295.56279069767442</v>
      </c>
      <c r="V514" s="20">
        <v>239.05813953488371</v>
      </c>
    </row>
    <row r="515" spans="1:22" ht="12.75">
      <c r="A515" s="3">
        <v>2009</v>
      </c>
      <c r="B515" s="5" t="s">
        <v>17</v>
      </c>
      <c r="C515" s="5" t="s">
        <v>26</v>
      </c>
      <c r="D515" s="2">
        <v>8</v>
      </c>
      <c r="E515" s="2">
        <v>12</v>
      </c>
      <c r="F515" s="20">
        <v>155.69999999999999</v>
      </c>
      <c r="G515" s="20">
        <v>53.1</v>
      </c>
      <c r="H515" s="20">
        <v>92</v>
      </c>
      <c r="I515" s="20">
        <v>142</v>
      </c>
      <c r="J515" s="20">
        <v>176.5</v>
      </c>
      <c r="K515" s="20">
        <v>174.2</v>
      </c>
      <c r="L515" s="20">
        <v>169.5</v>
      </c>
      <c r="M515" s="20">
        <v>133.4</v>
      </c>
      <c r="N515" s="10">
        <v>86</v>
      </c>
      <c r="O515" s="20">
        <v>241.69709302325577</v>
      </c>
      <c r="P515" s="20">
        <v>82.428488372093028</v>
      </c>
      <c r="Q515" s="20">
        <v>142.81395348837211</v>
      </c>
      <c r="R515" s="20">
        <v>220.43023255813952</v>
      </c>
      <c r="S515" s="20">
        <v>273.98546511627904</v>
      </c>
      <c r="T515" s="20">
        <v>270.41511627906971</v>
      </c>
      <c r="U515" s="20">
        <v>263.11918604651163</v>
      </c>
      <c r="V515" s="20">
        <v>207.08023255813956</v>
      </c>
    </row>
    <row r="516" spans="1:22" ht="12.75">
      <c r="A516" s="3">
        <v>2009</v>
      </c>
      <c r="B516" s="5" t="s">
        <v>27</v>
      </c>
      <c r="C516" s="5" t="s">
        <v>18</v>
      </c>
      <c r="D516" s="2">
        <v>9</v>
      </c>
      <c r="E516" s="2">
        <v>12</v>
      </c>
      <c r="F516" s="21">
        <v>11.02</v>
      </c>
      <c r="G516" s="21">
        <v>5.0999999999999996</v>
      </c>
      <c r="H516" s="21">
        <v>6.5</v>
      </c>
      <c r="I516" s="21">
        <v>9.77</v>
      </c>
      <c r="J516" s="21">
        <v>12.82</v>
      </c>
      <c r="K516" s="21">
        <v>12.55</v>
      </c>
      <c r="L516" s="21">
        <v>11.61</v>
      </c>
      <c r="M516" s="21">
        <v>9.67</v>
      </c>
      <c r="N516" s="10">
        <v>86</v>
      </c>
      <c r="O516" s="21">
        <v>17.106627906976744</v>
      </c>
      <c r="P516" s="21">
        <v>7.9168604651162777</v>
      </c>
      <c r="Q516" s="21">
        <v>10.090116279069768</v>
      </c>
      <c r="R516" s="21">
        <v>15.166220930232557</v>
      </c>
      <c r="S516" s="21">
        <v>19.900813953488374</v>
      </c>
      <c r="T516" s="21">
        <v>19.48168604651163</v>
      </c>
      <c r="U516" s="21">
        <v>18.022500000000001</v>
      </c>
      <c r="V516" s="21">
        <v>15.010988372093022</v>
      </c>
    </row>
    <row r="517" spans="1:22" ht="12.75">
      <c r="A517" s="3">
        <v>2009</v>
      </c>
      <c r="B517" s="5" t="s">
        <v>27</v>
      </c>
      <c r="C517" s="5" t="s">
        <v>19</v>
      </c>
      <c r="D517" s="2">
        <v>10</v>
      </c>
      <c r="E517" s="2">
        <v>12</v>
      </c>
      <c r="F517" s="21">
        <v>12.49</v>
      </c>
      <c r="G517" s="21">
        <v>5.09</v>
      </c>
      <c r="H517" s="21">
        <v>6.65</v>
      </c>
      <c r="I517" s="21">
        <v>10.119999999999999</v>
      </c>
      <c r="J517" s="21">
        <v>14</v>
      </c>
      <c r="K517" s="21">
        <v>14.82</v>
      </c>
      <c r="L517" s="21">
        <v>13.8</v>
      </c>
      <c r="M517" s="21">
        <v>10.73</v>
      </c>
      <c r="N517" s="10">
        <v>86</v>
      </c>
      <c r="O517" s="21">
        <v>19.388546511627908</v>
      </c>
      <c r="P517" s="21">
        <v>7.9013372093023255</v>
      </c>
      <c r="Q517" s="21">
        <v>10.322965116279072</v>
      </c>
      <c r="R517" s="21">
        <v>15.709534883720931</v>
      </c>
      <c r="S517" s="21">
        <v>21.732558139534884</v>
      </c>
      <c r="T517" s="21">
        <v>23.005465116279069</v>
      </c>
      <c r="U517" s="21">
        <v>21.422093023255815</v>
      </c>
      <c r="V517" s="21">
        <v>16.656453488372094</v>
      </c>
    </row>
    <row r="518" spans="1:22" ht="12.75">
      <c r="A518" s="3">
        <v>2009</v>
      </c>
      <c r="B518" s="5" t="s">
        <v>27</v>
      </c>
      <c r="C518" s="5" t="s">
        <v>20</v>
      </c>
      <c r="D518" s="2">
        <v>11</v>
      </c>
      <c r="E518" s="2">
        <v>12</v>
      </c>
      <c r="F518" s="21">
        <v>9.68</v>
      </c>
      <c r="G518" s="21">
        <v>5.15</v>
      </c>
      <c r="H518" s="21">
        <v>6.43</v>
      </c>
      <c r="I518" s="21">
        <v>9.4</v>
      </c>
      <c r="J518" s="21">
        <v>11.48</v>
      </c>
      <c r="K518" s="21">
        <v>10.38</v>
      </c>
      <c r="L518" s="21">
        <v>9.8800000000000008</v>
      </c>
      <c r="M518" s="21">
        <v>8.5</v>
      </c>
      <c r="N518" s="10">
        <v>86</v>
      </c>
      <c r="O518" s="21">
        <v>15.026511627906977</v>
      </c>
      <c r="P518" s="21">
        <v>7.9944767441860476</v>
      </c>
      <c r="Q518" s="21">
        <v>9.9814534883720931</v>
      </c>
      <c r="R518" s="21">
        <v>14.59186046511628</v>
      </c>
      <c r="S518" s="21">
        <v>17.820697674418607</v>
      </c>
      <c r="T518" s="21">
        <v>16.113139534883722</v>
      </c>
      <c r="U518" s="21">
        <v>15.336976744186046</v>
      </c>
      <c r="V518" s="21">
        <v>13.194767441860465</v>
      </c>
    </row>
    <row r="519" spans="1:22" ht="12.75">
      <c r="A519" s="3">
        <v>2009</v>
      </c>
      <c r="B519" s="5" t="s">
        <v>27</v>
      </c>
      <c r="C519" s="5" t="s">
        <v>21</v>
      </c>
      <c r="D519" s="2">
        <v>12</v>
      </c>
      <c r="E519" s="2">
        <v>12</v>
      </c>
      <c r="F519" s="21">
        <v>12.42</v>
      </c>
      <c r="G519" s="21">
        <v>4.75</v>
      </c>
      <c r="H519" s="21">
        <v>7.01</v>
      </c>
      <c r="I519" s="21">
        <v>10.48</v>
      </c>
      <c r="J519" s="21">
        <v>13.89</v>
      </c>
      <c r="K519" s="21">
        <v>13.94</v>
      </c>
      <c r="L519" s="21">
        <v>13.05</v>
      </c>
      <c r="M519" s="21">
        <v>11.05</v>
      </c>
      <c r="N519" s="10">
        <v>86</v>
      </c>
      <c r="O519" s="21">
        <v>19.279883720930233</v>
      </c>
      <c r="P519" s="21">
        <v>7.3735465116279073</v>
      </c>
      <c r="Q519" s="21">
        <v>10.881802325581395</v>
      </c>
      <c r="R519" s="21">
        <v>16.268372093023256</v>
      </c>
      <c r="S519" s="21">
        <v>21.561802325581397</v>
      </c>
      <c r="T519" s="21">
        <v>21.639418604651162</v>
      </c>
      <c r="U519" s="21">
        <v>20.257848837209306</v>
      </c>
      <c r="V519" s="21">
        <v>17.153197674418607</v>
      </c>
    </row>
    <row r="520" spans="1:22" ht="12.75">
      <c r="A520" s="3">
        <v>2009</v>
      </c>
      <c r="B520" s="5" t="s">
        <v>27</v>
      </c>
      <c r="C520" s="5" t="s">
        <v>22</v>
      </c>
      <c r="D520" s="2">
        <v>13</v>
      </c>
      <c r="E520" s="2">
        <v>12</v>
      </c>
      <c r="F520" s="21">
        <v>13.08</v>
      </c>
      <c r="G520" s="21">
        <v>4.45</v>
      </c>
      <c r="H520" s="21">
        <v>7.13</v>
      </c>
      <c r="I520" s="21">
        <v>10.52</v>
      </c>
      <c r="J520" s="21">
        <v>14.27</v>
      </c>
      <c r="K520" s="21">
        <v>15.06</v>
      </c>
      <c r="L520" s="21">
        <v>14.05</v>
      </c>
      <c r="M520" s="21">
        <v>11.39</v>
      </c>
      <c r="N520" s="10">
        <v>86</v>
      </c>
      <c r="O520" s="21">
        <v>20.304418604651165</v>
      </c>
      <c r="P520" s="21">
        <v>6.9078488372093032</v>
      </c>
      <c r="Q520" s="21">
        <v>11.068081395348838</v>
      </c>
      <c r="R520" s="21">
        <v>16.330465116279068</v>
      </c>
      <c r="S520" s="21">
        <v>22.151686046511625</v>
      </c>
      <c r="T520" s="21">
        <v>23.378023255813954</v>
      </c>
      <c r="U520" s="21">
        <v>21.810174418604653</v>
      </c>
      <c r="V520" s="21">
        <v>17.680988372093022</v>
      </c>
    </row>
    <row r="521" spans="1:22" ht="12.75">
      <c r="A521" s="3">
        <v>2009</v>
      </c>
      <c r="B521" s="5" t="s">
        <v>27</v>
      </c>
      <c r="C521" s="5" t="s">
        <v>23</v>
      </c>
      <c r="D521" s="2">
        <v>14</v>
      </c>
      <c r="E521" s="2">
        <v>12</v>
      </c>
      <c r="F521" s="21">
        <v>11.41</v>
      </c>
      <c r="G521" s="21">
        <v>5.01</v>
      </c>
      <c r="H521" s="21">
        <v>6.94</v>
      </c>
      <c r="I521" s="21">
        <v>10.41</v>
      </c>
      <c r="J521" s="21">
        <v>13.29</v>
      </c>
      <c r="K521" s="21">
        <v>12.23</v>
      </c>
      <c r="L521" s="21">
        <v>11.55</v>
      </c>
      <c r="M521" s="21">
        <v>10.25</v>
      </c>
      <c r="N521" s="10">
        <v>86</v>
      </c>
      <c r="O521" s="21">
        <v>17.712034883720932</v>
      </c>
      <c r="P521" s="21">
        <v>7.7771511627906964</v>
      </c>
      <c r="Q521" s="21">
        <v>10.773139534883722</v>
      </c>
      <c r="R521" s="21">
        <v>16.159709302325584</v>
      </c>
      <c r="S521" s="21">
        <v>20.630406976744187</v>
      </c>
      <c r="T521" s="21">
        <v>18.984941860465117</v>
      </c>
      <c r="U521" s="21">
        <v>17.929360465116282</v>
      </c>
      <c r="V521" s="21">
        <v>15.911337209302326</v>
      </c>
    </row>
    <row r="522" spans="1:22" ht="12.75">
      <c r="A522" s="3">
        <v>2009</v>
      </c>
      <c r="B522" s="5" t="s">
        <v>27</v>
      </c>
      <c r="C522" s="5" t="s">
        <v>24</v>
      </c>
      <c r="D522" s="2">
        <v>15</v>
      </c>
      <c r="E522" s="2">
        <v>12</v>
      </c>
      <c r="F522" s="21">
        <v>7.84</v>
      </c>
      <c r="G522" s="21">
        <v>5.19</v>
      </c>
      <c r="H522" s="21">
        <v>6.14</v>
      </c>
      <c r="I522" s="21">
        <v>7.2</v>
      </c>
      <c r="J522" s="21">
        <v>8.76</v>
      </c>
      <c r="K522" s="21">
        <v>8.6300000000000008</v>
      </c>
      <c r="L522" s="21">
        <v>8.3699999999999992</v>
      </c>
      <c r="M522" s="21">
        <v>8.0500000000000007</v>
      </c>
      <c r="N522" s="10">
        <v>86</v>
      </c>
      <c r="O522" s="21">
        <v>12.170232558139533</v>
      </c>
      <c r="P522" s="21">
        <v>8.0565697674418608</v>
      </c>
      <c r="Q522" s="21">
        <v>9.5312790697674412</v>
      </c>
      <c r="R522" s="21">
        <v>11.176744186046513</v>
      </c>
      <c r="S522" s="21">
        <v>13.598372093023256</v>
      </c>
      <c r="T522" s="21">
        <v>13.396569767441861</v>
      </c>
      <c r="U522" s="21">
        <v>12.99296511627907</v>
      </c>
      <c r="V522" s="21">
        <v>12.49622093023256</v>
      </c>
    </row>
    <row r="523" spans="1:22" ht="12.75">
      <c r="A523" s="3">
        <v>2009</v>
      </c>
      <c r="B523" s="5" t="s">
        <v>27</v>
      </c>
      <c r="C523" s="5" t="s">
        <v>25</v>
      </c>
      <c r="D523" s="2">
        <v>16</v>
      </c>
      <c r="E523" s="2">
        <v>12</v>
      </c>
      <c r="F523" s="21">
        <v>7.69</v>
      </c>
      <c r="G523" s="21">
        <v>5.22</v>
      </c>
      <c r="H523" s="21">
        <v>6.18</v>
      </c>
      <c r="I523" s="21">
        <v>7.22</v>
      </c>
      <c r="J523" s="21">
        <v>9.1300000000000008</v>
      </c>
      <c r="K523" s="21">
        <v>11.1</v>
      </c>
      <c r="L523" s="21">
        <v>10.130000000000001</v>
      </c>
      <c r="M523" s="21">
        <v>8.69</v>
      </c>
      <c r="N523" s="10">
        <v>86</v>
      </c>
      <c r="O523" s="21">
        <v>11.937383720930233</v>
      </c>
      <c r="P523" s="21">
        <v>8.1031395348837219</v>
      </c>
      <c r="Q523" s="21">
        <v>9.5933720930232553</v>
      </c>
      <c r="R523" s="21">
        <v>11.207790697674419</v>
      </c>
      <c r="S523" s="21">
        <v>14.172732558139534</v>
      </c>
      <c r="T523" s="21">
        <v>17.230813953488372</v>
      </c>
      <c r="U523" s="21">
        <v>15.725058139534884</v>
      </c>
      <c r="V523" s="21">
        <v>13.489709302325581</v>
      </c>
    </row>
    <row r="524" spans="1:22" ht="12.75">
      <c r="A524" s="3">
        <v>2009</v>
      </c>
      <c r="B524" s="5" t="s">
        <v>27</v>
      </c>
      <c r="C524" s="5" t="s">
        <v>26</v>
      </c>
      <c r="D524" s="2">
        <v>17</v>
      </c>
      <c r="E524" s="2">
        <v>12</v>
      </c>
      <c r="F524" s="21">
        <v>7.88</v>
      </c>
      <c r="G524" s="21">
        <v>5.15</v>
      </c>
      <c r="H524" s="21">
        <v>6.12</v>
      </c>
      <c r="I524" s="21">
        <v>7.19</v>
      </c>
      <c r="J524" s="21">
        <v>8.69</v>
      </c>
      <c r="K524" s="21">
        <v>8.4700000000000006</v>
      </c>
      <c r="L524" s="21">
        <v>8.1999999999999993</v>
      </c>
      <c r="M524" s="21">
        <v>7.85</v>
      </c>
      <c r="N524" s="10">
        <v>86</v>
      </c>
      <c r="O524" s="21">
        <v>12.232325581395349</v>
      </c>
      <c r="P524" s="21">
        <v>7.9944767441860476</v>
      </c>
      <c r="Q524" s="21">
        <v>9.500232558139535</v>
      </c>
      <c r="R524" s="21">
        <v>11.161220930232558</v>
      </c>
      <c r="S524" s="21">
        <v>13.489709302325581</v>
      </c>
      <c r="T524" s="21">
        <v>13.148197674418606</v>
      </c>
      <c r="U524" s="21">
        <v>12.729069767441858</v>
      </c>
      <c r="V524" s="21">
        <v>12.185755813953488</v>
      </c>
    </row>
    <row r="525" spans="1:22" ht="12.75">
      <c r="A525" s="3">
        <v>2009</v>
      </c>
      <c r="B525" s="5" t="s">
        <v>49</v>
      </c>
      <c r="C525" s="5" t="s">
        <v>18</v>
      </c>
      <c r="D525" s="2">
        <v>18</v>
      </c>
      <c r="E525" s="2">
        <v>12</v>
      </c>
      <c r="F525" s="22">
        <v>10.97</v>
      </c>
      <c r="G525" s="22">
        <v>5.0999999999999996</v>
      </c>
      <c r="H525" s="22">
        <v>6.48</v>
      </c>
      <c r="I525" s="22">
        <v>9.7200000000000006</v>
      </c>
      <c r="J525" s="22">
        <v>12.78</v>
      </c>
      <c r="K525" s="22">
        <v>12.5</v>
      </c>
      <c r="L525" s="22">
        <v>11.54</v>
      </c>
      <c r="M525" s="22">
        <v>9.6</v>
      </c>
      <c r="N525" s="10">
        <v>86</v>
      </c>
      <c r="O525" s="22">
        <v>17.029011627906979</v>
      </c>
      <c r="P525" s="22">
        <v>7.9168604651162777</v>
      </c>
      <c r="Q525" s="22">
        <v>10.05906976744186</v>
      </c>
      <c r="R525" s="22">
        <v>15.088604651162791</v>
      </c>
      <c r="S525" s="22">
        <v>19.838720930232558</v>
      </c>
      <c r="T525" s="22">
        <v>19.404069767441861</v>
      </c>
      <c r="U525" s="22">
        <v>17.913837209302326</v>
      </c>
      <c r="V525" s="22">
        <v>14.902325581395347</v>
      </c>
    </row>
    <row r="526" spans="1:22" ht="12.75">
      <c r="A526" s="3">
        <v>2009</v>
      </c>
      <c r="B526" s="5" t="s">
        <v>49</v>
      </c>
      <c r="C526" s="5" t="s">
        <v>19</v>
      </c>
      <c r="D526" s="2">
        <v>19</v>
      </c>
      <c r="E526" s="2">
        <v>12</v>
      </c>
      <c r="F526" s="22">
        <v>12.4</v>
      </c>
      <c r="G526" s="22">
        <v>5.09</v>
      </c>
      <c r="H526" s="22">
        <v>6.55</v>
      </c>
      <c r="I526" s="22">
        <v>10.039999999999999</v>
      </c>
      <c r="J526" s="22">
        <v>13.89</v>
      </c>
      <c r="K526" s="22">
        <v>14.71</v>
      </c>
      <c r="L526" s="22">
        <v>13.68</v>
      </c>
      <c r="M526" s="22">
        <v>10.64</v>
      </c>
      <c r="N526" s="10">
        <v>86</v>
      </c>
      <c r="O526" s="22">
        <v>19.248837209302327</v>
      </c>
      <c r="P526" s="22">
        <v>7.9013372093023255</v>
      </c>
      <c r="Q526" s="22">
        <v>10.167732558139534</v>
      </c>
      <c r="R526" s="22">
        <v>15.585348837209301</v>
      </c>
      <c r="S526" s="22">
        <v>21.561802325581397</v>
      </c>
      <c r="T526" s="22">
        <v>22.834709302325582</v>
      </c>
      <c r="U526" s="22">
        <v>21.235813953488371</v>
      </c>
      <c r="V526" s="22">
        <v>16.516744186046513</v>
      </c>
    </row>
    <row r="527" spans="1:22" ht="12.75">
      <c r="A527" s="3">
        <v>2009</v>
      </c>
      <c r="B527" s="5" t="s">
        <v>49</v>
      </c>
      <c r="C527" s="5" t="s">
        <v>20</v>
      </c>
      <c r="D527" s="2">
        <v>20</v>
      </c>
      <c r="E527" s="2">
        <v>12</v>
      </c>
      <c r="F527" s="22">
        <v>9.67</v>
      </c>
      <c r="G527" s="22">
        <v>5.15</v>
      </c>
      <c r="H527" s="22">
        <v>6.4</v>
      </c>
      <c r="I527" s="22">
        <v>9.3699999999999992</v>
      </c>
      <c r="J527" s="22">
        <v>11.48</v>
      </c>
      <c r="K527" s="22">
        <v>10.37</v>
      </c>
      <c r="L527" s="22">
        <v>9.8800000000000008</v>
      </c>
      <c r="M527" s="22">
        <v>8.5</v>
      </c>
      <c r="N527" s="10">
        <v>86</v>
      </c>
      <c r="O527" s="22">
        <v>15.010988372093022</v>
      </c>
      <c r="P527" s="22">
        <v>7.9944767441860476</v>
      </c>
      <c r="Q527" s="22">
        <v>9.9348837209302339</v>
      </c>
      <c r="R527" s="22">
        <v>14.545290697674419</v>
      </c>
      <c r="S527" s="22">
        <v>17.820697674418607</v>
      </c>
      <c r="T527" s="22">
        <v>16.097616279069769</v>
      </c>
      <c r="U527" s="22">
        <v>15.336976744186046</v>
      </c>
      <c r="V527" s="22">
        <v>13.194767441860465</v>
      </c>
    </row>
    <row r="528" spans="1:22" ht="12.75">
      <c r="A528" s="3">
        <v>2009</v>
      </c>
      <c r="B528" s="5" t="s">
        <v>49</v>
      </c>
      <c r="C528" s="5" t="s">
        <v>21</v>
      </c>
      <c r="D528" s="2">
        <v>21</v>
      </c>
      <c r="E528" s="2">
        <v>12</v>
      </c>
      <c r="F528" s="22">
        <v>12.33</v>
      </c>
      <c r="G528" s="22">
        <v>4.74</v>
      </c>
      <c r="H528" s="22">
        <v>7</v>
      </c>
      <c r="I528" s="22">
        <v>10.43</v>
      </c>
      <c r="J528" s="22">
        <v>13.82</v>
      </c>
      <c r="K528" s="22">
        <v>13.83</v>
      </c>
      <c r="L528" s="22">
        <v>12.95</v>
      </c>
      <c r="M528" s="22">
        <v>10.97</v>
      </c>
      <c r="N528" s="10">
        <v>86</v>
      </c>
      <c r="O528" s="22">
        <v>19.140174418604651</v>
      </c>
      <c r="P528" s="22">
        <v>7.3580232558139542</v>
      </c>
      <c r="Q528" s="22">
        <v>10.866279069767442</v>
      </c>
      <c r="R528" s="22">
        <v>16.190755813953487</v>
      </c>
      <c r="S528" s="22">
        <v>21.453139534883721</v>
      </c>
      <c r="T528" s="22">
        <v>21.468662790697675</v>
      </c>
      <c r="U528" s="22">
        <v>20.102616279069764</v>
      </c>
      <c r="V528" s="22">
        <v>17.029011627906979</v>
      </c>
    </row>
    <row r="529" spans="1:22" ht="12.75">
      <c r="A529" s="3">
        <v>2009</v>
      </c>
      <c r="B529" s="5" t="s">
        <v>49</v>
      </c>
      <c r="C529" s="5" t="s">
        <v>22</v>
      </c>
      <c r="D529" s="2">
        <v>22</v>
      </c>
      <c r="E529" s="2">
        <v>12</v>
      </c>
      <c r="F529" s="22">
        <v>12.97</v>
      </c>
      <c r="G529" s="22">
        <v>4.45</v>
      </c>
      <c r="H529" s="22">
        <v>7.09</v>
      </c>
      <c r="I529" s="22">
        <v>10.45</v>
      </c>
      <c r="J529" s="22">
        <v>14.15</v>
      </c>
      <c r="K529" s="22">
        <v>14.95</v>
      </c>
      <c r="L529" s="22">
        <v>13.91</v>
      </c>
      <c r="M529" s="22">
        <v>11.25</v>
      </c>
      <c r="N529" s="10">
        <v>86</v>
      </c>
      <c r="O529" s="22">
        <v>20.133662790697677</v>
      </c>
      <c r="P529" s="22">
        <v>6.9078488372093032</v>
      </c>
      <c r="Q529" s="22">
        <v>11.005988372093023</v>
      </c>
      <c r="R529" s="22">
        <v>16.221802325581393</v>
      </c>
      <c r="S529" s="22">
        <v>21.965406976744188</v>
      </c>
      <c r="T529" s="22">
        <v>23.207267441860463</v>
      </c>
      <c r="U529" s="22">
        <v>21.592848837209303</v>
      </c>
      <c r="V529" s="22">
        <v>17.463662790697676</v>
      </c>
    </row>
    <row r="530" spans="1:22" ht="12.75">
      <c r="A530" s="3">
        <v>2009</v>
      </c>
      <c r="B530" s="5" t="s">
        <v>49</v>
      </c>
      <c r="C530" s="5" t="s">
        <v>23</v>
      </c>
      <c r="D530" s="2">
        <v>23</v>
      </c>
      <c r="E530" s="2">
        <v>12</v>
      </c>
      <c r="F530" s="22">
        <v>11.39</v>
      </c>
      <c r="G530" s="22">
        <v>5.01</v>
      </c>
      <c r="H530" s="22">
        <v>6.93</v>
      </c>
      <c r="I530" s="22">
        <v>10.4</v>
      </c>
      <c r="J530" s="22">
        <v>13.29</v>
      </c>
      <c r="K530" s="22">
        <v>12.21</v>
      </c>
      <c r="L530" s="22">
        <v>11.52</v>
      </c>
      <c r="M530" s="22">
        <v>10.23</v>
      </c>
      <c r="N530" s="10">
        <v>86</v>
      </c>
      <c r="O530" s="22">
        <v>17.680988372093022</v>
      </c>
      <c r="P530" s="22">
        <v>7.7771511627906964</v>
      </c>
      <c r="Q530" s="22">
        <v>10.757616279069767</v>
      </c>
      <c r="R530" s="22">
        <v>16.144186046511628</v>
      </c>
      <c r="S530" s="22">
        <v>20.630406976744187</v>
      </c>
      <c r="T530" s="22">
        <v>18.953895348837211</v>
      </c>
      <c r="U530" s="22">
        <v>17.882790697674416</v>
      </c>
      <c r="V530" s="22">
        <v>15.88029069767442</v>
      </c>
    </row>
    <row r="531" spans="1:22" ht="12.75">
      <c r="A531" s="3">
        <v>2009</v>
      </c>
      <c r="B531" s="5" t="s">
        <v>49</v>
      </c>
      <c r="C531" s="5" t="s">
        <v>24</v>
      </c>
      <c r="D531" s="2">
        <v>24</v>
      </c>
      <c r="E531" s="2">
        <v>12</v>
      </c>
      <c r="F531" s="22">
        <v>7.81</v>
      </c>
      <c r="G531" s="22">
        <v>5.17</v>
      </c>
      <c r="H531" s="22">
        <v>6.1</v>
      </c>
      <c r="I531" s="22">
        <v>7.16</v>
      </c>
      <c r="J531" s="22">
        <v>8.75</v>
      </c>
      <c r="K531" s="22">
        <v>8.61</v>
      </c>
      <c r="L531" s="22">
        <v>8.35</v>
      </c>
      <c r="M531" s="22">
        <v>8.0399999999999991</v>
      </c>
      <c r="N531" s="10">
        <v>86</v>
      </c>
      <c r="O531" s="22">
        <v>12.123662790697674</v>
      </c>
      <c r="P531" s="22">
        <v>8.0255232558139529</v>
      </c>
      <c r="Q531" s="22">
        <v>9.4691860465116271</v>
      </c>
      <c r="R531" s="22">
        <v>11.114651162790699</v>
      </c>
      <c r="S531" s="22">
        <v>13.582848837209303</v>
      </c>
      <c r="T531" s="22">
        <v>13.365523255813953</v>
      </c>
      <c r="U531" s="22">
        <v>12.961918604651162</v>
      </c>
      <c r="V531" s="22">
        <v>12.480697674418604</v>
      </c>
    </row>
    <row r="532" spans="1:22" ht="12.75">
      <c r="A532" s="3">
        <v>2009</v>
      </c>
      <c r="B532" s="5" t="s">
        <v>49</v>
      </c>
      <c r="C532" s="5" t="s">
        <v>25</v>
      </c>
      <c r="D532" s="2">
        <v>25</v>
      </c>
      <c r="E532" s="2">
        <v>12</v>
      </c>
      <c r="F532" s="22">
        <v>7.66</v>
      </c>
      <c r="G532" s="22">
        <v>5.19</v>
      </c>
      <c r="H532" s="22">
        <v>6.12</v>
      </c>
      <c r="I532" s="22">
        <v>7.16</v>
      </c>
      <c r="J532" s="22">
        <v>9.09</v>
      </c>
      <c r="K532" s="22">
        <v>11.1</v>
      </c>
      <c r="L532" s="22">
        <v>10.09</v>
      </c>
      <c r="M532" s="22">
        <v>8.66</v>
      </c>
      <c r="N532" s="10">
        <v>86</v>
      </c>
      <c r="O532" s="22">
        <v>11.890813953488372</v>
      </c>
      <c r="P532" s="22">
        <v>8.0565697674418608</v>
      </c>
      <c r="Q532" s="22">
        <v>9.500232558139535</v>
      </c>
      <c r="R532" s="22">
        <v>11.114651162790699</v>
      </c>
      <c r="S532" s="22">
        <v>14.110639534883719</v>
      </c>
      <c r="T532" s="22">
        <v>17.230813953488372</v>
      </c>
      <c r="U532" s="22">
        <v>15.662965116279068</v>
      </c>
      <c r="V532" s="22">
        <v>13.443139534883722</v>
      </c>
    </row>
    <row r="533" spans="1:22" ht="12.75">
      <c r="A533" s="3">
        <v>2009</v>
      </c>
      <c r="B533" s="5" t="s">
        <v>49</v>
      </c>
      <c r="C533" s="5" t="s">
        <v>26</v>
      </c>
      <c r="D533" s="2">
        <v>26</v>
      </c>
      <c r="E533" s="2">
        <v>12</v>
      </c>
      <c r="F533" s="22">
        <v>7.86</v>
      </c>
      <c r="G533" s="22">
        <v>5.15</v>
      </c>
      <c r="H533" s="22">
        <v>6.08</v>
      </c>
      <c r="I533" s="22">
        <v>7.17</v>
      </c>
      <c r="J533" s="22">
        <v>8.68</v>
      </c>
      <c r="K533" s="22">
        <v>8.4499999999999993</v>
      </c>
      <c r="L533" s="22">
        <v>8.19</v>
      </c>
      <c r="M533" s="22">
        <v>7.85</v>
      </c>
      <c r="N533" s="10">
        <v>86</v>
      </c>
      <c r="O533" s="22">
        <v>12.201279069767441</v>
      </c>
      <c r="P533" s="22">
        <v>7.9944767441860476</v>
      </c>
      <c r="Q533" s="22">
        <v>9.4381395348837209</v>
      </c>
      <c r="R533" s="22">
        <v>11.13017441860465</v>
      </c>
      <c r="S533" s="22">
        <v>13.474186046511628</v>
      </c>
      <c r="T533" s="22">
        <v>13.117151162790696</v>
      </c>
      <c r="U533" s="22">
        <v>12.713546511627907</v>
      </c>
      <c r="V533" s="22">
        <v>12.185755813953488</v>
      </c>
    </row>
    <row r="534" spans="1:22" ht="12.75">
      <c r="A534" s="3">
        <v>2009</v>
      </c>
      <c r="B534" s="5" t="s">
        <v>29</v>
      </c>
      <c r="C534" s="5" t="s">
        <v>18</v>
      </c>
      <c r="D534" s="2">
        <v>27</v>
      </c>
      <c r="E534" s="2">
        <v>12</v>
      </c>
      <c r="F534" s="6">
        <v>21310</v>
      </c>
      <c r="G534" s="6">
        <v>3336</v>
      </c>
      <c r="H534" s="6">
        <v>9643</v>
      </c>
      <c r="I534" s="6">
        <v>18956</v>
      </c>
      <c r="J534" s="6">
        <v>24556</v>
      </c>
      <c r="K534" s="6">
        <v>24073</v>
      </c>
      <c r="L534" s="6">
        <v>22001</v>
      </c>
      <c r="M534" s="6">
        <v>16401</v>
      </c>
      <c r="N534" s="10">
        <v>86</v>
      </c>
      <c r="O534" s="6">
        <v>33080.058139534885</v>
      </c>
      <c r="P534" s="6">
        <v>5178.5581395348836</v>
      </c>
      <c r="Q534" s="6">
        <v>14969.075581395349</v>
      </c>
      <c r="R534" s="6">
        <v>29425.883720930233</v>
      </c>
      <c r="S534" s="6">
        <v>38118.906976744183</v>
      </c>
      <c r="T534" s="6">
        <v>37369.133720930229</v>
      </c>
      <c r="U534" s="6">
        <v>34152.715116279069</v>
      </c>
      <c r="V534" s="6">
        <v>25459.691860465115</v>
      </c>
    </row>
    <row r="535" spans="1:22" ht="12.75">
      <c r="A535" s="3">
        <v>2009</v>
      </c>
      <c r="B535" s="5" t="s">
        <v>29</v>
      </c>
      <c r="C535" s="5" t="s">
        <v>19</v>
      </c>
      <c r="D535" s="2">
        <v>28</v>
      </c>
      <c r="E535" s="2">
        <v>12</v>
      </c>
      <c r="F535" s="6">
        <v>26594</v>
      </c>
      <c r="G535" s="6" t="s">
        <v>39</v>
      </c>
      <c r="H535" s="6">
        <v>11372</v>
      </c>
      <c r="I535" s="6">
        <v>20978</v>
      </c>
      <c r="J535" s="6">
        <v>29208</v>
      </c>
      <c r="K535" s="6">
        <v>30980</v>
      </c>
      <c r="L535" s="6">
        <v>28493</v>
      </c>
      <c r="M535" s="6">
        <v>21223</v>
      </c>
      <c r="N535" s="10">
        <v>86</v>
      </c>
      <c r="O535" s="6">
        <v>41282.546511627908</v>
      </c>
      <c r="P535" s="6" t="s">
        <v>39</v>
      </c>
      <c r="Q535" s="6">
        <v>17653.046511627908</v>
      </c>
      <c r="R535" s="6">
        <v>32564.68604651163</v>
      </c>
      <c r="S535" s="6">
        <v>45340.325581395351</v>
      </c>
      <c r="T535" s="6">
        <v>48091.046511627908</v>
      </c>
      <c r="U535" s="6">
        <v>44230.412790697672</v>
      </c>
      <c r="V535" s="6">
        <v>32945.005813953489</v>
      </c>
    </row>
    <row r="536" spans="1:22" ht="12.75">
      <c r="A536" s="3">
        <v>2009</v>
      </c>
      <c r="B536" s="5" t="s">
        <v>29</v>
      </c>
      <c r="C536" s="5" t="s">
        <v>20</v>
      </c>
      <c r="D536" s="2">
        <v>29</v>
      </c>
      <c r="E536" s="2">
        <v>12</v>
      </c>
      <c r="F536" s="6">
        <v>16146</v>
      </c>
      <c r="G536" s="6">
        <v>3119</v>
      </c>
      <c r="H536" s="6">
        <v>8182</v>
      </c>
      <c r="I536" s="6">
        <v>17000</v>
      </c>
      <c r="J536" s="6">
        <v>19000</v>
      </c>
      <c r="K536" s="6">
        <v>16908</v>
      </c>
      <c r="L536" s="6">
        <v>16281</v>
      </c>
      <c r="M536" s="6">
        <v>10475</v>
      </c>
      <c r="N536" s="10">
        <v>86</v>
      </c>
      <c r="O536" s="6">
        <v>25063.848837209302</v>
      </c>
      <c r="P536" s="6">
        <v>4841.7034883720926</v>
      </c>
      <c r="Q536" s="6">
        <v>12701.127906976744</v>
      </c>
      <c r="R536" s="6">
        <v>26389.534883720931</v>
      </c>
      <c r="S536" s="6">
        <v>29494.18604651163</v>
      </c>
      <c r="T536" s="6">
        <v>26246.720930232557</v>
      </c>
      <c r="U536" s="6">
        <v>25273.412790697676</v>
      </c>
      <c r="V536" s="6">
        <v>16260.610465116279</v>
      </c>
    </row>
    <row r="537" spans="1:22" ht="12.75">
      <c r="A537" s="3">
        <v>2009</v>
      </c>
      <c r="B537" s="5" t="s">
        <v>29</v>
      </c>
      <c r="C537" s="5" t="s">
        <v>21</v>
      </c>
      <c r="D537" s="2">
        <v>30</v>
      </c>
      <c r="E537" s="2">
        <v>12</v>
      </c>
      <c r="F537" s="6">
        <v>25806</v>
      </c>
      <c r="G537" s="6" t="s">
        <v>39</v>
      </c>
      <c r="H537" s="6">
        <v>13714</v>
      </c>
      <c r="I537" s="6">
        <v>21000</v>
      </c>
      <c r="J537" s="6">
        <v>28208</v>
      </c>
      <c r="K537" s="6">
        <v>28858</v>
      </c>
      <c r="L537" s="6">
        <v>26623</v>
      </c>
      <c r="M537" s="6">
        <v>23192</v>
      </c>
      <c r="N537" s="10">
        <v>86</v>
      </c>
      <c r="O537" s="6">
        <v>40059.313953488374</v>
      </c>
      <c r="P537" s="6" t="s">
        <v>39</v>
      </c>
      <c r="Q537" s="6">
        <v>21288.593023255813</v>
      </c>
      <c r="R537" s="6">
        <v>32598.837209302324</v>
      </c>
      <c r="S537" s="6">
        <v>43788</v>
      </c>
      <c r="T537" s="6">
        <v>44797.011627906977</v>
      </c>
      <c r="U537" s="6">
        <v>41327.563953488374</v>
      </c>
      <c r="V537" s="6">
        <v>36001.534883720931</v>
      </c>
    </row>
    <row r="538" spans="1:22" ht="12.75">
      <c r="A538" s="3">
        <v>2009</v>
      </c>
      <c r="B538" s="5" t="s">
        <v>29</v>
      </c>
      <c r="C538" s="5" t="s">
        <v>22</v>
      </c>
      <c r="D538" s="2">
        <v>31</v>
      </c>
      <c r="E538" s="2">
        <v>12</v>
      </c>
      <c r="F538" s="6">
        <v>28264</v>
      </c>
      <c r="G538" s="6">
        <v>9102</v>
      </c>
      <c r="H538" s="6">
        <v>14255</v>
      </c>
      <c r="I538" s="6">
        <v>22000</v>
      </c>
      <c r="J538" s="6">
        <v>30000</v>
      </c>
      <c r="K538" s="6">
        <v>31936</v>
      </c>
      <c r="L538" s="6">
        <v>29766</v>
      </c>
      <c r="M538" s="6">
        <v>24699</v>
      </c>
      <c r="N538" s="10">
        <v>86</v>
      </c>
      <c r="O538" s="6">
        <v>43874.930232558138</v>
      </c>
      <c r="P538" s="6">
        <v>14129.267441860466</v>
      </c>
      <c r="Q538" s="6">
        <v>22128.401162790698</v>
      </c>
      <c r="R538" s="6">
        <v>34151.162790697672</v>
      </c>
      <c r="S538" s="6">
        <v>46569.767441860466</v>
      </c>
      <c r="T538" s="6">
        <v>49575.069767441862</v>
      </c>
      <c r="U538" s="6">
        <v>46206.523255813954</v>
      </c>
      <c r="V538" s="6">
        <v>38340.889534883718</v>
      </c>
    </row>
    <row r="539" spans="1:22" ht="12.75">
      <c r="A539" s="3">
        <v>2009</v>
      </c>
      <c r="B539" s="5" t="s">
        <v>29</v>
      </c>
      <c r="C539" s="5" t="s">
        <v>23</v>
      </c>
      <c r="D539" s="2">
        <v>32</v>
      </c>
      <c r="E539" s="2">
        <v>12</v>
      </c>
      <c r="F539" s="6">
        <v>22118</v>
      </c>
      <c r="G539" s="6" t="s">
        <v>39</v>
      </c>
      <c r="H539" s="6">
        <v>13018</v>
      </c>
      <c r="I539" s="6">
        <v>19749</v>
      </c>
      <c r="J539" s="6">
        <v>25396</v>
      </c>
      <c r="K539" s="6">
        <v>23471</v>
      </c>
      <c r="L539" s="6">
        <v>22188</v>
      </c>
      <c r="M539" s="6">
        <v>19396</v>
      </c>
      <c r="N539" s="10">
        <v>86</v>
      </c>
      <c r="O539" s="6">
        <v>34334.337209302328</v>
      </c>
      <c r="P539" s="6" t="s">
        <v>39</v>
      </c>
      <c r="Q539" s="6">
        <v>20208.174418604653</v>
      </c>
      <c r="R539" s="6">
        <v>30656.877906976744</v>
      </c>
      <c r="S539" s="6">
        <v>39422.860465116282</v>
      </c>
      <c r="T539" s="6">
        <v>36434.633720930229</v>
      </c>
      <c r="U539" s="6">
        <v>34443</v>
      </c>
      <c r="V539" s="6">
        <v>30108.906976744187</v>
      </c>
    </row>
    <row r="540" spans="1:22" ht="12.75">
      <c r="A540" s="3">
        <v>2009</v>
      </c>
      <c r="B540" s="5" t="s">
        <v>29</v>
      </c>
      <c r="C540" s="5" t="s">
        <v>24</v>
      </c>
      <c r="D540" s="2">
        <v>33</v>
      </c>
      <c r="E540" s="2">
        <v>12</v>
      </c>
      <c r="F540" s="6">
        <v>8623</v>
      </c>
      <c r="G540" s="6">
        <v>2740</v>
      </c>
      <c r="H540" s="6">
        <v>5107</v>
      </c>
      <c r="I540" s="6">
        <v>8280</v>
      </c>
      <c r="J540" s="6">
        <v>9910</v>
      </c>
      <c r="K540" s="6">
        <v>9491</v>
      </c>
      <c r="L540" s="6">
        <v>9172</v>
      </c>
      <c r="M540" s="6">
        <v>7451</v>
      </c>
      <c r="N540" s="10">
        <v>86</v>
      </c>
      <c r="O540" s="6">
        <v>13385.703488372093</v>
      </c>
      <c r="P540" s="6">
        <v>4253.3720930232557</v>
      </c>
      <c r="Q540" s="6">
        <v>7927.7267441860467</v>
      </c>
      <c r="R540" s="6">
        <v>12853.255813953489</v>
      </c>
      <c r="S540" s="6">
        <v>15383.546511627907</v>
      </c>
      <c r="T540" s="6">
        <v>14733.122093023256</v>
      </c>
      <c r="U540" s="6">
        <v>14237.930232558139</v>
      </c>
      <c r="V540" s="6">
        <v>11566.377906976744</v>
      </c>
    </row>
    <row r="541" spans="1:22" ht="12.75">
      <c r="A541" s="3">
        <v>2009</v>
      </c>
      <c r="B541" s="5" t="s">
        <v>29</v>
      </c>
      <c r="C541" s="5" t="s">
        <v>25</v>
      </c>
      <c r="D541" s="2">
        <v>34</v>
      </c>
      <c r="E541" s="2">
        <v>12</v>
      </c>
      <c r="F541" s="6">
        <v>8809</v>
      </c>
      <c r="G541" s="6" t="s">
        <v>39</v>
      </c>
      <c r="H541" s="6">
        <v>5312</v>
      </c>
      <c r="I541" s="6">
        <v>9023</v>
      </c>
      <c r="J541" s="6">
        <v>11815</v>
      </c>
      <c r="K541" s="6">
        <v>12000</v>
      </c>
      <c r="L541" s="6">
        <v>11176</v>
      </c>
      <c r="M541" s="6">
        <v>8619</v>
      </c>
      <c r="N541" s="10">
        <v>86</v>
      </c>
      <c r="O541" s="6">
        <v>13674.436046511628</v>
      </c>
      <c r="P541" s="6" t="s">
        <v>39</v>
      </c>
      <c r="Q541" s="6">
        <v>8245.9534883720935</v>
      </c>
      <c r="R541" s="6">
        <v>14006.633720930233</v>
      </c>
      <c r="S541" s="6">
        <v>18340.726744186046</v>
      </c>
      <c r="T541" s="6">
        <v>18627.906976744187</v>
      </c>
      <c r="U541" s="6">
        <v>17348.79069767442</v>
      </c>
      <c r="V541" s="6">
        <v>13379.494186046511</v>
      </c>
    </row>
    <row r="542" spans="1:22" ht="12.75">
      <c r="A542" s="3">
        <v>2009</v>
      </c>
      <c r="B542" s="5" t="s">
        <v>29</v>
      </c>
      <c r="C542" s="5" t="s">
        <v>26</v>
      </c>
      <c r="D542" s="2">
        <v>35</v>
      </c>
      <c r="E542" s="2">
        <v>12</v>
      </c>
      <c r="F542" s="6">
        <v>8585</v>
      </c>
      <c r="G542" s="6">
        <v>2846</v>
      </c>
      <c r="H542" s="6">
        <v>4940</v>
      </c>
      <c r="I542" s="6">
        <v>8008</v>
      </c>
      <c r="J542" s="6">
        <v>9713</v>
      </c>
      <c r="K542" s="6">
        <v>9301</v>
      </c>
      <c r="L542" s="6">
        <v>9033</v>
      </c>
      <c r="M542" s="6">
        <v>7028</v>
      </c>
      <c r="N542" s="10">
        <v>86</v>
      </c>
      <c r="O542" s="6">
        <v>13326.715116279071</v>
      </c>
      <c r="P542" s="6">
        <v>4417.9186046511632</v>
      </c>
      <c r="Q542" s="6">
        <v>7668.4883720930229</v>
      </c>
      <c r="R542" s="6">
        <v>12431.023255813954</v>
      </c>
      <c r="S542" s="6">
        <v>15077.738372093023</v>
      </c>
      <c r="T542" s="6">
        <v>14438.180232558139</v>
      </c>
      <c r="U542" s="6">
        <v>14022.156976744185</v>
      </c>
      <c r="V542" s="6">
        <v>10909.744186046511</v>
      </c>
    </row>
    <row r="543" spans="1:22" ht="12.75">
      <c r="A543" s="3">
        <v>2010</v>
      </c>
      <c r="B543" s="5" t="s">
        <v>17</v>
      </c>
      <c r="C543" s="5" t="s">
        <v>18</v>
      </c>
      <c r="D543" s="2">
        <v>0</v>
      </c>
      <c r="E543" s="2">
        <v>13</v>
      </c>
      <c r="F543" s="20">
        <v>403.8</v>
      </c>
      <c r="G543" s="20">
        <v>61.7</v>
      </c>
      <c r="H543" s="20">
        <v>176.5</v>
      </c>
      <c r="I543" s="20">
        <v>364.1</v>
      </c>
      <c r="J543" s="20">
        <v>473</v>
      </c>
      <c r="K543" s="20">
        <v>464.3</v>
      </c>
      <c r="L543" s="20">
        <v>428.7</v>
      </c>
      <c r="M543" s="20">
        <v>311.60000000000002</v>
      </c>
      <c r="N543" s="10">
        <v>89.2</v>
      </c>
      <c r="O543" s="20">
        <v>604.34192825112109</v>
      </c>
      <c r="P543" s="20">
        <v>92.342488789237677</v>
      </c>
      <c r="Q543" s="20">
        <v>264.15639013452915</v>
      </c>
      <c r="R543" s="20">
        <v>544.92544843049336</v>
      </c>
      <c r="S543" s="20">
        <v>707.90919282511209</v>
      </c>
      <c r="T543" s="20">
        <v>694.88845291479822</v>
      </c>
      <c r="U543" s="20">
        <v>641.60818385650214</v>
      </c>
      <c r="V543" s="20">
        <v>466.35201793721978</v>
      </c>
    </row>
    <row r="544" spans="1:22" ht="12.75">
      <c r="A544" s="3">
        <v>2010</v>
      </c>
      <c r="B544" s="5" t="s">
        <v>17</v>
      </c>
      <c r="C544" s="5" t="s">
        <v>19</v>
      </c>
      <c r="D544" s="2">
        <v>1</v>
      </c>
      <c r="E544" s="2">
        <v>13</v>
      </c>
      <c r="F544" s="20">
        <v>496.5</v>
      </c>
      <c r="G544" s="20">
        <v>72.7</v>
      </c>
      <c r="H544" s="20">
        <v>208</v>
      </c>
      <c r="I544" s="20">
        <v>389.5</v>
      </c>
      <c r="J544" s="20">
        <v>549.29999999999995</v>
      </c>
      <c r="K544" s="20">
        <v>591.79999999999995</v>
      </c>
      <c r="L544" s="20">
        <v>555.70000000000005</v>
      </c>
      <c r="M544" s="20">
        <v>408.3</v>
      </c>
      <c r="N544" s="10">
        <v>89.2</v>
      </c>
      <c r="O544" s="20">
        <v>743.08015695067263</v>
      </c>
      <c r="P544" s="20">
        <v>108.80549327354261</v>
      </c>
      <c r="Q544" s="20">
        <v>311.30044843049325</v>
      </c>
      <c r="R544" s="20">
        <v>582.94002242152465</v>
      </c>
      <c r="S544" s="20">
        <v>822.10257847533614</v>
      </c>
      <c r="T544" s="20">
        <v>885.70964125560522</v>
      </c>
      <c r="U544" s="20">
        <v>831.68105381165935</v>
      </c>
      <c r="V544" s="20">
        <v>611.0767937219731</v>
      </c>
    </row>
    <row r="545" spans="1:22" ht="12.75">
      <c r="A545" s="3">
        <v>2010</v>
      </c>
      <c r="B545" s="5" t="s">
        <v>17</v>
      </c>
      <c r="C545" s="5" t="s">
        <v>20</v>
      </c>
      <c r="D545" s="2">
        <v>2</v>
      </c>
      <c r="E545" s="2">
        <v>13</v>
      </c>
      <c r="F545" s="20">
        <v>315.8</v>
      </c>
      <c r="G545" s="20">
        <v>55.3</v>
      </c>
      <c r="H545" s="20">
        <v>149.6</v>
      </c>
      <c r="I545" s="20">
        <v>336.5</v>
      </c>
      <c r="J545" s="20">
        <v>376</v>
      </c>
      <c r="K545" s="20">
        <v>333.1</v>
      </c>
      <c r="L545" s="20">
        <v>325.7</v>
      </c>
      <c r="M545" s="20">
        <v>206.3</v>
      </c>
      <c r="N545" s="10">
        <v>89.2</v>
      </c>
      <c r="O545" s="20">
        <v>472.63789237668163</v>
      </c>
      <c r="P545" s="20">
        <v>82.764013452914782</v>
      </c>
      <c r="Q545" s="20">
        <v>223.89686098654707</v>
      </c>
      <c r="R545" s="20">
        <v>503.61827354260089</v>
      </c>
      <c r="S545" s="20">
        <v>562.7354260089686</v>
      </c>
      <c r="T545" s="20">
        <v>498.52970852017944</v>
      </c>
      <c r="U545" s="20">
        <v>487.45459641255599</v>
      </c>
      <c r="V545" s="20">
        <v>308.75616591928252</v>
      </c>
    </row>
    <row r="546" spans="1:22" ht="12.75">
      <c r="A546" s="3">
        <v>2010</v>
      </c>
      <c r="B546" s="5" t="s">
        <v>17</v>
      </c>
      <c r="C546" s="5" t="s">
        <v>21</v>
      </c>
      <c r="D546" s="2">
        <v>3</v>
      </c>
      <c r="E546" s="2">
        <v>13</v>
      </c>
      <c r="F546" s="20">
        <v>498.5</v>
      </c>
      <c r="G546" s="20">
        <v>175.7</v>
      </c>
      <c r="H546" s="20">
        <v>277.89999999999998</v>
      </c>
      <c r="I546" s="20">
        <v>410.9</v>
      </c>
      <c r="J546" s="20">
        <v>547.79999999999995</v>
      </c>
      <c r="K546" s="20">
        <v>559.5</v>
      </c>
      <c r="L546" s="20">
        <v>527.79999999999995</v>
      </c>
      <c r="M546" s="20">
        <v>458.2</v>
      </c>
      <c r="N546" s="10">
        <v>89.2</v>
      </c>
      <c r="O546" s="20">
        <v>746.07343049327346</v>
      </c>
      <c r="P546" s="20">
        <v>262.95908071748875</v>
      </c>
      <c r="Q546" s="20">
        <v>415.91535874439455</v>
      </c>
      <c r="R546" s="20">
        <v>614.96804932735415</v>
      </c>
      <c r="S546" s="20">
        <v>819.85762331838555</v>
      </c>
      <c r="T546" s="20">
        <v>837.36827354260083</v>
      </c>
      <c r="U546" s="20">
        <v>789.92488789237655</v>
      </c>
      <c r="V546" s="20">
        <v>685.75896860986541</v>
      </c>
    </row>
    <row r="547" spans="1:22" ht="12.75">
      <c r="A547" s="3">
        <v>2010</v>
      </c>
      <c r="B547" s="5" t="s">
        <v>17</v>
      </c>
      <c r="C547" s="5" t="s">
        <v>22</v>
      </c>
      <c r="D547" s="2">
        <v>4</v>
      </c>
      <c r="E547" s="2">
        <v>13</v>
      </c>
      <c r="F547" s="20">
        <v>537.6</v>
      </c>
      <c r="G547" s="20">
        <v>176.6</v>
      </c>
      <c r="H547" s="20">
        <v>286.7</v>
      </c>
      <c r="I547" s="20">
        <v>420.9</v>
      </c>
      <c r="J547" s="20">
        <v>572.6</v>
      </c>
      <c r="K547" s="20">
        <v>613.29999999999995</v>
      </c>
      <c r="L547" s="20">
        <v>582.5</v>
      </c>
      <c r="M547" s="20">
        <v>483.3</v>
      </c>
      <c r="N547" s="10">
        <v>89.2</v>
      </c>
      <c r="O547" s="20">
        <v>804.59192825112109</v>
      </c>
      <c r="P547" s="20">
        <v>264.30605381165918</v>
      </c>
      <c r="Q547" s="20">
        <v>429.08576233183851</v>
      </c>
      <c r="R547" s="20">
        <v>629.93441704035865</v>
      </c>
      <c r="S547" s="20">
        <v>856.97421524663685</v>
      </c>
      <c r="T547" s="20">
        <v>917.88733183856482</v>
      </c>
      <c r="U547" s="20">
        <v>871.79091928251114</v>
      </c>
      <c r="V547" s="20">
        <v>723.32455156950675</v>
      </c>
    </row>
    <row r="548" spans="1:22" ht="12.75">
      <c r="A548" s="3">
        <v>2010</v>
      </c>
      <c r="B548" s="5" t="s">
        <v>17</v>
      </c>
      <c r="C548" s="5" t="s">
        <v>23</v>
      </c>
      <c r="D548" s="2">
        <v>5</v>
      </c>
      <c r="E548" s="2">
        <v>13</v>
      </c>
      <c r="F548" s="20">
        <v>439</v>
      </c>
      <c r="G548" s="20">
        <v>154.4</v>
      </c>
      <c r="H548" s="20">
        <v>268.3</v>
      </c>
      <c r="I548" s="20">
        <v>400.5</v>
      </c>
      <c r="J548" s="20">
        <v>508.3</v>
      </c>
      <c r="K548" s="20">
        <v>472.1</v>
      </c>
      <c r="L548" s="20">
        <v>440.9</v>
      </c>
      <c r="M548" s="20">
        <v>391</v>
      </c>
      <c r="N548" s="10">
        <v>89.2</v>
      </c>
      <c r="O548" s="20">
        <v>657.0235426008968</v>
      </c>
      <c r="P548" s="20">
        <v>231.08071748878925</v>
      </c>
      <c r="Q548" s="20">
        <v>401.54764573991031</v>
      </c>
      <c r="R548" s="20">
        <v>599.40302690582962</v>
      </c>
      <c r="S548" s="20">
        <v>760.74047085201789</v>
      </c>
      <c r="T548" s="20">
        <v>706.56221973094171</v>
      </c>
      <c r="U548" s="20">
        <v>659.86715246636766</v>
      </c>
      <c r="V548" s="20">
        <v>585.18497757847535</v>
      </c>
    </row>
    <row r="549" spans="1:22" ht="12.75">
      <c r="A549" s="3">
        <v>2010</v>
      </c>
      <c r="B549" s="5" t="s">
        <v>17</v>
      </c>
      <c r="C549" s="5" t="s">
        <v>24</v>
      </c>
      <c r="D549" s="2">
        <v>6</v>
      </c>
      <c r="E549" s="2">
        <v>13</v>
      </c>
      <c r="F549" s="20">
        <v>153.69999999999999</v>
      </c>
      <c r="G549" s="20">
        <v>52.2</v>
      </c>
      <c r="H549" s="20">
        <v>94.7</v>
      </c>
      <c r="I549" s="20">
        <v>144.1</v>
      </c>
      <c r="J549" s="20">
        <v>177.3</v>
      </c>
      <c r="K549" s="20">
        <v>177.2</v>
      </c>
      <c r="L549" s="20">
        <v>176.3</v>
      </c>
      <c r="M549" s="20">
        <v>144.5</v>
      </c>
      <c r="N549" s="10">
        <v>89.2</v>
      </c>
      <c r="O549" s="20">
        <v>230.03307174887888</v>
      </c>
      <c r="P549" s="20">
        <v>78.124439461883412</v>
      </c>
      <c r="Q549" s="20">
        <v>141.73150224215246</v>
      </c>
      <c r="R549" s="20">
        <v>215.66535874439461</v>
      </c>
      <c r="S549" s="20">
        <v>265.35369955156955</v>
      </c>
      <c r="T549" s="20">
        <v>265.2040358744394</v>
      </c>
      <c r="U549" s="20">
        <v>263.85706278026908</v>
      </c>
      <c r="V549" s="20">
        <v>216.26401345291478</v>
      </c>
    </row>
    <row r="550" spans="1:22" ht="12.75">
      <c r="A550" s="3">
        <v>2010</v>
      </c>
      <c r="B550" s="5" t="s">
        <v>17</v>
      </c>
      <c r="C550" s="5" t="s">
        <v>25</v>
      </c>
      <c r="D550" s="2">
        <v>7</v>
      </c>
      <c r="E550" s="2">
        <v>13</v>
      </c>
      <c r="F550" s="20">
        <v>141.9</v>
      </c>
      <c r="G550" s="20">
        <v>56.5</v>
      </c>
      <c r="H550" s="20">
        <v>100</v>
      </c>
      <c r="I550" s="20">
        <v>143.69999999999999</v>
      </c>
      <c r="J550" s="20">
        <v>175.5</v>
      </c>
      <c r="K550" s="20">
        <v>174.1</v>
      </c>
      <c r="L550" s="20">
        <v>186.8</v>
      </c>
      <c r="M550" s="20">
        <v>159.30000000000001</v>
      </c>
      <c r="N550" s="10">
        <v>89.2</v>
      </c>
      <c r="O550" s="20">
        <v>212.37275784753365</v>
      </c>
      <c r="P550" s="20">
        <v>84.55997757847534</v>
      </c>
      <c r="Q550" s="20">
        <v>149.66367713004485</v>
      </c>
      <c r="R550" s="20">
        <v>215.06670403587441</v>
      </c>
      <c r="S550" s="20">
        <v>262.65975336322867</v>
      </c>
      <c r="T550" s="20">
        <v>260.56446188340806</v>
      </c>
      <c r="U550" s="20">
        <v>279.57174887892381</v>
      </c>
      <c r="V550" s="20">
        <v>238.41423766816146</v>
      </c>
    </row>
    <row r="551" spans="1:22" ht="12.75">
      <c r="A551" s="3">
        <v>2010</v>
      </c>
      <c r="B551" s="5" t="s">
        <v>17</v>
      </c>
      <c r="C551" s="5" t="s">
        <v>26</v>
      </c>
      <c r="D551" s="2">
        <v>8</v>
      </c>
      <c r="E551" s="2">
        <v>13</v>
      </c>
      <c r="F551" s="20">
        <v>157.30000000000001</v>
      </c>
      <c r="G551" s="20">
        <v>50</v>
      </c>
      <c r="H551" s="20">
        <v>90</v>
      </c>
      <c r="I551" s="20">
        <v>144.5</v>
      </c>
      <c r="J551" s="20">
        <v>177.8</v>
      </c>
      <c r="K551" s="20">
        <v>177.5</v>
      </c>
      <c r="L551" s="20">
        <v>174.4</v>
      </c>
      <c r="M551" s="20">
        <v>139.5</v>
      </c>
      <c r="N551" s="10">
        <v>89.2</v>
      </c>
      <c r="O551" s="20">
        <v>235.42096412556057</v>
      </c>
      <c r="P551" s="20">
        <v>74.831838565022423</v>
      </c>
      <c r="Q551" s="20">
        <v>134.69730941704034</v>
      </c>
      <c r="R551" s="20">
        <v>216.26401345291478</v>
      </c>
      <c r="S551" s="20">
        <v>266.10201793721973</v>
      </c>
      <c r="T551" s="20">
        <v>265.65302690582956</v>
      </c>
      <c r="U551" s="20">
        <v>261.01345291479822</v>
      </c>
      <c r="V551" s="20">
        <v>208.78082959641256</v>
      </c>
    </row>
    <row r="552" spans="1:22" ht="12.75">
      <c r="A552" s="3">
        <v>2010</v>
      </c>
      <c r="B552" s="5" t="s">
        <v>27</v>
      </c>
      <c r="C552" s="5" t="s">
        <v>18</v>
      </c>
      <c r="D552" s="2">
        <v>9</v>
      </c>
      <c r="E552" s="2">
        <v>13</v>
      </c>
      <c r="F552" s="21">
        <v>11.14</v>
      </c>
      <c r="G552" s="21">
        <v>5</v>
      </c>
      <c r="H552" s="21">
        <v>6.5</v>
      </c>
      <c r="I552" s="21">
        <v>9.67</v>
      </c>
      <c r="J552" s="21">
        <v>12.89</v>
      </c>
      <c r="K552" s="21">
        <v>12.65</v>
      </c>
      <c r="L552" s="21">
        <v>11.89</v>
      </c>
      <c r="M552" s="21">
        <v>9.91</v>
      </c>
      <c r="N552" s="10">
        <v>89.2</v>
      </c>
      <c r="O552" s="21">
        <v>16.672533632286996</v>
      </c>
      <c r="P552" s="21">
        <v>7.4831838565022419</v>
      </c>
      <c r="Q552" s="21">
        <v>9.728139013452914</v>
      </c>
      <c r="R552" s="21">
        <v>14.472477578475335</v>
      </c>
      <c r="S552" s="21">
        <v>19.291647982062781</v>
      </c>
      <c r="T552" s="21">
        <v>18.932455156950674</v>
      </c>
      <c r="U552" s="21">
        <v>17.795011210762333</v>
      </c>
      <c r="V552" s="21">
        <v>14.831670403587445</v>
      </c>
    </row>
    <row r="553" spans="1:22" ht="12.75">
      <c r="A553" s="3">
        <v>2010</v>
      </c>
      <c r="B553" s="5" t="s">
        <v>27</v>
      </c>
      <c r="C553" s="5" t="s">
        <v>19</v>
      </c>
      <c r="D553" s="2">
        <v>10</v>
      </c>
      <c r="E553" s="2">
        <v>13</v>
      </c>
      <c r="F553" s="21">
        <v>12.47</v>
      </c>
      <c r="G553" s="21">
        <v>5.03</v>
      </c>
      <c r="H553" s="21">
        <v>6.63</v>
      </c>
      <c r="I553" s="21">
        <v>9.91</v>
      </c>
      <c r="J553" s="21">
        <v>13.82</v>
      </c>
      <c r="K553" s="21">
        <v>14.76</v>
      </c>
      <c r="L553" s="21">
        <v>14.07</v>
      </c>
      <c r="M553" s="21">
        <v>11.01</v>
      </c>
      <c r="N553" s="10">
        <v>89.2</v>
      </c>
      <c r="O553" s="21">
        <v>18.663060538116593</v>
      </c>
      <c r="P553" s="21">
        <v>7.5280829596412557</v>
      </c>
      <c r="Q553" s="21">
        <v>9.9227017937219735</v>
      </c>
      <c r="R553" s="21">
        <v>14.831670403587445</v>
      </c>
      <c r="S553" s="21">
        <v>20.683520179372199</v>
      </c>
      <c r="T553" s="21">
        <v>22.090358744394617</v>
      </c>
      <c r="U553" s="21">
        <v>21.05767937219731</v>
      </c>
      <c r="V553" s="21">
        <v>16.477970852017936</v>
      </c>
    </row>
    <row r="554" spans="1:22" ht="12.75">
      <c r="A554" s="3">
        <v>2010</v>
      </c>
      <c r="B554" s="5" t="s">
        <v>27</v>
      </c>
      <c r="C554" s="5" t="s">
        <v>20</v>
      </c>
      <c r="D554" s="2">
        <v>11</v>
      </c>
      <c r="E554" s="2">
        <v>13</v>
      </c>
      <c r="F554" s="21">
        <v>9.9</v>
      </c>
      <c r="G554" s="21">
        <v>5</v>
      </c>
      <c r="H554" s="21">
        <v>6.39</v>
      </c>
      <c r="I554" s="21">
        <v>9.4600000000000009</v>
      </c>
      <c r="J554" s="21">
        <v>11.76</v>
      </c>
      <c r="K554" s="21">
        <v>10.62</v>
      </c>
      <c r="L554" s="21">
        <v>10.130000000000001</v>
      </c>
      <c r="M554" s="21">
        <v>8.7799999999999994</v>
      </c>
      <c r="N554" s="10">
        <v>89.2</v>
      </c>
      <c r="O554" s="21">
        <v>14.816704035874441</v>
      </c>
      <c r="P554" s="21">
        <v>7.4831838565022419</v>
      </c>
      <c r="Q554" s="21">
        <v>9.5635089686098649</v>
      </c>
      <c r="R554" s="21">
        <v>14.158183856502243</v>
      </c>
      <c r="S554" s="21">
        <v>17.600448430493273</v>
      </c>
      <c r="T554" s="21">
        <v>15.894282511210761</v>
      </c>
      <c r="U554" s="21">
        <v>15.160930493273542</v>
      </c>
      <c r="V554" s="21">
        <v>13.140470852017936</v>
      </c>
    </row>
    <row r="555" spans="1:22" ht="12.75">
      <c r="A555" s="3">
        <v>2010</v>
      </c>
      <c r="B555" s="5" t="s">
        <v>27</v>
      </c>
      <c r="C555" s="5" t="s">
        <v>21</v>
      </c>
      <c r="D555" s="2">
        <v>12</v>
      </c>
      <c r="E555" s="2">
        <v>13</v>
      </c>
      <c r="F555" s="21">
        <v>12.57</v>
      </c>
      <c r="G555" s="21">
        <v>4.3499999999999996</v>
      </c>
      <c r="H555" s="21">
        <v>7.01</v>
      </c>
      <c r="I555" s="21">
        <v>10.4</v>
      </c>
      <c r="J555" s="21">
        <v>13.99</v>
      </c>
      <c r="K555" s="21">
        <v>14.1</v>
      </c>
      <c r="L555" s="21">
        <v>13.28</v>
      </c>
      <c r="M555" s="21">
        <v>11.28</v>
      </c>
      <c r="N555" s="10">
        <v>89.2</v>
      </c>
      <c r="O555" s="21">
        <v>18.812724215246636</v>
      </c>
      <c r="P555" s="21">
        <v>6.5103699551569498</v>
      </c>
      <c r="Q555" s="21">
        <v>10.491423766816142</v>
      </c>
      <c r="R555" s="21">
        <v>15.565022421524665</v>
      </c>
      <c r="S555" s="21">
        <v>20.937948430493272</v>
      </c>
      <c r="T555" s="21">
        <v>21.102578475336323</v>
      </c>
      <c r="U555" s="21">
        <v>19.875336322869952</v>
      </c>
      <c r="V555" s="21">
        <v>16.882062780269056</v>
      </c>
    </row>
    <row r="556" spans="1:22" ht="12.75">
      <c r="A556" s="3">
        <v>2010</v>
      </c>
      <c r="B556" s="5" t="s">
        <v>27</v>
      </c>
      <c r="C556" s="5" t="s">
        <v>22</v>
      </c>
      <c r="D556" s="2">
        <v>13</v>
      </c>
      <c r="E556" s="2">
        <v>13</v>
      </c>
      <c r="F556" s="21">
        <v>13.13</v>
      </c>
      <c r="G556" s="21">
        <v>4.3899999999999997</v>
      </c>
      <c r="H556" s="21">
        <v>7.11</v>
      </c>
      <c r="I556" s="21">
        <v>10.37</v>
      </c>
      <c r="J556" s="21">
        <v>14.17</v>
      </c>
      <c r="K556" s="21">
        <v>15.06</v>
      </c>
      <c r="L556" s="21">
        <v>14.35</v>
      </c>
      <c r="M556" s="21">
        <v>11.62</v>
      </c>
      <c r="N556" s="10">
        <v>89.2</v>
      </c>
      <c r="O556" s="21">
        <v>19.650840807174887</v>
      </c>
      <c r="P556" s="21">
        <v>6.5702354260089679</v>
      </c>
      <c r="Q556" s="21">
        <v>10.641087443946189</v>
      </c>
      <c r="R556" s="21">
        <v>15.52012331838565</v>
      </c>
      <c r="S556" s="21">
        <v>21.207343049327353</v>
      </c>
      <c r="T556" s="21">
        <v>22.539349775784753</v>
      </c>
      <c r="U556" s="21">
        <v>21.476737668161434</v>
      </c>
      <c r="V556" s="21">
        <v>17.390919282511209</v>
      </c>
    </row>
    <row r="557" spans="1:22" ht="12.75">
      <c r="A557" s="3">
        <v>2010</v>
      </c>
      <c r="B557" s="5" t="s">
        <v>27</v>
      </c>
      <c r="C557" s="5" t="s">
        <v>23</v>
      </c>
      <c r="D557" s="2">
        <v>14</v>
      </c>
      <c r="E557" s="2">
        <v>13</v>
      </c>
      <c r="F557" s="21">
        <v>11.72</v>
      </c>
      <c r="G557" s="21">
        <v>4.25</v>
      </c>
      <c r="H557" s="21">
        <v>6.92</v>
      </c>
      <c r="I557" s="21">
        <v>10.45</v>
      </c>
      <c r="J557" s="21">
        <v>13.68</v>
      </c>
      <c r="K557" s="21">
        <v>12.56</v>
      </c>
      <c r="L557" s="21">
        <v>11.85</v>
      </c>
      <c r="M557" s="21">
        <v>10.45</v>
      </c>
      <c r="N557" s="10">
        <v>89.2</v>
      </c>
      <c r="O557" s="21">
        <v>17.540582959641256</v>
      </c>
      <c r="P557" s="21">
        <v>6.3607062780269059</v>
      </c>
      <c r="Q557" s="21">
        <v>10.356726457399102</v>
      </c>
      <c r="R557" s="21">
        <v>15.639854260089683</v>
      </c>
      <c r="S557" s="21">
        <v>20.473991031390135</v>
      </c>
      <c r="T557" s="21">
        <v>18.797757847533632</v>
      </c>
      <c r="U557" s="21">
        <v>17.735145739910312</v>
      </c>
      <c r="V557" s="21">
        <v>15.639854260089683</v>
      </c>
    </row>
    <row r="558" spans="1:22" ht="12.75">
      <c r="A558" s="3">
        <v>2010</v>
      </c>
      <c r="B558" s="5" t="s">
        <v>27</v>
      </c>
      <c r="C558" s="5" t="s">
        <v>24</v>
      </c>
      <c r="D558" s="2">
        <v>15</v>
      </c>
      <c r="E558" s="2">
        <v>13</v>
      </c>
      <c r="F558" s="21">
        <v>7.98</v>
      </c>
      <c r="G558" s="21">
        <v>5.12</v>
      </c>
      <c r="H558" s="21">
        <v>6.18</v>
      </c>
      <c r="I558" s="21">
        <v>7.3</v>
      </c>
      <c r="J558" s="21">
        <v>8.9600000000000009</v>
      </c>
      <c r="K558" s="21">
        <v>8.74</v>
      </c>
      <c r="L558" s="21">
        <v>8.57</v>
      </c>
      <c r="M558" s="21">
        <v>8.41</v>
      </c>
      <c r="N558" s="10">
        <v>89.2</v>
      </c>
      <c r="O558" s="21">
        <v>11.943161434977579</v>
      </c>
      <c r="P558" s="21">
        <v>7.6627802690582953</v>
      </c>
      <c r="Q558" s="21">
        <v>9.249215246636771</v>
      </c>
      <c r="R558" s="21">
        <v>10.925448430493272</v>
      </c>
      <c r="S558" s="21">
        <v>13.409865470852019</v>
      </c>
      <c r="T558" s="21">
        <v>13.080605381165919</v>
      </c>
      <c r="U558" s="21">
        <v>12.826177130044844</v>
      </c>
      <c r="V558" s="21">
        <v>12.586715246636773</v>
      </c>
    </row>
    <row r="559" spans="1:22" ht="12.75">
      <c r="A559" s="3">
        <v>2010</v>
      </c>
      <c r="B559" s="5" t="s">
        <v>27</v>
      </c>
      <c r="C559" s="5" t="s">
        <v>25</v>
      </c>
      <c r="D559" s="2">
        <v>16</v>
      </c>
      <c r="E559" s="2">
        <v>13</v>
      </c>
      <c r="F559" s="21">
        <v>7.71</v>
      </c>
      <c r="G559" s="21">
        <v>5.16</v>
      </c>
      <c r="H559" s="21">
        <v>6.24</v>
      </c>
      <c r="I559" s="21">
        <v>7.24</v>
      </c>
      <c r="J559" s="21">
        <v>9.19</v>
      </c>
      <c r="K559" s="21">
        <v>9.91</v>
      </c>
      <c r="L559" s="21">
        <v>10.14</v>
      </c>
      <c r="M559" s="21">
        <v>8.94</v>
      </c>
      <c r="N559" s="10">
        <v>89.2</v>
      </c>
      <c r="O559" s="21">
        <v>11.539069506726458</v>
      </c>
      <c r="P559" s="21">
        <v>7.7226457399103134</v>
      </c>
      <c r="Q559" s="21">
        <v>9.3390134529147986</v>
      </c>
      <c r="R559" s="21">
        <v>10.835650224215247</v>
      </c>
      <c r="S559" s="21">
        <v>13.754091928251121</v>
      </c>
      <c r="T559" s="21">
        <v>14.831670403587445</v>
      </c>
      <c r="U559" s="21">
        <v>15.175896860986548</v>
      </c>
      <c r="V559" s="21">
        <v>13.379932735426008</v>
      </c>
    </row>
    <row r="560" spans="1:22" ht="12.75">
      <c r="A560" s="3">
        <v>2010</v>
      </c>
      <c r="B560" s="5" t="s">
        <v>27</v>
      </c>
      <c r="C560" s="5" t="s">
        <v>26</v>
      </c>
      <c r="D560" s="2">
        <v>17</v>
      </c>
      <c r="E560" s="2">
        <v>13</v>
      </c>
      <c r="F560" s="21">
        <v>8</v>
      </c>
      <c r="G560" s="21">
        <v>5.04</v>
      </c>
      <c r="H560" s="21">
        <v>6.14</v>
      </c>
      <c r="I560" s="21">
        <v>7.34</v>
      </c>
      <c r="J560" s="21">
        <v>8.91</v>
      </c>
      <c r="K560" s="21">
        <v>8.6199999999999992</v>
      </c>
      <c r="L560" s="21">
        <v>8.42</v>
      </c>
      <c r="M560" s="21">
        <v>8.19</v>
      </c>
      <c r="N560" s="10">
        <v>89.2</v>
      </c>
      <c r="O560" s="21">
        <v>11.973094170403588</v>
      </c>
      <c r="P560" s="21">
        <v>7.54304932735426</v>
      </c>
      <c r="Q560" s="21">
        <v>9.189349775784752</v>
      </c>
      <c r="R560" s="21">
        <v>10.985313901345291</v>
      </c>
      <c r="S560" s="21">
        <v>13.335033632286997</v>
      </c>
      <c r="T560" s="21">
        <v>12.901008968609865</v>
      </c>
      <c r="U560" s="21">
        <v>12.601681614349774</v>
      </c>
      <c r="V560" s="21">
        <v>12.257455156950673</v>
      </c>
    </row>
    <row r="561" spans="1:22" ht="12.75">
      <c r="A561" s="3">
        <v>2010</v>
      </c>
      <c r="B561" s="5" t="s">
        <v>49</v>
      </c>
      <c r="C561" s="5" t="s">
        <v>18</v>
      </c>
      <c r="D561" s="2">
        <v>18</v>
      </c>
      <c r="E561" s="2">
        <v>13</v>
      </c>
      <c r="F561" s="22">
        <v>11.08</v>
      </c>
      <c r="G561" s="22">
        <v>5</v>
      </c>
      <c r="H561" s="22">
        <v>6.48</v>
      </c>
      <c r="I561" s="22">
        <v>9.61</v>
      </c>
      <c r="J561" s="22">
        <v>12.81</v>
      </c>
      <c r="K561" s="22">
        <v>12.56</v>
      </c>
      <c r="L561" s="22">
        <v>11.81</v>
      </c>
      <c r="M561" s="22">
        <v>9.8699999999999992</v>
      </c>
      <c r="N561" s="10">
        <v>89.2</v>
      </c>
      <c r="O561" s="22">
        <v>16.58273542600897</v>
      </c>
      <c r="P561" s="22">
        <v>7.4831838565022419</v>
      </c>
      <c r="Q561" s="22">
        <v>9.6982062780269054</v>
      </c>
      <c r="R561" s="22">
        <v>14.382679372197309</v>
      </c>
      <c r="S561" s="22">
        <v>19.171917040358743</v>
      </c>
      <c r="T561" s="22">
        <v>18.797757847533632</v>
      </c>
      <c r="U561" s="22">
        <v>17.675280269058295</v>
      </c>
      <c r="V561" s="22">
        <v>14.771804932735426</v>
      </c>
    </row>
    <row r="562" spans="1:22" ht="12.75">
      <c r="A562" s="3">
        <v>2010</v>
      </c>
      <c r="B562" s="5" t="s">
        <v>49</v>
      </c>
      <c r="C562" s="5" t="s">
        <v>19</v>
      </c>
      <c r="D562" s="2">
        <v>19</v>
      </c>
      <c r="E562" s="2">
        <v>13</v>
      </c>
      <c r="F562" s="22">
        <v>12.34</v>
      </c>
      <c r="G562" s="22">
        <v>5.01</v>
      </c>
      <c r="H562" s="22">
        <v>6.6</v>
      </c>
      <c r="I562" s="22">
        <v>9.83</v>
      </c>
      <c r="J562" s="22">
        <v>13.74</v>
      </c>
      <c r="K562" s="22">
        <v>14.62</v>
      </c>
      <c r="L562" s="22">
        <v>13.95</v>
      </c>
      <c r="M562" s="22">
        <v>10.89</v>
      </c>
      <c r="N562" s="10">
        <v>89.2</v>
      </c>
      <c r="O562" s="22">
        <v>18.468497757847533</v>
      </c>
      <c r="P562" s="22">
        <v>7.4981502242152454</v>
      </c>
      <c r="Q562" s="22">
        <v>9.8778026905829588</v>
      </c>
      <c r="R562" s="22">
        <v>14.711939461883409</v>
      </c>
      <c r="S562" s="22">
        <v>20.563789237668161</v>
      </c>
      <c r="T562" s="22">
        <v>21.880829596412553</v>
      </c>
      <c r="U562" s="22">
        <v>20.878082959641254</v>
      </c>
      <c r="V562" s="22">
        <v>16.298374439461885</v>
      </c>
    </row>
    <row r="563" spans="1:22" ht="12.75">
      <c r="A563" s="3">
        <v>2010</v>
      </c>
      <c r="B563" s="5" t="s">
        <v>49</v>
      </c>
      <c r="C563" s="5" t="s">
        <v>20</v>
      </c>
      <c r="D563" s="2">
        <v>20</v>
      </c>
      <c r="E563" s="2">
        <v>13</v>
      </c>
      <c r="F563" s="22">
        <v>9.89</v>
      </c>
      <c r="G563" s="22">
        <v>5</v>
      </c>
      <c r="H563" s="22">
        <v>6.38</v>
      </c>
      <c r="I563" s="22">
        <v>9.44</v>
      </c>
      <c r="J563" s="22">
        <v>11.75</v>
      </c>
      <c r="K563" s="22">
        <v>10.62</v>
      </c>
      <c r="L563" s="22">
        <v>10.119999999999999</v>
      </c>
      <c r="M563" s="22">
        <v>8.7799999999999994</v>
      </c>
      <c r="N563" s="10">
        <v>89.2</v>
      </c>
      <c r="O563" s="22">
        <v>14.801737668161435</v>
      </c>
      <c r="P563" s="22">
        <v>7.4831838565022419</v>
      </c>
      <c r="Q563" s="22">
        <v>9.5485426008968606</v>
      </c>
      <c r="R563" s="22">
        <v>14.128251121076232</v>
      </c>
      <c r="S563" s="22">
        <v>17.585482062780269</v>
      </c>
      <c r="T563" s="22">
        <v>15.894282511210761</v>
      </c>
      <c r="U563" s="22">
        <v>15.145964125560537</v>
      </c>
      <c r="V563" s="22">
        <v>13.140470852017936</v>
      </c>
    </row>
    <row r="564" spans="1:22" ht="12.75">
      <c r="A564" s="3">
        <v>2010</v>
      </c>
      <c r="B564" s="5" t="s">
        <v>49</v>
      </c>
      <c r="C564" s="5" t="s">
        <v>21</v>
      </c>
      <c r="D564" s="2">
        <v>21</v>
      </c>
      <c r="E564" s="2">
        <v>13</v>
      </c>
      <c r="F564" s="22">
        <v>12.5</v>
      </c>
      <c r="G564" s="22">
        <v>4.33</v>
      </c>
      <c r="H564" s="22">
        <v>7</v>
      </c>
      <c r="I564" s="22">
        <v>10.34</v>
      </c>
      <c r="J564" s="22">
        <v>13.91</v>
      </c>
      <c r="K564" s="22">
        <v>14.01</v>
      </c>
      <c r="L564" s="22">
        <v>13.19</v>
      </c>
      <c r="M564" s="22">
        <v>11.2</v>
      </c>
      <c r="N564" s="10">
        <v>89.2</v>
      </c>
      <c r="O564" s="22">
        <v>18.707959641255606</v>
      </c>
      <c r="P564" s="22">
        <v>6.4804372197309421</v>
      </c>
      <c r="Q564" s="22">
        <v>10.476457399103138</v>
      </c>
      <c r="R564" s="22">
        <v>15.475224215246635</v>
      </c>
      <c r="S564" s="22">
        <v>20.818217488789237</v>
      </c>
      <c r="T564" s="22">
        <v>20.967881165919284</v>
      </c>
      <c r="U564" s="22">
        <v>19.740639013452913</v>
      </c>
      <c r="V564" s="22">
        <v>16.762331838565022</v>
      </c>
    </row>
    <row r="565" spans="1:22" ht="12.75">
      <c r="A565" s="3">
        <v>2010</v>
      </c>
      <c r="B565" s="5" t="s">
        <v>49</v>
      </c>
      <c r="C565" s="5" t="s">
        <v>22</v>
      </c>
      <c r="D565" s="2">
        <v>22</v>
      </c>
      <c r="E565" s="2">
        <v>13</v>
      </c>
      <c r="F565" s="22">
        <v>13</v>
      </c>
      <c r="G565" s="22">
        <v>4.3899999999999997</v>
      </c>
      <c r="H565" s="22">
        <v>7.05</v>
      </c>
      <c r="I565" s="22">
        <v>10.26</v>
      </c>
      <c r="J565" s="22">
        <v>14.06</v>
      </c>
      <c r="K565" s="22">
        <v>14.95</v>
      </c>
      <c r="L565" s="22">
        <v>14.23</v>
      </c>
      <c r="M565" s="22">
        <v>11.51</v>
      </c>
      <c r="N565" s="10">
        <v>89.2</v>
      </c>
      <c r="O565" s="22">
        <v>19.456278026905828</v>
      </c>
      <c r="P565" s="22">
        <v>6.5702354260089679</v>
      </c>
      <c r="Q565" s="22">
        <v>10.551289237668161</v>
      </c>
      <c r="R565" s="22">
        <v>15.355493273542601</v>
      </c>
      <c r="S565" s="22">
        <v>21.042713004484305</v>
      </c>
      <c r="T565" s="22">
        <v>22.374719730941703</v>
      </c>
      <c r="U565" s="22">
        <v>21.297141255605382</v>
      </c>
      <c r="V565" s="22">
        <v>17.226289237668162</v>
      </c>
    </row>
    <row r="566" spans="1:22" ht="12.75">
      <c r="A566" s="3">
        <v>2010</v>
      </c>
      <c r="B566" s="5" t="s">
        <v>49</v>
      </c>
      <c r="C566" s="5" t="s">
        <v>23</v>
      </c>
      <c r="D566" s="2">
        <v>23</v>
      </c>
      <c r="E566" s="2">
        <v>13</v>
      </c>
      <c r="F566" s="22">
        <v>11.69</v>
      </c>
      <c r="G566" s="22">
        <v>4.25</v>
      </c>
      <c r="H566" s="22">
        <v>6.9</v>
      </c>
      <c r="I566" s="22">
        <v>10.45</v>
      </c>
      <c r="J566" s="22">
        <v>13.67</v>
      </c>
      <c r="K566" s="22">
        <v>12.54</v>
      </c>
      <c r="L566" s="22">
        <v>11.84</v>
      </c>
      <c r="M566" s="22">
        <v>10.46</v>
      </c>
      <c r="N566" s="10">
        <v>89.2</v>
      </c>
      <c r="O566" s="22">
        <v>17.495683856502243</v>
      </c>
      <c r="P566" s="22">
        <v>6.3607062780269059</v>
      </c>
      <c r="Q566" s="22">
        <v>10.326793721973095</v>
      </c>
      <c r="R566" s="22">
        <v>15.639854260089683</v>
      </c>
      <c r="S566" s="22">
        <v>20.459024663677127</v>
      </c>
      <c r="T566" s="22">
        <v>18.767825112107623</v>
      </c>
      <c r="U566" s="22">
        <v>17.720179372197308</v>
      </c>
      <c r="V566" s="22">
        <v>15.654820627802691</v>
      </c>
    </row>
    <row r="567" spans="1:22" ht="12.75">
      <c r="A567" s="3">
        <v>2010</v>
      </c>
      <c r="B567" s="5" t="s">
        <v>49</v>
      </c>
      <c r="C567" s="5" t="s">
        <v>24</v>
      </c>
      <c r="D567" s="2">
        <v>24</v>
      </c>
      <c r="E567" s="2">
        <v>13</v>
      </c>
      <c r="F567" s="22">
        <v>7.97</v>
      </c>
      <c r="G567" s="22">
        <v>5.13</v>
      </c>
      <c r="H567" s="22">
        <v>6.13</v>
      </c>
      <c r="I567" s="22">
        <v>7.28</v>
      </c>
      <c r="J567" s="22">
        <v>8.9499999999999993</v>
      </c>
      <c r="K567" s="22">
        <v>8.7200000000000006</v>
      </c>
      <c r="L567" s="22">
        <v>8.57</v>
      </c>
      <c r="M567" s="22">
        <v>8.42</v>
      </c>
      <c r="N567" s="10">
        <v>89.2</v>
      </c>
      <c r="O567" s="22">
        <v>11.928195067264573</v>
      </c>
      <c r="P567" s="22">
        <v>7.6777466367713005</v>
      </c>
      <c r="Q567" s="22">
        <v>9.1743834080717495</v>
      </c>
      <c r="R567" s="22">
        <v>10.895515695067264</v>
      </c>
      <c r="S567" s="22">
        <v>13.394899103139011</v>
      </c>
      <c r="T567" s="22">
        <v>13.050672645739912</v>
      </c>
      <c r="U567" s="22">
        <v>12.826177130044844</v>
      </c>
      <c r="V567" s="22">
        <v>12.601681614349774</v>
      </c>
    </row>
    <row r="568" spans="1:22" ht="12.75">
      <c r="A568" s="3">
        <v>2010</v>
      </c>
      <c r="B568" s="5" t="s">
        <v>49</v>
      </c>
      <c r="C568" s="5" t="s">
        <v>25</v>
      </c>
      <c r="D568" s="2">
        <v>25</v>
      </c>
      <c r="E568" s="2">
        <v>13</v>
      </c>
      <c r="F568" s="22">
        <v>7.67</v>
      </c>
      <c r="G568" s="22">
        <v>5.18</v>
      </c>
      <c r="H568" s="22">
        <v>6.2</v>
      </c>
      <c r="I568" s="22">
        <v>7.2</v>
      </c>
      <c r="J568" s="22">
        <v>9.19</v>
      </c>
      <c r="K568" s="22">
        <v>9.91</v>
      </c>
      <c r="L568" s="22">
        <v>10.130000000000001</v>
      </c>
      <c r="M568" s="22">
        <v>8.89</v>
      </c>
      <c r="N568" s="10">
        <v>89.2</v>
      </c>
      <c r="O568" s="22">
        <v>11.479204035874439</v>
      </c>
      <c r="P568" s="22">
        <v>7.7525784753363221</v>
      </c>
      <c r="Q568" s="22">
        <v>9.2791479820627814</v>
      </c>
      <c r="R568" s="22">
        <v>10.775784753363229</v>
      </c>
      <c r="S568" s="22">
        <v>13.754091928251121</v>
      </c>
      <c r="T568" s="22">
        <v>14.831670403587445</v>
      </c>
      <c r="U568" s="22">
        <v>15.160930493273542</v>
      </c>
      <c r="V568" s="22">
        <v>13.305100896860987</v>
      </c>
    </row>
    <row r="569" spans="1:22" ht="12.75">
      <c r="A569" s="3">
        <v>2010</v>
      </c>
      <c r="B569" s="5" t="s">
        <v>49</v>
      </c>
      <c r="C569" s="5" t="s">
        <v>26</v>
      </c>
      <c r="D569" s="2">
        <v>26</v>
      </c>
      <c r="E569" s="2">
        <v>13</v>
      </c>
      <c r="F569" s="22">
        <v>8</v>
      </c>
      <c r="G569" s="22">
        <v>5.05</v>
      </c>
      <c r="H569" s="22">
        <v>6.12</v>
      </c>
      <c r="I569" s="22">
        <v>7.32</v>
      </c>
      <c r="J569" s="22">
        <v>8.9</v>
      </c>
      <c r="K569" s="22">
        <v>8.59</v>
      </c>
      <c r="L569" s="22">
        <v>8.4</v>
      </c>
      <c r="M569" s="22">
        <v>8.2100000000000009</v>
      </c>
      <c r="N569" s="10">
        <v>89.2</v>
      </c>
      <c r="O569" s="22">
        <v>11.973094170403588</v>
      </c>
      <c r="P569" s="22">
        <v>7.5580156950672635</v>
      </c>
      <c r="Q569" s="22">
        <v>9.1594170403587434</v>
      </c>
      <c r="R569" s="22">
        <v>10.955381165919283</v>
      </c>
      <c r="S569" s="22">
        <v>13.320067264573991</v>
      </c>
      <c r="T569" s="22">
        <v>12.856109865470851</v>
      </c>
      <c r="U569" s="22">
        <v>12.571748878923767</v>
      </c>
      <c r="V569" s="22">
        <v>12.287387892376682</v>
      </c>
    </row>
    <row r="570" spans="1:22" ht="12.75">
      <c r="A570" s="3">
        <v>2010</v>
      </c>
      <c r="B570" s="5" t="s">
        <v>29</v>
      </c>
      <c r="C570" s="5" t="s">
        <v>18</v>
      </c>
      <c r="D570" s="2">
        <v>27</v>
      </c>
      <c r="E570" s="2">
        <v>13</v>
      </c>
      <c r="F570" s="6">
        <v>21212</v>
      </c>
      <c r="G570" s="6">
        <v>2830</v>
      </c>
      <c r="H570" s="6">
        <v>8563</v>
      </c>
      <c r="I570" s="6">
        <v>18696</v>
      </c>
      <c r="J570" s="6">
        <v>24325</v>
      </c>
      <c r="K570" s="6">
        <v>24000</v>
      </c>
      <c r="L570" s="6">
        <v>22300</v>
      </c>
      <c r="M570" s="6">
        <v>16382</v>
      </c>
      <c r="N570" s="10">
        <v>89.2</v>
      </c>
      <c r="O570" s="6">
        <v>31746.659192825111</v>
      </c>
      <c r="P570" s="6">
        <v>4235.4820627802692</v>
      </c>
      <c r="Q570" s="6">
        <v>12815.70067264574</v>
      </c>
      <c r="R570" s="6">
        <v>27981.121076233183</v>
      </c>
      <c r="S570" s="6">
        <v>36405.689461883405</v>
      </c>
      <c r="T570" s="6">
        <v>35919.28251121076</v>
      </c>
      <c r="U570" s="6">
        <v>33375</v>
      </c>
      <c r="V570" s="6">
        <v>24517.903587443947</v>
      </c>
    </row>
    <row r="571" spans="1:22" ht="12.75">
      <c r="A571" s="3">
        <v>2010</v>
      </c>
      <c r="B571" s="5" t="s">
        <v>29</v>
      </c>
      <c r="C571" s="5" t="s">
        <v>19</v>
      </c>
      <c r="D571" s="2">
        <v>28</v>
      </c>
      <c r="E571" s="2">
        <v>13</v>
      </c>
      <c r="F571" s="6">
        <v>26272</v>
      </c>
      <c r="G571" s="6" t="s">
        <v>39</v>
      </c>
      <c r="H571" s="6">
        <v>10158</v>
      </c>
      <c r="I571" s="6">
        <v>20386</v>
      </c>
      <c r="J571" s="6">
        <v>28750</v>
      </c>
      <c r="K571" s="6">
        <v>30746</v>
      </c>
      <c r="L571" s="6">
        <v>28959</v>
      </c>
      <c r="M571" s="6">
        <v>21343</v>
      </c>
      <c r="N571" s="10">
        <v>89.2</v>
      </c>
      <c r="O571" s="6">
        <v>39319.641255605377</v>
      </c>
      <c r="P571" s="6" t="s">
        <v>39</v>
      </c>
      <c r="Q571" s="6">
        <v>15202.836322869955</v>
      </c>
      <c r="R571" s="6">
        <v>30510.437219730942</v>
      </c>
      <c r="S571" s="6">
        <v>43028.307174887894</v>
      </c>
      <c r="T571" s="6">
        <v>46015.594170403587</v>
      </c>
      <c r="U571" s="6">
        <v>43341.104260089684</v>
      </c>
      <c r="V571" s="6">
        <v>31942.718609865471</v>
      </c>
    </row>
    <row r="572" spans="1:22" ht="12.75">
      <c r="A572" s="3">
        <v>2010</v>
      </c>
      <c r="B572" s="5" t="s">
        <v>29</v>
      </c>
      <c r="C572" s="5" t="s">
        <v>20</v>
      </c>
      <c r="D572" s="2">
        <v>29</v>
      </c>
      <c r="E572" s="2">
        <v>13</v>
      </c>
      <c r="F572" s="6">
        <v>16320</v>
      </c>
      <c r="G572" s="6">
        <v>2713</v>
      </c>
      <c r="H572" s="6">
        <v>7365</v>
      </c>
      <c r="I572" s="6">
        <v>16946</v>
      </c>
      <c r="J572" s="6">
        <v>19067</v>
      </c>
      <c r="K572" s="6">
        <v>17081</v>
      </c>
      <c r="L572" s="6">
        <v>16756</v>
      </c>
      <c r="M572" s="6">
        <v>10840</v>
      </c>
      <c r="N572" s="10">
        <v>89.2</v>
      </c>
      <c r="O572" s="6">
        <v>24425.112107623318</v>
      </c>
      <c r="P572" s="6">
        <v>4060.3755605381166</v>
      </c>
      <c r="Q572" s="6">
        <v>11022.729820627803</v>
      </c>
      <c r="R572" s="6">
        <v>25362.006726457399</v>
      </c>
      <c r="S572" s="6">
        <v>28536.373318385649</v>
      </c>
      <c r="T572" s="6">
        <v>25564.052690582957</v>
      </c>
      <c r="U572" s="6">
        <v>25077.645739910313</v>
      </c>
      <c r="V572" s="6">
        <v>16223.542600896861</v>
      </c>
    </row>
    <row r="573" spans="1:22" ht="12.75">
      <c r="A573" s="3">
        <v>2010</v>
      </c>
      <c r="B573" s="5" t="s">
        <v>29</v>
      </c>
      <c r="C573" s="5" t="s">
        <v>21</v>
      </c>
      <c r="D573" s="2">
        <v>30</v>
      </c>
      <c r="E573" s="2">
        <v>13</v>
      </c>
      <c r="F573" s="6">
        <v>25882</v>
      </c>
      <c r="G573" s="6" t="s">
        <v>39</v>
      </c>
      <c r="H573" s="6">
        <v>13623</v>
      </c>
      <c r="I573" s="6">
        <v>20884</v>
      </c>
      <c r="J573" s="6">
        <v>28203</v>
      </c>
      <c r="K573" s="6">
        <v>28892</v>
      </c>
      <c r="L573" s="6">
        <v>27152</v>
      </c>
      <c r="M573" s="6">
        <v>23585</v>
      </c>
      <c r="N573" s="10">
        <v>89.2</v>
      </c>
      <c r="O573" s="6">
        <v>38735.952914798203</v>
      </c>
      <c r="P573" s="6" t="s">
        <v>39</v>
      </c>
      <c r="Q573" s="6">
        <v>20388.682735426009</v>
      </c>
      <c r="R573" s="6">
        <v>31255.762331838563</v>
      </c>
      <c r="S573" s="6">
        <v>42209.646860986548</v>
      </c>
      <c r="T573" s="6">
        <v>43240.829596412557</v>
      </c>
      <c r="U573" s="6">
        <v>40636.681614349778</v>
      </c>
      <c r="V573" s="6">
        <v>35298.178251121077</v>
      </c>
    </row>
    <row r="574" spans="1:22" ht="12.75">
      <c r="A574" s="3">
        <v>2010</v>
      </c>
      <c r="B574" s="5" t="s">
        <v>29</v>
      </c>
      <c r="C574" s="5" t="s">
        <v>22</v>
      </c>
      <c r="D574" s="2">
        <v>31</v>
      </c>
      <c r="E574" s="2">
        <v>13</v>
      </c>
      <c r="F574" s="6">
        <v>28080</v>
      </c>
      <c r="G574" s="6">
        <v>9066</v>
      </c>
      <c r="H574" s="6">
        <v>14075</v>
      </c>
      <c r="I574" s="6">
        <v>21577</v>
      </c>
      <c r="J574" s="6">
        <v>29698</v>
      </c>
      <c r="K574" s="6">
        <v>31779</v>
      </c>
      <c r="L574" s="6">
        <v>30241</v>
      </c>
      <c r="M574" s="6">
        <v>24876</v>
      </c>
      <c r="N574" s="10">
        <v>89.2</v>
      </c>
      <c r="O574" s="6">
        <v>42025.560538116588</v>
      </c>
      <c r="P574" s="6">
        <v>13568.508968609865</v>
      </c>
      <c r="Q574" s="6">
        <v>21065.162556053812</v>
      </c>
      <c r="R574" s="6">
        <v>32292.931614349774</v>
      </c>
      <c r="S574" s="6">
        <v>44447.118834080713</v>
      </c>
      <c r="T574" s="6">
        <v>47561.619955156952</v>
      </c>
      <c r="U574" s="6">
        <v>45259.792600896857</v>
      </c>
      <c r="V574" s="6">
        <v>37230.336322869953</v>
      </c>
    </row>
    <row r="575" spans="1:22" ht="12.75">
      <c r="A575" s="3">
        <v>2010</v>
      </c>
      <c r="B575" s="5" t="s">
        <v>29</v>
      </c>
      <c r="C575" s="5" t="s">
        <v>23</v>
      </c>
      <c r="D575" s="2">
        <v>32</v>
      </c>
      <c r="E575" s="2">
        <v>13</v>
      </c>
      <c r="F575" s="6">
        <v>22492</v>
      </c>
      <c r="G575" s="6" t="s">
        <v>39</v>
      </c>
      <c r="H575" s="6">
        <v>13148</v>
      </c>
      <c r="I575" s="6">
        <v>20000</v>
      </c>
      <c r="J575" s="6">
        <v>25925</v>
      </c>
      <c r="K575" s="6">
        <v>23979</v>
      </c>
      <c r="L575" s="6">
        <v>22546</v>
      </c>
      <c r="M575" s="6">
        <v>20033</v>
      </c>
      <c r="N575" s="10">
        <v>89.2</v>
      </c>
      <c r="O575" s="6">
        <v>33662.354260089684</v>
      </c>
      <c r="P575" s="6" t="s">
        <v>39</v>
      </c>
      <c r="Q575" s="6">
        <v>19677.780269058294</v>
      </c>
      <c r="R575" s="6">
        <v>29932.735426008967</v>
      </c>
      <c r="S575" s="6">
        <v>38800.308295964125</v>
      </c>
      <c r="T575" s="6">
        <v>35887.853139013452</v>
      </c>
      <c r="U575" s="6">
        <v>33743.172645739913</v>
      </c>
      <c r="V575" s="6">
        <v>29982.124439461881</v>
      </c>
    </row>
    <row r="576" spans="1:22" ht="12.75">
      <c r="A576" s="3">
        <v>2010</v>
      </c>
      <c r="B576" s="5" t="s">
        <v>29</v>
      </c>
      <c r="C576" s="5" t="s">
        <v>24</v>
      </c>
      <c r="D576" s="2">
        <v>33</v>
      </c>
      <c r="E576" s="2">
        <v>13</v>
      </c>
      <c r="F576" s="6">
        <v>8525</v>
      </c>
      <c r="G576" s="6">
        <v>2499</v>
      </c>
      <c r="H576" s="6">
        <v>4861</v>
      </c>
      <c r="I576" s="6">
        <v>8213</v>
      </c>
      <c r="J576" s="6">
        <v>9923</v>
      </c>
      <c r="K576" s="6">
        <v>9392</v>
      </c>
      <c r="L576" s="6">
        <v>9298</v>
      </c>
      <c r="M576" s="6">
        <v>7680</v>
      </c>
      <c r="N576" s="10">
        <v>89.2</v>
      </c>
      <c r="O576" s="6">
        <v>12758.828475336322</v>
      </c>
      <c r="P576" s="6">
        <v>3740.0952914798204</v>
      </c>
      <c r="Q576" s="6">
        <v>7275.1513452914796</v>
      </c>
      <c r="R576" s="6">
        <v>12291.877802690582</v>
      </c>
      <c r="S576" s="6">
        <v>14851.126681614349</v>
      </c>
      <c r="T576" s="6">
        <v>14056.41255605381</v>
      </c>
      <c r="U576" s="6">
        <v>13915.72869955157</v>
      </c>
      <c r="V576" s="6">
        <v>11494.170403587443</v>
      </c>
    </row>
    <row r="577" spans="1:22" ht="12.75">
      <c r="A577" s="3">
        <v>2010</v>
      </c>
      <c r="B577" s="5" t="s">
        <v>29</v>
      </c>
      <c r="C577" s="5" t="s">
        <v>25</v>
      </c>
      <c r="D577" s="2">
        <v>34</v>
      </c>
      <c r="E577" s="2">
        <v>13</v>
      </c>
      <c r="F577" s="6">
        <v>8177</v>
      </c>
      <c r="G577" s="6" t="s">
        <v>39</v>
      </c>
      <c r="H577" s="6">
        <v>5080</v>
      </c>
      <c r="I577" s="6">
        <v>8422</v>
      </c>
      <c r="J577" s="6">
        <v>10825</v>
      </c>
      <c r="K577" s="6">
        <v>10000</v>
      </c>
      <c r="L577" s="6">
        <v>10647</v>
      </c>
      <c r="M577" s="6">
        <v>8457</v>
      </c>
      <c r="N577" s="10">
        <v>89.2</v>
      </c>
      <c r="O577" s="6">
        <v>12237.998878923767</v>
      </c>
      <c r="P577" s="6" t="s">
        <v>39</v>
      </c>
      <c r="Q577" s="6">
        <v>7602.9147982062777</v>
      </c>
      <c r="R577" s="6">
        <v>12604.674887892375</v>
      </c>
      <c r="S577" s="6">
        <v>16201.093049327354</v>
      </c>
      <c r="T577" s="6">
        <v>14966.367713004483</v>
      </c>
      <c r="U577" s="6">
        <v>15934.691704035873</v>
      </c>
      <c r="V577" s="6">
        <v>12657.057174887892</v>
      </c>
    </row>
    <row r="578" spans="1:22" ht="12.75">
      <c r="A578" s="3">
        <v>2010</v>
      </c>
      <c r="B578" s="5" t="s">
        <v>29</v>
      </c>
      <c r="C578" s="5" t="s">
        <v>26</v>
      </c>
      <c r="D578" s="2">
        <v>35</v>
      </c>
      <c r="E578" s="2">
        <v>13</v>
      </c>
      <c r="F578" s="6">
        <v>8600</v>
      </c>
      <c r="G578" s="6">
        <v>2434</v>
      </c>
      <c r="H578" s="6">
        <v>4696</v>
      </c>
      <c r="I578" s="6">
        <v>8148</v>
      </c>
      <c r="J578" s="6">
        <v>9776</v>
      </c>
      <c r="K578" s="6">
        <v>9357</v>
      </c>
      <c r="L578" s="6">
        <v>9132</v>
      </c>
      <c r="M578" s="6">
        <v>7328</v>
      </c>
      <c r="N578" s="10">
        <v>89.2</v>
      </c>
      <c r="O578" s="6">
        <v>12871.076233183856</v>
      </c>
      <c r="P578" s="6">
        <v>3642.8139013452915</v>
      </c>
      <c r="Q578" s="6">
        <v>7028.2062780269052</v>
      </c>
      <c r="R578" s="6">
        <v>12194.596412556053</v>
      </c>
      <c r="S578" s="6">
        <v>14631.121076233183</v>
      </c>
      <c r="T578" s="6">
        <v>14004.030269058296</v>
      </c>
      <c r="U578" s="6">
        <v>13667.286995515695</v>
      </c>
      <c r="V578" s="6">
        <v>10967.354260089685</v>
      </c>
    </row>
    <row r="579" spans="1:22" ht="12.75">
      <c r="A579" s="3" t="s">
        <v>32</v>
      </c>
      <c r="B579" s="5" t="s">
        <v>17</v>
      </c>
      <c r="C579" s="5" t="s">
        <v>18</v>
      </c>
      <c r="D579" s="2">
        <v>0</v>
      </c>
      <c r="E579" s="2" t="e">
        <v>#VALUE!</v>
      </c>
      <c r="F579" s="20">
        <v>403.9</v>
      </c>
      <c r="G579" s="20">
        <v>63.8</v>
      </c>
      <c r="H579" s="20">
        <v>181.9</v>
      </c>
      <c r="I579" s="20">
        <v>357.4</v>
      </c>
      <c r="J579" s="20">
        <v>478.2</v>
      </c>
      <c r="K579" s="20">
        <v>466.2</v>
      </c>
      <c r="L579" s="20">
        <v>429.6</v>
      </c>
      <c r="M579" s="20">
        <v>314.3</v>
      </c>
      <c r="N579" s="10">
        <v>93.2</v>
      </c>
      <c r="O579" s="20">
        <v>578.54774678111585</v>
      </c>
      <c r="P579" s="20">
        <v>91.387339055793987</v>
      </c>
      <c r="Q579" s="20">
        <v>260.55418454935625</v>
      </c>
      <c r="R579" s="20">
        <v>511.94098712446345</v>
      </c>
      <c r="S579" s="20">
        <v>684.97532188841194</v>
      </c>
      <c r="T579" s="20">
        <v>667.7864806866952</v>
      </c>
      <c r="U579" s="20">
        <v>615.36051502145926</v>
      </c>
      <c r="V579" s="20">
        <v>450.20439914163092</v>
      </c>
    </row>
    <row r="580" spans="1:22" ht="12.75">
      <c r="A580" s="3" t="s">
        <v>32</v>
      </c>
      <c r="B580" s="5" t="s">
        <v>17</v>
      </c>
      <c r="C580" s="5" t="s">
        <v>19</v>
      </c>
      <c r="D580" s="2">
        <v>1</v>
      </c>
      <c r="E580" s="2" t="e">
        <v>#VALUE!</v>
      </c>
      <c r="F580" s="20">
        <v>494.9</v>
      </c>
      <c r="G580" s="20">
        <v>76.400000000000006</v>
      </c>
      <c r="H580" s="20">
        <v>216.8</v>
      </c>
      <c r="I580" s="20">
        <v>382.5</v>
      </c>
      <c r="J580" s="20">
        <v>549</v>
      </c>
      <c r="K580" s="20">
        <v>592.20000000000005</v>
      </c>
      <c r="L580" s="20">
        <v>555.79999999999995</v>
      </c>
      <c r="M580" s="20">
        <v>411.2</v>
      </c>
      <c r="N580" s="10">
        <v>93.2</v>
      </c>
      <c r="O580" s="20">
        <v>708.89645922746774</v>
      </c>
      <c r="P580" s="20">
        <v>109.43562231759658</v>
      </c>
      <c r="Q580" s="20">
        <v>310.54506437768242</v>
      </c>
      <c r="R580" s="20">
        <v>547.89431330472098</v>
      </c>
      <c r="S580" s="20">
        <v>786.38948497854074</v>
      </c>
      <c r="T580" s="20">
        <v>848.26931330472109</v>
      </c>
      <c r="U580" s="20">
        <v>796.12982832618013</v>
      </c>
      <c r="V580" s="20">
        <v>589.00429184549353</v>
      </c>
    </row>
    <row r="581" spans="1:22" ht="12.75">
      <c r="A581" s="3" t="s">
        <v>32</v>
      </c>
      <c r="B581" s="5" t="s">
        <v>17</v>
      </c>
      <c r="C581" s="5" t="s">
        <v>20</v>
      </c>
      <c r="D581" s="2">
        <v>2</v>
      </c>
      <c r="E581" s="2" t="e">
        <v>#VALUE!</v>
      </c>
      <c r="F581" s="20">
        <v>318.39999999999998</v>
      </c>
      <c r="G581" s="20">
        <v>54</v>
      </c>
      <c r="H581" s="20">
        <v>149</v>
      </c>
      <c r="I581" s="20">
        <v>333</v>
      </c>
      <c r="J581" s="20">
        <v>385.3</v>
      </c>
      <c r="K581" s="20">
        <v>336.3</v>
      </c>
      <c r="L581" s="20">
        <v>325.89999999999998</v>
      </c>
      <c r="M581" s="20">
        <v>207.2</v>
      </c>
      <c r="N581" s="10">
        <v>93.2</v>
      </c>
      <c r="O581" s="20">
        <v>456.07725321888404</v>
      </c>
      <c r="P581" s="20">
        <v>77.349785407725321</v>
      </c>
      <c r="Q581" s="20">
        <v>213.42811158798281</v>
      </c>
      <c r="R581" s="20">
        <v>476.99034334763945</v>
      </c>
      <c r="S581" s="20">
        <v>551.90504291845491</v>
      </c>
      <c r="T581" s="20">
        <v>481.71727467811161</v>
      </c>
      <c r="U581" s="20">
        <v>466.82027896995703</v>
      </c>
      <c r="V581" s="20">
        <v>296.79399141630898</v>
      </c>
    </row>
    <row r="582" spans="1:22" ht="12.75">
      <c r="A582" s="3" t="s">
        <v>32</v>
      </c>
      <c r="B582" s="5" t="s">
        <v>17</v>
      </c>
      <c r="C582" s="5" t="s">
        <v>21</v>
      </c>
      <c r="D582" s="2">
        <v>3</v>
      </c>
      <c r="E582" s="2" t="e">
        <v>#VALUE!</v>
      </c>
      <c r="F582" s="20">
        <v>500.7</v>
      </c>
      <c r="G582" s="20">
        <v>161.9</v>
      </c>
      <c r="H582" s="20">
        <v>277.8</v>
      </c>
      <c r="I582" s="20">
        <v>406.6</v>
      </c>
      <c r="J582" s="20">
        <v>553.70000000000005</v>
      </c>
      <c r="K582" s="20">
        <v>564.70000000000005</v>
      </c>
      <c r="L582" s="20">
        <v>531.79999999999995</v>
      </c>
      <c r="M582" s="20">
        <v>466.1</v>
      </c>
      <c r="N582" s="10">
        <v>93.2</v>
      </c>
      <c r="O582" s="20">
        <v>717.2043991416308</v>
      </c>
      <c r="P582" s="20">
        <v>231.90611587982835</v>
      </c>
      <c r="Q582" s="20">
        <v>397.92167381974252</v>
      </c>
      <c r="R582" s="20">
        <v>582.41523605150223</v>
      </c>
      <c r="S582" s="20">
        <v>793.12178111587991</v>
      </c>
      <c r="T582" s="20">
        <v>808.87821888412032</v>
      </c>
      <c r="U582" s="20">
        <v>761.75214592274665</v>
      </c>
      <c r="V582" s="20">
        <v>667.64324034334766</v>
      </c>
    </row>
    <row r="583" spans="1:22" ht="12.75">
      <c r="A583" s="3" t="s">
        <v>32</v>
      </c>
      <c r="B583" s="5" t="s">
        <v>17</v>
      </c>
      <c r="C583" s="5" t="s">
        <v>22</v>
      </c>
      <c r="D583" s="2">
        <v>4</v>
      </c>
      <c r="E583" s="2" t="e">
        <v>#VALUE!</v>
      </c>
      <c r="F583" s="20">
        <v>538.5</v>
      </c>
      <c r="G583" s="20">
        <v>166.3</v>
      </c>
      <c r="H583" s="20">
        <v>288.2</v>
      </c>
      <c r="I583" s="20">
        <v>413.7</v>
      </c>
      <c r="J583" s="20">
        <v>574.9</v>
      </c>
      <c r="K583" s="20">
        <v>618.9</v>
      </c>
      <c r="L583" s="20">
        <v>586.70000000000005</v>
      </c>
      <c r="M583" s="20">
        <v>496.3</v>
      </c>
      <c r="N583" s="10">
        <v>93.2</v>
      </c>
      <c r="O583" s="20">
        <v>771.34924892703862</v>
      </c>
      <c r="P583" s="20">
        <v>238.2086909871245</v>
      </c>
      <c r="Q583" s="20">
        <v>412.81866952789693</v>
      </c>
      <c r="R583" s="20">
        <v>592.58530042918449</v>
      </c>
      <c r="S583" s="20">
        <v>823.48873390557935</v>
      </c>
      <c r="T583" s="20">
        <v>886.51448497854074</v>
      </c>
      <c r="U583" s="20">
        <v>840.39109442060101</v>
      </c>
      <c r="V583" s="20">
        <v>710.90182403433482</v>
      </c>
    </row>
    <row r="584" spans="1:22" ht="12.75">
      <c r="A584" s="3" t="s">
        <v>32</v>
      </c>
      <c r="B584" s="5" t="s">
        <v>17</v>
      </c>
      <c r="C584" s="5" t="s">
        <v>23</v>
      </c>
      <c r="D584" s="2">
        <v>5</v>
      </c>
      <c r="E584" s="2" t="e">
        <v>#VALUE!</v>
      </c>
      <c r="F584" s="20">
        <v>445.1</v>
      </c>
      <c r="G584" s="20">
        <v>150.1</v>
      </c>
      <c r="H584" s="20">
        <v>264.3</v>
      </c>
      <c r="I584" s="20">
        <v>398.5</v>
      </c>
      <c r="J584" s="20">
        <v>519.4</v>
      </c>
      <c r="K584" s="20">
        <v>477.1</v>
      </c>
      <c r="L584" s="20">
        <v>449.1</v>
      </c>
      <c r="M584" s="20">
        <v>399.6</v>
      </c>
      <c r="N584" s="10">
        <v>93.2</v>
      </c>
      <c r="O584" s="20">
        <v>637.56276824034342</v>
      </c>
      <c r="P584" s="20">
        <v>215.00375536480684</v>
      </c>
      <c r="Q584" s="20">
        <v>378.58422746781116</v>
      </c>
      <c r="R584" s="20">
        <v>570.8127682403433</v>
      </c>
      <c r="S584" s="20">
        <v>743.9903433476394</v>
      </c>
      <c r="T584" s="20">
        <v>683.39967811158806</v>
      </c>
      <c r="U584" s="20">
        <v>643.292381974249</v>
      </c>
      <c r="V584" s="20">
        <v>572.38841201716741</v>
      </c>
    </row>
    <row r="585" spans="1:22" ht="12.75">
      <c r="A585" s="3" t="s">
        <v>32</v>
      </c>
      <c r="B585" s="5" t="s">
        <v>17</v>
      </c>
      <c r="C585" s="5" t="s">
        <v>24</v>
      </c>
      <c r="D585" s="2">
        <v>6</v>
      </c>
      <c r="E585" s="2" t="e">
        <v>#VALUE!</v>
      </c>
      <c r="F585" s="20">
        <v>154</v>
      </c>
      <c r="G585" s="20">
        <v>52.5</v>
      </c>
      <c r="H585" s="20">
        <v>94.5</v>
      </c>
      <c r="I585" s="20">
        <v>141.80000000000001</v>
      </c>
      <c r="J585" s="20">
        <v>177.3</v>
      </c>
      <c r="K585" s="20">
        <v>177.9</v>
      </c>
      <c r="L585" s="20">
        <v>175.5</v>
      </c>
      <c r="M585" s="20">
        <v>144.6</v>
      </c>
      <c r="N585" s="10">
        <v>93.2</v>
      </c>
      <c r="O585" s="20">
        <v>220.59012875536479</v>
      </c>
      <c r="P585" s="20">
        <v>75.201180257510728</v>
      </c>
      <c r="Q585" s="20">
        <v>135.36212446351931</v>
      </c>
      <c r="R585" s="20">
        <v>203.11480686695282</v>
      </c>
      <c r="S585" s="20">
        <v>253.96512875536484</v>
      </c>
      <c r="T585" s="20">
        <v>254.82457081545064</v>
      </c>
      <c r="U585" s="20">
        <v>251.38680257510728</v>
      </c>
      <c r="V585" s="20">
        <v>207.12553648068666</v>
      </c>
    </row>
    <row r="586" spans="1:22" ht="12.75">
      <c r="A586" s="3" t="s">
        <v>32</v>
      </c>
      <c r="B586" s="5" t="s">
        <v>17</v>
      </c>
      <c r="C586" s="5" t="s">
        <v>25</v>
      </c>
      <c r="D586" s="2">
        <v>7</v>
      </c>
      <c r="E586" s="2" t="e">
        <v>#VALUE!</v>
      </c>
      <c r="F586" s="20">
        <v>142.6</v>
      </c>
      <c r="G586" s="20">
        <v>62.3</v>
      </c>
      <c r="H586" s="20">
        <v>100.2</v>
      </c>
      <c r="I586" s="20">
        <v>139.19999999999999</v>
      </c>
      <c r="J586" s="20">
        <v>164.9</v>
      </c>
      <c r="K586" s="20">
        <v>178.7</v>
      </c>
      <c r="L586" s="20">
        <v>184.2</v>
      </c>
      <c r="M586" s="20">
        <v>160.80000000000001</v>
      </c>
      <c r="N586" s="10">
        <v>93.2</v>
      </c>
      <c r="O586" s="20">
        <v>204.26072961373387</v>
      </c>
      <c r="P586" s="20">
        <v>89.238733905579394</v>
      </c>
      <c r="Q586" s="20">
        <v>143.52682403433477</v>
      </c>
      <c r="R586" s="20">
        <v>199.39055793991412</v>
      </c>
      <c r="S586" s="20">
        <v>236.20332618025751</v>
      </c>
      <c r="T586" s="20">
        <v>255.97049356223172</v>
      </c>
      <c r="U586" s="20">
        <v>263.8487124463519</v>
      </c>
      <c r="V586" s="20">
        <v>230.33047210300433</v>
      </c>
    </row>
    <row r="587" spans="1:22" ht="12.75">
      <c r="A587" s="3" t="s">
        <v>32</v>
      </c>
      <c r="B587" s="5" t="s">
        <v>17</v>
      </c>
      <c r="C587" s="5" t="s">
        <v>26</v>
      </c>
      <c r="D587" s="2">
        <v>8</v>
      </c>
      <c r="E587" s="2" t="e">
        <v>#VALUE!</v>
      </c>
      <c r="F587" s="20">
        <v>157.9</v>
      </c>
      <c r="G587" s="20">
        <v>47.4</v>
      </c>
      <c r="H587" s="20">
        <v>89.9</v>
      </c>
      <c r="I587" s="20">
        <v>142.9</v>
      </c>
      <c r="J587" s="20">
        <v>180</v>
      </c>
      <c r="K587" s="20">
        <v>177.8</v>
      </c>
      <c r="L587" s="20">
        <v>174.1</v>
      </c>
      <c r="M587" s="20">
        <v>139.69999999999999</v>
      </c>
      <c r="N587" s="10">
        <v>93.2</v>
      </c>
      <c r="O587" s="20">
        <v>226.17650214592277</v>
      </c>
      <c r="P587" s="20">
        <v>67.89592274678111</v>
      </c>
      <c r="Q587" s="20">
        <v>128.7730686695279</v>
      </c>
      <c r="R587" s="20">
        <v>204.69045064377684</v>
      </c>
      <c r="S587" s="20">
        <v>257.83261802575106</v>
      </c>
      <c r="T587" s="20">
        <v>254.68133047210301</v>
      </c>
      <c r="U587" s="20">
        <v>249.38143776824032</v>
      </c>
      <c r="V587" s="20">
        <v>200.10675965665232</v>
      </c>
    </row>
    <row r="588" spans="1:22" ht="12.75">
      <c r="A588" s="3" t="s">
        <v>32</v>
      </c>
      <c r="B588" s="5" t="s">
        <v>27</v>
      </c>
      <c r="C588" s="5" t="s">
        <v>18</v>
      </c>
      <c r="D588" s="2">
        <v>9</v>
      </c>
      <c r="E588" s="2" t="e">
        <v>#VALUE!</v>
      </c>
      <c r="F588" s="21">
        <v>11.2</v>
      </c>
      <c r="G588" s="21">
        <v>5</v>
      </c>
      <c r="H588" s="21">
        <v>6.5</v>
      </c>
      <c r="I588" s="21">
        <v>9.52</v>
      </c>
      <c r="J588" s="21">
        <v>13.03</v>
      </c>
      <c r="K588" s="21">
        <v>12.79</v>
      </c>
      <c r="L588" s="21">
        <v>12</v>
      </c>
      <c r="M588" s="21">
        <v>10</v>
      </c>
      <c r="N588" s="10">
        <v>93.2</v>
      </c>
      <c r="O588" s="21">
        <v>16.04291845493562</v>
      </c>
      <c r="P588" s="21">
        <v>7.1620171673819737</v>
      </c>
      <c r="Q588" s="21">
        <v>9.3106223175965663</v>
      </c>
      <c r="R588" s="21">
        <v>13.636480686695277</v>
      </c>
      <c r="S588" s="21">
        <v>18.664216738197425</v>
      </c>
      <c r="T588" s="21">
        <v>18.320439914163089</v>
      </c>
      <c r="U588" s="21">
        <v>17.188841201716738</v>
      </c>
      <c r="V588" s="21">
        <v>14.324034334763947</v>
      </c>
    </row>
    <row r="589" spans="1:22" ht="12.75">
      <c r="A589" s="3" t="s">
        <v>32</v>
      </c>
      <c r="B589" s="5" t="s">
        <v>27</v>
      </c>
      <c r="C589" s="5" t="s">
        <v>19</v>
      </c>
      <c r="D589" s="2">
        <v>10</v>
      </c>
      <c r="E589" s="2" t="e">
        <v>#VALUE!</v>
      </c>
      <c r="F589" s="21">
        <v>12.5</v>
      </c>
      <c r="G589" s="21">
        <v>5</v>
      </c>
      <c r="H589" s="21">
        <v>6.67</v>
      </c>
      <c r="I589" s="21">
        <v>9.6999999999999993</v>
      </c>
      <c r="J589" s="21">
        <v>13.84</v>
      </c>
      <c r="K589" s="21">
        <v>14.95</v>
      </c>
      <c r="L589" s="21">
        <v>14.12</v>
      </c>
      <c r="M589" s="21">
        <v>11.22</v>
      </c>
      <c r="N589" s="10">
        <v>93.2</v>
      </c>
      <c r="O589" s="21">
        <v>17.905042918454935</v>
      </c>
      <c r="P589" s="21">
        <v>7.1620171673819737</v>
      </c>
      <c r="Q589" s="21">
        <v>9.5541309012875519</v>
      </c>
      <c r="R589" s="21">
        <v>13.894313304721027</v>
      </c>
      <c r="S589" s="21">
        <v>19.824463519313301</v>
      </c>
      <c r="T589" s="21">
        <v>21.414431330472102</v>
      </c>
      <c r="U589" s="21">
        <v>20.225536480686696</v>
      </c>
      <c r="V589" s="21">
        <v>16.071566523605149</v>
      </c>
    </row>
    <row r="590" spans="1:22" ht="12.75">
      <c r="A590" s="3" t="s">
        <v>32</v>
      </c>
      <c r="B590" s="5" t="s">
        <v>27</v>
      </c>
      <c r="C590" s="5" t="s">
        <v>20</v>
      </c>
      <c r="D590" s="2">
        <v>11</v>
      </c>
      <c r="E590" s="2" t="e">
        <v>#VALUE!</v>
      </c>
      <c r="F590" s="21">
        <v>10</v>
      </c>
      <c r="G590" s="21">
        <v>5</v>
      </c>
      <c r="H590" s="21">
        <v>6.37</v>
      </c>
      <c r="I590" s="21">
        <v>9.35</v>
      </c>
      <c r="J590" s="21">
        <v>12.08</v>
      </c>
      <c r="K590" s="21">
        <v>10.77</v>
      </c>
      <c r="L590" s="21">
        <v>10.31</v>
      </c>
      <c r="M590" s="21">
        <v>8.9499999999999993</v>
      </c>
      <c r="N590" s="10">
        <v>93.2</v>
      </c>
      <c r="O590" s="21">
        <v>14.324034334763947</v>
      </c>
      <c r="P590" s="21">
        <v>7.1620171673819737</v>
      </c>
      <c r="Q590" s="21">
        <v>9.1244098712446355</v>
      </c>
      <c r="R590" s="21">
        <v>13.39297210300429</v>
      </c>
      <c r="S590" s="21">
        <v>17.303433476394851</v>
      </c>
      <c r="T590" s="21">
        <v>15.426984978540771</v>
      </c>
      <c r="U590" s="21">
        <v>14.76807939914163</v>
      </c>
      <c r="V590" s="21">
        <v>12.820010729613731</v>
      </c>
    </row>
    <row r="591" spans="1:22" ht="12.75">
      <c r="A591" s="3" t="s">
        <v>32</v>
      </c>
      <c r="B591" s="5" t="s">
        <v>27</v>
      </c>
      <c r="C591" s="5" t="s">
        <v>21</v>
      </c>
      <c r="D591" s="2">
        <v>12</v>
      </c>
      <c r="E591" s="2" t="e">
        <v>#VALUE!</v>
      </c>
      <c r="F591" s="21">
        <v>12.71</v>
      </c>
      <c r="G591" s="21">
        <v>4.0999999999999996</v>
      </c>
      <c r="H591" s="21">
        <v>7</v>
      </c>
      <c r="I591" s="21">
        <v>10.29</v>
      </c>
      <c r="J591" s="21">
        <v>14.14</v>
      </c>
      <c r="K591" s="21">
        <v>14.27</v>
      </c>
      <c r="L591" s="21">
        <v>13.45</v>
      </c>
      <c r="M591" s="21">
        <v>11.5</v>
      </c>
      <c r="N591" s="10">
        <v>93.2</v>
      </c>
      <c r="O591" s="21">
        <v>18.205847639484979</v>
      </c>
      <c r="P591" s="21">
        <v>5.8728540772532174</v>
      </c>
      <c r="Q591" s="21">
        <v>10.026824034334764</v>
      </c>
      <c r="R591" s="21">
        <v>14.739431330472101</v>
      </c>
      <c r="S591" s="21">
        <v>20.254184549356221</v>
      </c>
      <c r="T591" s="21">
        <v>20.440396995708152</v>
      </c>
      <c r="U591" s="21">
        <v>19.265826180257509</v>
      </c>
      <c r="V591" s="21">
        <v>16.47263948497854</v>
      </c>
    </row>
    <row r="592" spans="1:22" ht="12.75">
      <c r="A592" s="3" t="s">
        <v>32</v>
      </c>
      <c r="B592" s="5" t="s">
        <v>27</v>
      </c>
      <c r="C592" s="5" t="s">
        <v>22</v>
      </c>
      <c r="D592" s="2">
        <v>13</v>
      </c>
      <c r="E592" s="2" t="e">
        <v>#VALUE!</v>
      </c>
      <c r="F592" s="21">
        <v>13.23</v>
      </c>
      <c r="G592" s="21">
        <v>4.0999999999999996</v>
      </c>
      <c r="H592" s="21">
        <v>7.16</v>
      </c>
      <c r="I592" s="21">
        <v>10.199999999999999</v>
      </c>
      <c r="J592" s="21">
        <v>14.29</v>
      </c>
      <c r="K592" s="21">
        <v>15.29</v>
      </c>
      <c r="L592" s="21">
        <v>14.43</v>
      </c>
      <c r="M592" s="21">
        <v>11.92</v>
      </c>
      <c r="N592" s="10">
        <v>93.2</v>
      </c>
      <c r="O592" s="21">
        <v>18.950697424892706</v>
      </c>
      <c r="P592" s="21">
        <v>5.8728540772532174</v>
      </c>
      <c r="Q592" s="21">
        <v>10.256008583690987</v>
      </c>
      <c r="R592" s="21">
        <v>14.610515021459225</v>
      </c>
      <c r="S592" s="21">
        <v>20.469045064377681</v>
      </c>
      <c r="T592" s="21">
        <v>21.901448497854076</v>
      </c>
      <c r="U592" s="21">
        <v>20.669581545064379</v>
      </c>
      <c r="V592" s="21">
        <v>17.074248927038624</v>
      </c>
    </row>
    <row r="593" spans="1:22" ht="12.75">
      <c r="A593" s="3" t="s">
        <v>32</v>
      </c>
      <c r="B593" s="5" t="s">
        <v>27</v>
      </c>
      <c r="C593" s="5" t="s">
        <v>23</v>
      </c>
      <c r="D593" s="2">
        <v>14</v>
      </c>
      <c r="E593" s="2" t="e">
        <v>#VALUE!</v>
      </c>
      <c r="F593" s="21">
        <v>11.92</v>
      </c>
      <c r="G593" s="21">
        <v>4.13</v>
      </c>
      <c r="H593" s="21">
        <v>6.8</v>
      </c>
      <c r="I593" s="21">
        <v>10.45</v>
      </c>
      <c r="J593" s="21">
        <v>14.01</v>
      </c>
      <c r="K593" s="21">
        <v>12.77</v>
      </c>
      <c r="L593" s="21">
        <v>12.03</v>
      </c>
      <c r="M593" s="21">
        <v>10.64</v>
      </c>
      <c r="N593" s="10">
        <v>93.2</v>
      </c>
      <c r="O593" s="21">
        <v>17.074248927038624</v>
      </c>
      <c r="P593" s="21">
        <v>5.9158261802575112</v>
      </c>
      <c r="Q593" s="21">
        <v>9.7403433476394845</v>
      </c>
      <c r="R593" s="21">
        <v>14.968615879828324</v>
      </c>
      <c r="S593" s="21">
        <v>20.067972103004291</v>
      </c>
      <c r="T593" s="21">
        <v>18.29179184549356</v>
      </c>
      <c r="U593" s="21">
        <v>17.23181330472103</v>
      </c>
      <c r="V593" s="21">
        <v>15.240772532188842</v>
      </c>
    </row>
    <row r="594" spans="1:22" ht="12.75">
      <c r="A594" s="3" t="s">
        <v>32</v>
      </c>
      <c r="B594" s="5" t="s">
        <v>27</v>
      </c>
      <c r="C594" s="5" t="s">
        <v>24</v>
      </c>
      <c r="D594" s="2">
        <v>15</v>
      </c>
      <c r="E594" s="2" t="e">
        <v>#VALUE!</v>
      </c>
      <c r="F594" s="21">
        <v>8</v>
      </c>
      <c r="G594" s="21">
        <v>5.08</v>
      </c>
      <c r="H594" s="21">
        <v>6.23</v>
      </c>
      <c r="I594" s="21">
        <v>7.2</v>
      </c>
      <c r="J594" s="21">
        <v>9</v>
      </c>
      <c r="K594" s="21">
        <v>8.86</v>
      </c>
      <c r="L594" s="21">
        <v>8.7200000000000006</v>
      </c>
      <c r="M594" s="21">
        <v>8.43</v>
      </c>
      <c r="N594" s="10">
        <v>93.2</v>
      </c>
      <c r="O594" s="21">
        <v>11.459227467811159</v>
      </c>
      <c r="P594" s="21">
        <v>7.276609442060086</v>
      </c>
      <c r="Q594" s="21">
        <v>8.9238733905579402</v>
      </c>
      <c r="R594" s="21">
        <v>10.313304721030043</v>
      </c>
      <c r="S594" s="21">
        <v>12.891630901287554</v>
      </c>
      <c r="T594" s="21">
        <v>12.691094420600857</v>
      </c>
      <c r="U594" s="21">
        <v>12.490557939914163</v>
      </c>
      <c r="V594" s="21">
        <v>12.075160944206008</v>
      </c>
    </row>
    <row r="595" spans="1:22" ht="12.75">
      <c r="A595" s="3" t="s">
        <v>32</v>
      </c>
      <c r="B595" s="5" t="s">
        <v>27</v>
      </c>
      <c r="C595" s="5" t="s">
        <v>25</v>
      </c>
      <c r="D595" s="2">
        <v>16</v>
      </c>
      <c r="E595" s="2" t="e">
        <v>#VALUE!</v>
      </c>
      <c r="F595" s="21">
        <v>7.68</v>
      </c>
      <c r="G595" s="21">
        <v>5.39</v>
      </c>
      <c r="H595" s="21">
        <v>6.32</v>
      </c>
      <c r="I595" s="21">
        <v>7.07</v>
      </c>
      <c r="J595" s="21">
        <v>8.5399999999999991</v>
      </c>
      <c r="K595" s="21">
        <v>9.82</v>
      </c>
      <c r="L595" s="21">
        <v>10</v>
      </c>
      <c r="M595" s="21">
        <v>8.89</v>
      </c>
      <c r="N595" s="10">
        <v>93.2</v>
      </c>
      <c r="O595" s="21">
        <v>11.000858369098712</v>
      </c>
      <c r="P595" s="21">
        <v>7.720654506437767</v>
      </c>
      <c r="Q595" s="21">
        <v>9.0527896995708161</v>
      </c>
      <c r="R595" s="21">
        <v>10.127092274678111</v>
      </c>
      <c r="S595" s="21">
        <v>12.232725321888411</v>
      </c>
      <c r="T595" s="21">
        <v>14.066201716738197</v>
      </c>
      <c r="U595" s="21">
        <v>14.324034334763947</v>
      </c>
      <c r="V595" s="21">
        <v>12.734066523605151</v>
      </c>
    </row>
    <row r="596" spans="1:22" ht="12.75">
      <c r="A596" s="3" t="s">
        <v>32</v>
      </c>
      <c r="B596" s="5" t="s">
        <v>27</v>
      </c>
      <c r="C596" s="5" t="s">
        <v>26</v>
      </c>
      <c r="D596" s="2">
        <v>17</v>
      </c>
      <c r="E596" s="2" t="e">
        <v>#VALUE!</v>
      </c>
      <c r="F596" s="21">
        <v>8.11</v>
      </c>
      <c r="G596" s="21">
        <v>5</v>
      </c>
      <c r="H596" s="21">
        <v>6.16</v>
      </c>
      <c r="I596" s="21">
        <v>7.25</v>
      </c>
      <c r="J596" s="21">
        <v>9.06</v>
      </c>
      <c r="K596" s="21">
        <v>8.73</v>
      </c>
      <c r="L596" s="21">
        <v>8.57</v>
      </c>
      <c r="M596" s="21">
        <v>8.24</v>
      </c>
      <c r="N596" s="10">
        <v>93.2</v>
      </c>
      <c r="O596" s="21">
        <v>11.616791845493561</v>
      </c>
      <c r="P596" s="21">
        <v>7.1620171673819737</v>
      </c>
      <c r="Q596" s="21">
        <v>8.8236051502145916</v>
      </c>
      <c r="R596" s="21">
        <v>10.384924892703863</v>
      </c>
      <c r="S596" s="21">
        <v>12.977575107296136</v>
      </c>
      <c r="T596" s="21">
        <v>12.504881974248928</v>
      </c>
      <c r="U596" s="21">
        <v>12.275697424892703</v>
      </c>
      <c r="V596" s="21">
        <v>11.803004291845493</v>
      </c>
    </row>
    <row r="597" spans="1:22" ht="12.75">
      <c r="A597" s="3" t="s">
        <v>32</v>
      </c>
      <c r="B597" s="5" t="s">
        <v>49</v>
      </c>
      <c r="C597" s="5" t="s">
        <v>18</v>
      </c>
      <c r="D597" s="2">
        <v>18</v>
      </c>
      <c r="E597" s="2" t="e">
        <v>#VALUE!</v>
      </c>
      <c r="F597" s="22">
        <v>11.15</v>
      </c>
      <c r="G597" s="22">
        <v>5</v>
      </c>
      <c r="H597" s="22">
        <v>6.5</v>
      </c>
      <c r="I597" s="22">
        <v>9.49</v>
      </c>
      <c r="J597" s="22">
        <v>12.97</v>
      </c>
      <c r="K597" s="22">
        <v>12.73</v>
      </c>
      <c r="L597" s="22">
        <v>11.94</v>
      </c>
      <c r="M597" s="22">
        <v>10</v>
      </c>
      <c r="N597" s="10">
        <v>93.2</v>
      </c>
      <c r="O597" s="22">
        <v>15.971298283261802</v>
      </c>
      <c r="P597" s="22">
        <v>7.1620171673819737</v>
      </c>
      <c r="Q597" s="22">
        <v>9.3106223175965663</v>
      </c>
      <c r="R597" s="22">
        <v>13.593508583690987</v>
      </c>
      <c r="S597" s="22">
        <v>18.578272532188841</v>
      </c>
      <c r="T597" s="22">
        <v>18.234495708154508</v>
      </c>
      <c r="U597" s="22">
        <v>17.102896995708154</v>
      </c>
      <c r="V597" s="22">
        <v>14.324034334763947</v>
      </c>
    </row>
    <row r="598" spans="1:22" ht="12.75">
      <c r="A598" s="3" t="s">
        <v>32</v>
      </c>
      <c r="B598" s="5" t="s">
        <v>49</v>
      </c>
      <c r="C598" s="5" t="s">
        <v>19</v>
      </c>
      <c r="D598" s="2">
        <v>19</v>
      </c>
      <c r="E598" s="2" t="e">
        <v>#VALUE!</v>
      </c>
      <c r="F598" s="22">
        <v>12.42</v>
      </c>
      <c r="G598" s="22">
        <v>5</v>
      </c>
      <c r="H598" s="22">
        <v>6.65</v>
      </c>
      <c r="I598" s="22">
        <v>9.59</v>
      </c>
      <c r="J598" s="22">
        <v>13.71</v>
      </c>
      <c r="K598" s="22">
        <v>14.77</v>
      </c>
      <c r="L598" s="22">
        <v>14.01</v>
      </c>
      <c r="M598" s="22">
        <v>11.14</v>
      </c>
      <c r="N598" s="10">
        <v>93.2</v>
      </c>
      <c r="O598" s="22">
        <v>17.790450643776822</v>
      </c>
      <c r="P598" s="22">
        <v>7.1620171673819737</v>
      </c>
      <c r="Q598" s="22">
        <v>9.5254828326180263</v>
      </c>
      <c r="R598" s="22">
        <v>13.736748927038624</v>
      </c>
      <c r="S598" s="22">
        <v>19.638251072961374</v>
      </c>
      <c r="T598" s="22">
        <v>21.15659871244635</v>
      </c>
      <c r="U598" s="22">
        <v>20.067972103004291</v>
      </c>
      <c r="V598" s="22">
        <v>15.956974248927038</v>
      </c>
    </row>
    <row r="599" spans="1:22" ht="12.75">
      <c r="A599" s="3" t="s">
        <v>32</v>
      </c>
      <c r="B599" s="5" t="s">
        <v>49</v>
      </c>
      <c r="C599" s="5" t="s">
        <v>20</v>
      </c>
      <c r="D599" s="2">
        <v>20</v>
      </c>
      <c r="E599" s="2" t="e">
        <v>#VALUE!</v>
      </c>
      <c r="F599" s="22">
        <v>10</v>
      </c>
      <c r="G599" s="22">
        <v>5</v>
      </c>
      <c r="H599" s="22">
        <v>6.37</v>
      </c>
      <c r="I599" s="22">
        <v>9.34</v>
      </c>
      <c r="J599" s="22">
        <v>12.08</v>
      </c>
      <c r="K599" s="22">
        <v>10.76</v>
      </c>
      <c r="L599" s="22">
        <v>10.29</v>
      </c>
      <c r="M599" s="22">
        <v>8.9700000000000006</v>
      </c>
      <c r="N599" s="10">
        <v>93.2</v>
      </c>
      <c r="O599" s="22">
        <v>14.324034334763947</v>
      </c>
      <c r="P599" s="22">
        <v>7.1620171673819737</v>
      </c>
      <c r="Q599" s="22">
        <v>9.1244098712446355</v>
      </c>
      <c r="R599" s="22">
        <v>13.378648068669525</v>
      </c>
      <c r="S599" s="22">
        <v>17.303433476394851</v>
      </c>
      <c r="T599" s="22">
        <v>15.412660944206008</v>
      </c>
      <c r="U599" s="22">
        <v>14.739431330472101</v>
      </c>
      <c r="V599" s="22">
        <v>12.848658798283262</v>
      </c>
    </row>
    <row r="600" spans="1:22" ht="12.75">
      <c r="A600" s="3" t="s">
        <v>32</v>
      </c>
      <c r="B600" s="5" t="s">
        <v>49</v>
      </c>
      <c r="C600" s="5" t="s">
        <v>21</v>
      </c>
      <c r="D600" s="2">
        <v>21</v>
      </c>
      <c r="E600" s="2" t="e">
        <v>#VALUE!</v>
      </c>
      <c r="F600" s="22">
        <v>12.62</v>
      </c>
      <c r="G600" s="22">
        <v>4.0999999999999996</v>
      </c>
      <c r="H600" s="22">
        <v>6.97</v>
      </c>
      <c r="I600" s="22">
        <v>10.23</v>
      </c>
      <c r="J600" s="22">
        <v>14.07</v>
      </c>
      <c r="K600" s="22">
        <v>14.16</v>
      </c>
      <c r="L600" s="22">
        <v>13.34</v>
      </c>
      <c r="M600" s="22">
        <v>11.46</v>
      </c>
      <c r="N600" s="10">
        <v>93.2</v>
      </c>
      <c r="O600" s="22">
        <v>18.076931330472103</v>
      </c>
      <c r="P600" s="22">
        <v>5.8728540772532174</v>
      </c>
      <c r="Q600" s="22">
        <v>9.9838519313304719</v>
      </c>
      <c r="R600" s="22">
        <v>14.653487124463521</v>
      </c>
      <c r="S600" s="22">
        <v>20.153916309012875</v>
      </c>
      <c r="T600" s="22">
        <v>20.282832618025751</v>
      </c>
      <c r="U600" s="22">
        <v>19.108261802575104</v>
      </c>
      <c r="V600" s="22">
        <v>16.415343347639485</v>
      </c>
    </row>
    <row r="601" spans="1:22" ht="12.75">
      <c r="A601" s="3" t="s">
        <v>32</v>
      </c>
      <c r="B601" s="5" t="s">
        <v>49</v>
      </c>
      <c r="C601" s="5" t="s">
        <v>22</v>
      </c>
      <c r="D601" s="2">
        <v>22</v>
      </c>
      <c r="E601" s="2" t="e">
        <v>#VALUE!</v>
      </c>
      <c r="F601" s="22">
        <v>13.11</v>
      </c>
      <c r="G601" s="22">
        <v>4.09</v>
      </c>
      <c r="H601" s="22">
        <v>7.07</v>
      </c>
      <c r="I601" s="22">
        <v>10.08</v>
      </c>
      <c r="J601" s="22">
        <v>14.14</v>
      </c>
      <c r="K601" s="22">
        <v>15.14</v>
      </c>
      <c r="L601" s="22">
        <v>14.31</v>
      </c>
      <c r="M601" s="22">
        <v>11.84</v>
      </c>
      <c r="N601" s="10">
        <v>93.2</v>
      </c>
      <c r="O601" s="22">
        <v>18.778809012875534</v>
      </c>
      <c r="P601" s="22">
        <v>5.8585300429184546</v>
      </c>
      <c r="Q601" s="22">
        <v>10.127092274678111</v>
      </c>
      <c r="R601" s="22">
        <v>14.438626609442061</v>
      </c>
      <c r="S601" s="22">
        <v>20.254184549356221</v>
      </c>
      <c r="T601" s="22">
        <v>21.686587982832616</v>
      </c>
      <c r="U601" s="22">
        <v>20.497693133047211</v>
      </c>
      <c r="V601" s="22">
        <v>16.959656652360515</v>
      </c>
    </row>
    <row r="602" spans="1:22" ht="12.75">
      <c r="A602" s="3" t="s">
        <v>32</v>
      </c>
      <c r="B602" s="5" t="s">
        <v>49</v>
      </c>
      <c r="C602" s="5" t="s">
        <v>23</v>
      </c>
      <c r="D602" s="2">
        <v>23</v>
      </c>
      <c r="E602" s="2" t="e">
        <v>#VALUE!</v>
      </c>
      <c r="F602" s="22">
        <v>11.91</v>
      </c>
      <c r="G602" s="22">
        <v>4.13</v>
      </c>
      <c r="H602" s="22">
        <v>6.76</v>
      </c>
      <c r="I602" s="22">
        <v>10.45</v>
      </c>
      <c r="J602" s="22">
        <v>13.99</v>
      </c>
      <c r="K602" s="22">
        <v>12.77</v>
      </c>
      <c r="L602" s="22">
        <v>12.02</v>
      </c>
      <c r="M602" s="22">
        <v>10.64</v>
      </c>
      <c r="N602" s="10">
        <v>93.2</v>
      </c>
      <c r="O602" s="22">
        <v>17.059924892703865</v>
      </c>
      <c r="P602" s="22">
        <v>5.9158261802575112</v>
      </c>
      <c r="Q602" s="22">
        <v>9.6830472103004279</v>
      </c>
      <c r="R602" s="22">
        <v>14.968615879828324</v>
      </c>
      <c r="S602" s="22">
        <v>20.039324034334761</v>
      </c>
      <c r="T602" s="22">
        <v>18.29179184549356</v>
      </c>
      <c r="U602" s="22">
        <v>17.217489270386263</v>
      </c>
      <c r="V602" s="22">
        <v>15.240772532188842</v>
      </c>
    </row>
    <row r="603" spans="1:22" ht="12.75">
      <c r="A603" s="3" t="s">
        <v>32</v>
      </c>
      <c r="B603" s="5" t="s">
        <v>49</v>
      </c>
      <c r="C603" s="5" t="s">
        <v>24</v>
      </c>
      <c r="D603" s="2">
        <v>24</v>
      </c>
      <c r="E603" s="2" t="e">
        <v>#VALUE!</v>
      </c>
      <c r="F603" s="22">
        <v>8</v>
      </c>
      <c r="G603" s="22">
        <v>5.09</v>
      </c>
      <c r="H603" s="22">
        <v>6.21</v>
      </c>
      <c r="I603" s="22">
        <v>7.19</v>
      </c>
      <c r="J603" s="22">
        <v>8.99</v>
      </c>
      <c r="K603" s="22">
        <v>8.85</v>
      </c>
      <c r="L603" s="22">
        <v>8.7200000000000006</v>
      </c>
      <c r="M603" s="22">
        <v>8.43</v>
      </c>
      <c r="N603" s="10">
        <v>93.2</v>
      </c>
      <c r="O603" s="22">
        <v>11.459227467811159</v>
      </c>
      <c r="P603" s="22">
        <v>7.2909334763948497</v>
      </c>
      <c r="Q603" s="22">
        <v>8.895225321888411</v>
      </c>
      <c r="R603" s="22">
        <v>10.298980686695279</v>
      </c>
      <c r="S603" s="22">
        <v>12.877306866952789</v>
      </c>
      <c r="T603" s="22">
        <v>12.676770386266092</v>
      </c>
      <c r="U603" s="22">
        <v>12.490557939914163</v>
      </c>
      <c r="V603" s="22">
        <v>12.075160944206008</v>
      </c>
    </row>
    <row r="604" spans="1:22" ht="12.75">
      <c r="A604" s="3" t="s">
        <v>32</v>
      </c>
      <c r="B604" s="5" t="s">
        <v>49</v>
      </c>
      <c r="C604" s="5" t="s">
        <v>25</v>
      </c>
      <c r="D604" s="2">
        <v>25</v>
      </c>
      <c r="E604" s="2" t="e">
        <v>#VALUE!</v>
      </c>
      <c r="F604" s="22">
        <v>7.67</v>
      </c>
      <c r="G604" s="22">
        <v>5.49</v>
      </c>
      <c r="H604" s="22">
        <v>6.3</v>
      </c>
      <c r="I604" s="22">
        <v>7.05</v>
      </c>
      <c r="J604" s="22">
        <v>8.52</v>
      </c>
      <c r="K604" s="22">
        <v>9.82</v>
      </c>
      <c r="L604" s="22">
        <v>10</v>
      </c>
      <c r="M604" s="22">
        <v>8.89</v>
      </c>
      <c r="N604" s="10">
        <v>93.2</v>
      </c>
      <c r="O604" s="22">
        <v>10.986534334763947</v>
      </c>
      <c r="P604" s="22">
        <v>7.8638948497854084</v>
      </c>
      <c r="Q604" s="22">
        <v>9.024141630901287</v>
      </c>
      <c r="R604" s="22">
        <v>10.098444206008583</v>
      </c>
      <c r="S604" s="22">
        <v>12.204077253218882</v>
      </c>
      <c r="T604" s="22">
        <v>14.066201716738197</v>
      </c>
      <c r="U604" s="22">
        <v>14.324034334763947</v>
      </c>
      <c r="V604" s="22">
        <v>12.734066523605151</v>
      </c>
    </row>
    <row r="605" spans="1:22" ht="12.75">
      <c r="A605" s="3" t="s">
        <v>32</v>
      </c>
      <c r="B605" s="5" t="s">
        <v>49</v>
      </c>
      <c r="C605" s="5" t="s">
        <v>26</v>
      </c>
      <c r="D605" s="2">
        <v>26</v>
      </c>
      <c r="E605" s="2" t="e">
        <v>#VALUE!</v>
      </c>
      <c r="F605" s="22">
        <v>8.1</v>
      </c>
      <c r="G605" s="22">
        <v>5</v>
      </c>
      <c r="H605" s="22">
        <v>6.16</v>
      </c>
      <c r="I605" s="22">
        <v>7.25</v>
      </c>
      <c r="J605" s="22">
        <v>9.0500000000000007</v>
      </c>
      <c r="K605" s="22">
        <v>8.7200000000000006</v>
      </c>
      <c r="L605" s="22">
        <v>8.56</v>
      </c>
      <c r="M605" s="22">
        <v>8.24</v>
      </c>
      <c r="N605" s="10">
        <v>93.2</v>
      </c>
      <c r="O605" s="22">
        <v>11.602467811158798</v>
      </c>
      <c r="P605" s="22">
        <v>7.1620171673819737</v>
      </c>
      <c r="Q605" s="22">
        <v>8.8236051502145916</v>
      </c>
      <c r="R605" s="22">
        <v>10.384924892703863</v>
      </c>
      <c r="S605" s="22">
        <v>12.963251072961375</v>
      </c>
      <c r="T605" s="22">
        <v>12.490557939914163</v>
      </c>
      <c r="U605" s="22">
        <v>12.261373390557939</v>
      </c>
      <c r="V605" s="22">
        <v>11.803004291845493</v>
      </c>
    </row>
    <row r="606" spans="1:22" ht="12.75">
      <c r="A606" s="3" t="s">
        <v>32</v>
      </c>
      <c r="B606" s="5" t="s">
        <v>29</v>
      </c>
      <c r="C606" s="5" t="s">
        <v>18</v>
      </c>
      <c r="D606" s="2">
        <v>27</v>
      </c>
      <c r="E606" s="2" t="e">
        <v>#VALUE!</v>
      </c>
      <c r="F606" s="6">
        <v>21326</v>
      </c>
      <c r="G606" s="6">
        <v>2705</v>
      </c>
      <c r="H606" s="6">
        <v>8345</v>
      </c>
      <c r="I606" s="6">
        <v>18242</v>
      </c>
      <c r="J606" s="6">
        <v>24416</v>
      </c>
      <c r="K606" s="6">
        <v>24438</v>
      </c>
      <c r="L606" s="6">
        <v>22398</v>
      </c>
      <c r="M606" s="6">
        <v>16385</v>
      </c>
      <c r="N606" s="10">
        <v>93.2</v>
      </c>
      <c r="O606" s="6">
        <v>30547.435622317596</v>
      </c>
      <c r="P606" s="6">
        <v>3874.6512875536478</v>
      </c>
      <c r="Q606" s="6">
        <v>11953.406652360514</v>
      </c>
      <c r="R606" s="6">
        <v>26129.903433476393</v>
      </c>
      <c r="S606" s="6">
        <v>34973.562231759657</v>
      </c>
      <c r="T606" s="6">
        <v>35005.075107296136</v>
      </c>
      <c r="U606" s="6">
        <v>32082.972103004289</v>
      </c>
      <c r="V606" s="6">
        <v>23469.930257510729</v>
      </c>
    </row>
    <row r="607" spans="1:22" ht="12.75">
      <c r="A607" s="3" t="s">
        <v>32</v>
      </c>
      <c r="B607" s="5" t="s">
        <v>29</v>
      </c>
      <c r="C607" s="5" t="s">
        <v>19</v>
      </c>
      <c r="D607" s="2">
        <v>28</v>
      </c>
      <c r="E607" s="2" t="e">
        <v>#VALUE!</v>
      </c>
      <c r="F607" s="6">
        <v>26396</v>
      </c>
      <c r="G607" s="6">
        <v>3299</v>
      </c>
      <c r="H607" s="6">
        <v>10400</v>
      </c>
      <c r="I607" s="6">
        <v>19849</v>
      </c>
      <c r="J607" s="6">
        <v>28597</v>
      </c>
      <c r="K607" s="6">
        <v>31128</v>
      </c>
      <c r="L607" s="6">
        <v>29238</v>
      </c>
      <c r="M607" s="6">
        <v>21528</v>
      </c>
      <c r="N607" s="10">
        <v>93.2</v>
      </c>
      <c r="O607" s="6">
        <v>37809.721030042914</v>
      </c>
      <c r="P607" s="6">
        <v>4725.4989270386268</v>
      </c>
      <c r="Q607" s="6">
        <v>14896.995708154505</v>
      </c>
      <c r="R607" s="6">
        <v>28431.775751072961</v>
      </c>
      <c r="S607" s="6">
        <v>40962.440987124464</v>
      </c>
      <c r="T607" s="6">
        <v>44587.854077253214</v>
      </c>
      <c r="U607" s="6">
        <v>41880.611587982828</v>
      </c>
      <c r="V607" s="6">
        <v>30836.781115879829</v>
      </c>
    </row>
    <row r="608" spans="1:22" ht="12.75">
      <c r="A608" s="3" t="s">
        <v>32</v>
      </c>
      <c r="B608" s="5" t="s">
        <v>29</v>
      </c>
      <c r="C608" s="5" t="s">
        <v>20</v>
      </c>
      <c r="D608" s="2">
        <v>29</v>
      </c>
      <c r="E608" s="2" t="e">
        <v>#VALUE!</v>
      </c>
      <c r="F608" s="6">
        <v>16440</v>
      </c>
      <c r="G608" s="6">
        <v>2502</v>
      </c>
      <c r="H608" s="6">
        <v>6851</v>
      </c>
      <c r="I608" s="6">
        <v>16669</v>
      </c>
      <c r="J608" s="6">
        <v>19487</v>
      </c>
      <c r="K608" s="6">
        <v>17379</v>
      </c>
      <c r="L608" s="6">
        <v>16792</v>
      </c>
      <c r="M608" s="6">
        <v>10752</v>
      </c>
      <c r="N608" s="10">
        <v>93.2</v>
      </c>
      <c r="O608" s="6">
        <v>23548.712446351932</v>
      </c>
      <c r="P608" s="6">
        <v>3583.8733905579397</v>
      </c>
      <c r="Q608" s="6">
        <v>9813.3959227467803</v>
      </c>
      <c r="R608" s="6">
        <v>23876.732832618025</v>
      </c>
      <c r="S608" s="6">
        <v>27913.245708154507</v>
      </c>
      <c r="T608" s="6">
        <v>24893.739270386264</v>
      </c>
      <c r="U608" s="6">
        <v>24052.918454935621</v>
      </c>
      <c r="V608" s="6">
        <v>15401.201716738196</v>
      </c>
    </row>
    <row r="609" spans="1:22" ht="12.75">
      <c r="A609" s="3" t="s">
        <v>32</v>
      </c>
      <c r="B609" s="5" t="s">
        <v>29</v>
      </c>
      <c r="C609" s="5" t="s">
        <v>21</v>
      </c>
      <c r="D609" s="2">
        <v>30</v>
      </c>
      <c r="E609" s="2" t="e">
        <v>#VALUE!</v>
      </c>
      <c r="F609" s="6">
        <v>26244</v>
      </c>
      <c r="G609" s="6" t="s">
        <v>39</v>
      </c>
      <c r="H609" s="6">
        <v>13276</v>
      </c>
      <c r="I609" s="6">
        <v>20713</v>
      </c>
      <c r="J609" s="6">
        <v>28396</v>
      </c>
      <c r="K609" s="6">
        <v>29482</v>
      </c>
      <c r="L609" s="6">
        <v>27655</v>
      </c>
      <c r="M609" s="6">
        <v>24000</v>
      </c>
      <c r="N609" s="10">
        <v>93.2</v>
      </c>
      <c r="O609" s="6">
        <v>37591.995708154507</v>
      </c>
      <c r="P609" s="6" t="s">
        <v>39</v>
      </c>
      <c r="Q609" s="6">
        <v>19016.587982832618</v>
      </c>
      <c r="R609" s="6">
        <v>29669.372317596564</v>
      </c>
      <c r="S609" s="6">
        <v>40674.527896995707</v>
      </c>
      <c r="T609" s="6">
        <v>42230.118025751071</v>
      </c>
      <c r="U609" s="6">
        <v>39613.1169527897</v>
      </c>
      <c r="V609" s="6">
        <v>34377.682403433479</v>
      </c>
    </row>
    <row r="610" spans="1:22" ht="12.75">
      <c r="A610" s="3" t="s">
        <v>32</v>
      </c>
      <c r="B610" s="5" t="s">
        <v>29</v>
      </c>
      <c r="C610" s="5" t="s">
        <v>22</v>
      </c>
      <c r="D610" s="2">
        <v>31</v>
      </c>
      <c r="E610" s="2" t="e">
        <v>#VALUE!</v>
      </c>
      <c r="F610" s="6">
        <v>28409</v>
      </c>
      <c r="G610" s="6">
        <v>7303</v>
      </c>
      <c r="H610" s="6">
        <v>13875</v>
      </c>
      <c r="I610" s="6">
        <v>21297</v>
      </c>
      <c r="J610" s="6">
        <v>29717</v>
      </c>
      <c r="K610" s="6">
        <v>32367</v>
      </c>
      <c r="L610" s="6">
        <v>30765</v>
      </c>
      <c r="M610" s="6">
        <v>25514</v>
      </c>
      <c r="N610" s="10">
        <v>93.2</v>
      </c>
      <c r="O610" s="6">
        <v>40693.1491416309</v>
      </c>
      <c r="P610" s="6">
        <v>10460.842274678111</v>
      </c>
      <c r="Q610" s="6">
        <v>19874.597639484979</v>
      </c>
      <c r="R610" s="6">
        <v>30505.895922746779</v>
      </c>
      <c r="S610" s="6">
        <v>42566.732832618021</v>
      </c>
      <c r="T610" s="6">
        <v>46362.601931330471</v>
      </c>
      <c r="U610" s="6">
        <v>44067.891630901286</v>
      </c>
      <c r="V610" s="6">
        <v>36546.341201716736</v>
      </c>
    </row>
    <row r="611" spans="1:22" ht="12.75">
      <c r="A611" s="3" t="s">
        <v>32</v>
      </c>
      <c r="B611" s="5" t="s">
        <v>29</v>
      </c>
      <c r="C611" s="5" t="s">
        <v>23</v>
      </c>
      <c r="D611" s="2">
        <v>32</v>
      </c>
      <c r="E611" s="2" t="e">
        <v>#VALUE!</v>
      </c>
      <c r="F611" s="6">
        <v>22910</v>
      </c>
      <c r="G611" s="6" t="s">
        <v>39</v>
      </c>
      <c r="H611" s="6">
        <v>12520</v>
      </c>
      <c r="I611" s="6">
        <v>20000</v>
      </c>
      <c r="J611" s="6">
        <v>26228</v>
      </c>
      <c r="K611" s="6">
        <v>24582</v>
      </c>
      <c r="L611" s="6">
        <v>22902</v>
      </c>
      <c r="M611" s="6">
        <v>20310</v>
      </c>
      <c r="N611" s="10">
        <v>93.2</v>
      </c>
      <c r="O611" s="6">
        <v>32816.362660944207</v>
      </c>
      <c r="P611" s="6" t="s">
        <v>39</v>
      </c>
      <c r="Q611" s="6">
        <v>17933.690987124464</v>
      </c>
      <c r="R611" s="6">
        <v>28648.068669527896</v>
      </c>
      <c r="S611" s="6">
        <v>37569.077253218886</v>
      </c>
      <c r="T611" s="6">
        <v>35211.341201716736</v>
      </c>
      <c r="U611" s="6">
        <v>32804.903433476393</v>
      </c>
      <c r="V611" s="6">
        <v>29092.113733905579</v>
      </c>
    </row>
    <row r="612" spans="1:22" ht="12.75">
      <c r="A612" s="3" t="s">
        <v>32</v>
      </c>
      <c r="B612" s="5" t="s">
        <v>29</v>
      </c>
      <c r="C612" s="5" t="s">
        <v>24</v>
      </c>
      <c r="D612" s="2">
        <v>33</v>
      </c>
      <c r="E612" s="2" t="e">
        <v>#VALUE!</v>
      </c>
      <c r="F612" s="6">
        <v>8569</v>
      </c>
      <c r="G612" s="6">
        <v>2386</v>
      </c>
      <c r="H612" s="6">
        <v>4939</v>
      </c>
      <c r="I612" s="6">
        <v>8069</v>
      </c>
      <c r="J612" s="6">
        <v>9796</v>
      </c>
      <c r="K612" s="6">
        <v>9479</v>
      </c>
      <c r="L612" s="6">
        <v>9356</v>
      </c>
      <c r="M612" s="6">
        <v>7763</v>
      </c>
      <c r="N612" s="10">
        <v>93.2</v>
      </c>
      <c r="O612" s="6">
        <v>12274.265021459227</v>
      </c>
      <c r="P612" s="6">
        <v>3417.7145922746781</v>
      </c>
      <c r="Q612" s="6">
        <v>7074.6405579399143</v>
      </c>
      <c r="R612" s="6">
        <v>11558.06330472103</v>
      </c>
      <c r="S612" s="6">
        <v>14031.824034334764</v>
      </c>
      <c r="T612" s="6">
        <v>13577.752145922746</v>
      </c>
      <c r="U612" s="6">
        <v>13401.56652360515</v>
      </c>
      <c r="V612" s="6">
        <v>11119.747854077254</v>
      </c>
    </row>
    <row r="613" spans="1:22" ht="12.75">
      <c r="A613" s="3" t="s">
        <v>32</v>
      </c>
      <c r="B613" s="5" t="s">
        <v>29</v>
      </c>
      <c r="C613" s="5" t="s">
        <v>25</v>
      </c>
      <c r="D613" s="2">
        <v>34</v>
      </c>
      <c r="E613" s="2" t="e">
        <v>#VALUE!</v>
      </c>
      <c r="F613" s="6">
        <v>8221</v>
      </c>
      <c r="G613" s="6" t="s">
        <v>39</v>
      </c>
      <c r="H613" s="6">
        <v>5309</v>
      </c>
      <c r="I613" s="6">
        <v>8213</v>
      </c>
      <c r="J613" s="6">
        <v>9600</v>
      </c>
      <c r="K613" s="6">
        <v>10083</v>
      </c>
      <c r="L613" s="6">
        <v>10294</v>
      </c>
      <c r="M613" s="6">
        <v>8597</v>
      </c>
      <c r="N613" s="10">
        <v>93.2</v>
      </c>
      <c r="O613" s="6">
        <v>11775.788626609441</v>
      </c>
      <c r="P613" s="6" t="s">
        <v>39</v>
      </c>
      <c r="Q613" s="6">
        <v>7604.6298283261804</v>
      </c>
      <c r="R613" s="6">
        <v>11764.32939914163</v>
      </c>
      <c r="S613" s="6">
        <v>13751.072961373389</v>
      </c>
      <c r="T613" s="6">
        <v>14442.923819742489</v>
      </c>
      <c r="U613" s="6">
        <v>14745.160944206009</v>
      </c>
      <c r="V613" s="6">
        <v>12314.372317596566</v>
      </c>
    </row>
    <row r="614" spans="1:22" ht="12.75">
      <c r="A614" s="3" t="s">
        <v>32</v>
      </c>
      <c r="B614" s="5" t="s">
        <v>29</v>
      </c>
      <c r="C614" s="5" t="s">
        <v>26</v>
      </c>
      <c r="D614" s="2">
        <v>35</v>
      </c>
      <c r="E614" s="2" t="e">
        <v>#VALUE!</v>
      </c>
      <c r="F614" s="6">
        <v>8650</v>
      </c>
      <c r="G614" s="6">
        <v>2353</v>
      </c>
      <c r="H614" s="6">
        <v>4694</v>
      </c>
      <c r="I614" s="6">
        <v>8011</v>
      </c>
      <c r="J614" s="6">
        <v>9826</v>
      </c>
      <c r="K614" s="6">
        <v>9423</v>
      </c>
      <c r="L614" s="6">
        <v>9245</v>
      </c>
      <c r="M614" s="6">
        <v>7370</v>
      </c>
      <c r="N614" s="10">
        <v>93.2</v>
      </c>
      <c r="O614" s="6">
        <v>12390.289699570814</v>
      </c>
      <c r="P614" s="6">
        <v>3370.4452789699571</v>
      </c>
      <c r="Q614" s="6">
        <v>6723.7017167381973</v>
      </c>
      <c r="R614" s="6">
        <v>11474.983905579398</v>
      </c>
      <c r="S614" s="6">
        <v>14074.796137339055</v>
      </c>
      <c r="T614" s="6">
        <v>13497.537553648068</v>
      </c>
      <c r="U614" s="6">
        <v>13242.56974248927</v>
      </c>
      <c r="V614" s="6">
        <v>10556.81330472103</v>
      </c>
    </row>
    <row r="615" spans="1:22" ht="12.75">
      <c r="A615" s="3">
        <v>2011</v>
      </c>
      <c r="B615" s="5" t="s">
        <v>17</v>
      </c>
      <c r="C615" s="5" t="s">
        <v>18</v>
      </c>
      <c r="D615" s="2">
        <v>0</v>
      </c>
      <c r="E615" s="2">
        <v>14</v>
      </c>
      <c r="F615" s="20">
        <v>400</v>
      </c>
      <c r="G615" s="20">
        <v>63.8</v>
      </c>
      <c r="H615" s="20">
        <v>175.5</v>
      </c>
      <c r="I615" s="20">
        <v>354.6</v>
      </c>
      <c r="J615" s="20">
        <v>473.8</v>
      </c>
      <c r="K615" s="20">
        <v>460</v>
      </c>
      <c r="L615" s="20">
        <v>427.2</v>
      </c>
      <c r="M615" s="20">
        <v>310.8</v>
      </c>
      <c r="N615" s="10">
        <v>93.2</v>
      </c>
      <c r="O615" s="20">
        <v>572.96137339055792</v>
      </c>
      <c r="P615" s="20">
        <v>91.387339055793987</v>
      </c>
      <c r="Q615" s="20">
        <v>251.38680257510728</v>
      </c>
      <c r="R615" s="20">
        <v>507.93025751072969</v>
      </c>
      <c r="S615" s="20">
        <v>678.67274678111585</v>
      </c>
      <c r="T615" s="20">
        <v>658.90557939914163</v>
      </c>
      <c r="U615" s="20">
        <v>611.92274678111585</v>
      </c>
      <c r="V615" s="20">
        <v>445.19098712446356</v>
      </c>
    </row>
    <row r="616" spans="1:22" ht="12.75">
      <c r="A616" s="3">
        <v>2011</v>
      </c>
      <c r="B616" s="5" t="s">
        <v>17</v>
      </c>
      <c r="C616" s="5" t="s">
        <v>19</v>
      </c>
      <c r="D616" s="2">
        <v>1</v>
      </c>
      <c r="E616" s="2">
        <v>14</v>
      </c>
      <c r="F616" s="20">
        <v>493</v>
      </c>
      <c r="G616" s="20">
        <v>76.400000000000006</v>
      </c>
      <c r="H616" s="20">
        <v>210.8</v>
      </c>
      <c r="I616" s="20">
        <v>380.4</v>
      </c>
      <c r="J616" s="20">
        <v>548.5</v>
      </c>
      <c r="K616" s="20">
        <v>589.70000000000005</v>
      </c>
      <c r="L616" s="20">
        <v>558.6</v>
      </c>
      <c r="M616" s="20">
        <v>412.4</v>
      </c>
      <c r="N616" s="10">
        <v>93.2</v>
      </c>
      <c r="O616" s="20">
        <v>706.17489270386261</v>
      </c>
      <c r="P616" s="20">
        <v>109.43562231759658</v>
      </c>
      <c r="Q616" s="20">
        <v>301.95064377682405</v>
      </c>
      <c r="R616" s="20">
        <v>544.88626609442053</v>
      </c>
      <c r="S616" s="20">
        <v>785.67328326180257</v>
      </c>
      <c r="T616" s="20">
        <v>844.68830472103014</v>
      </c>
      <c r="U616" s="20">
        <v>800.14055793991417</v>
      </c>
      <c r="V616" s="20">
        <v>590.72317596566518</v>
      </c>
    </row>
    <row r="617" spans="1:22" ht="12.75">
      <c r="A617" s="3">
        <v>2011</v>
      </c>
      <c r="B617" s="5" t="s">
        <v>17</v>
      </c>
      <c r="C617" s="5" t="s">
        <v>20</v>
      </c>
      <c r="D617" s="2">
        <v>2</v>
      </c>
      <c r="E617" s="2">
        <v>14</v>
      </c>
      <c r="F617" s="20">
        <v>313.2</v>
      </c>
      <c r="G617" s="20">
        <v>54</v>
      </c>
      <c r="H617" s="20">
        <v>143.30000000000001</v>
      </c>
      <c r="I617" s="20">
        <v>328.9</v>
      </c>
      <c r="J617" s="20">
        <v>379.4</v>
      </c>
      <c r="K617" s="20">
        <v>330</v>
      </c>
      <c r="L617" s="20">
        <v>322.89999999999998</v>
      </c>
      <c r="M617" s="20">
        <v>203</v>
      </c>
      <c r="N617" s="10">
        <v>93.2</v>
      </c>
      <c r="O617" s="20">
        <v>448.62875536480681</v>
      </c>
      <c r="P617" s="20">
        <v>77.349785407725321</v>
      </c>
      <c r="Q617" s="20">
        <v>205.26341201716741</v>
      </c>
      <c r="R617" s="20">
        <v>471.11748927038622</v>
      </c>
      <c r="S617" s="20">
        <v>543.45386266094408</v>
      </c>
      <c r="T617" s="20">
        <v>472.69313304721027</v>
      </c>
      <c r="U617" s="20">
        <v>462.52306866952785</v>
      </c>
      <c r="V617" s="20">
        <v>290.77789699570815</v>
      </c>
    </row>
    <row r="618" spans="1:22" ht="12.75">
      <c r="A618" s="3">
        <v>2011</v>
      </c>
      <c r="B618" s="5" t="s">
        <v>17</v>
      </c>
      <c r="C618" s="5" t="s">
        <v>21</v>
      </c>
      <c r="D618" s="2">
        <v>3</v>
      </c>
      <c r="E618" s="2">
        <v>14</v>
      </c>
      <c r="F618" s="20">
        <v>498.3</v>
      </c>
      <c r="G618" s="20">
        <v>162.30000000000001</v>
      </c>
      <c r="H618" s="20">
        <v>273.8</v>
      </c>
      <c r="I618" s="20">
        <v>404</v>
      </c>
      <c r="J618" s="20">
        <v>550.4</v>
      </c>
      <c r="K618" s="20">
        <v>560.5</v>
      </c>
      <c r="L618" s="20">
        <v>531</v>
      </c>
      <c r="M618" s="20">
        <v>466.7</v>
      </c>
      <c r="N618" s="10">
        <v>93.2</v>
      </c>
      <c r="O618" s="20">
        <v>713.76663090128761</v>
      </c>
      <c r="P618" s="20">
        <v>232.47907725321892</v>
      </c>
      <c r="Q618" s="20">
        <v>392.19206008583694</v>
      </c>
      <c r="R618" s="20">
        <v>578.6909871244635</v>
      </c>
      <c r="S618" s="20">
        <v>788.39484978540759</v>
      </c>
      <c r="T618" s="20">
        <v>802.86212446351931</v>
      </c>
      <c r="U618" s="20">
        <v>760.60622317596562</v>
      </c>
      <c r="V618" s="20">
        <v>668.50268240343337</v>
      </c>
    </row>
    <row r="619" spans="1:22" ht="12.75">
      <c r="A619" s="3">
        <v>2011</v>
      </c>
      <c r="B619" s="5" t="s">
        <v>17</v>
      </c>
      <c r="C619" s="5" t="s">
        <v>22</v>
      </c>
      <c r="D619" s="2">
        <v>4</v>
      </c>
      <c r="E619" s="2">
        <v>14</v>
      </c>
      <c r="F619" s="20">
        <v>538.20000000000005</v>
      </c>
      <c r="G619" s="20">
        <v>167.4</v>
      </c>
      <c r="H619" s="20">
        <v>285.10000000000002</v>
      </c>
      <c r="I619" s="20">
        <v>413.7</v>
      </c>
      <c r="J619" s="20">
        <v>574.9</v>
      </c>
      <c r="K619" s="20">
        <v>617</v>
      </c>
      <c r="L619" s="20">
        <v>589.6</v>
      </c>
      <c r="M619" s="20">
        <v>498.7</v>
      </c>
      <c r="N619" s="10">
        <v>93.2</v>
      </c>
      <c r="O619" s="20">
        <v>770.91952789699576</v>
      </c>
      <c r="P619" s="20">
        <v>239.78433476394849</v>
      </c>
      <c r="Q619" s="20">
        <v>408.3782188841202</v>
      </c>
      <c r="R619" s="20">
        <v>592.58530042918449</v>
      </c>
      <c r="S619" s="20">
        <v>823.48873390557935</v>
      </c>
      <c r="T619" s="20">
        <v>883.7929184549356</v>
      </c>
      <c r="U619" s="20">
        <v>844.54506437768248</v>
      </c>
      <c r="V619" s="20">
        <v>714.33959227467801</v>
      </c>
    </row>
    <row r="620" spans="1:22" ht="12.75">
      <c r="A620" s="3">
        <v>2011</v>
      </c>
      <c r="B620" s="5" t="s">
        <v>17</v>
      </c>
      <c r="C620" s="5" t="s">
        <v>23</v>
      </c>
      <c r="D620" s="2">
        <v>5</v>
      </c>
      <c r="E620" s="2">
        <v>14</v>
      </c>
      <c r="F620" s="20">
        <v>440</v>
      </c>
      <c r="G620" s="20">
        <v>149.4</v>
      </c>
      <c r="H620" s="20">
        <v>259.5</v>
      </c>
      <c r="I620" s="20">
        <v>393.4</v>
      </c>
      <c r="J620" s="20">
        <v>514.20000000000005</v>
      </c>
      <c r="K620" s="20">
        <v>469.1</v>
      </c>
      <c r="L620" s="20">
        <v>443.5</v>
      </c>
      <c r="M620" s="20">
        <v>396.1</v>
      </c>
      <c r="N620" s="10">
        <v>93.2</v>
      </c>
      <c r="O620" s="20">
        <v>630.25751072961373</v>
      </c>
      <c r="P620" s="20">
        <v>214.00107296137341</v>
      </c>
      <c r="Q620" s="20">
        <v>371.70869098712444</v>
      </c>
      <c r="R620" s="20">
        <v>563.50751072961361</v>
      </c>
      <c r="S620" s="20">
        <v>736.54184549356228</v>
      </c>
      <c r="T620" s="20">
        <v>671.9404506437769</v>
      </c>
      <c r="U620" s="20">
        <v>635.27092274678114</v>
      </c>
      <c r="V620" s="20">
        <v>567.375</v>
      </c>
    </row>
    <row r="621" spans="1:22" ht="12.75">
      <c r="A621" s="3">
        <v>2011</v>
      </c>
      <c r="B621" s="5" t="s">
        <v>17</v>
      </c>
      <c r="C621" s="5" t="s">
        <v>24</v>
      </c>
      <c r="D621" s="2">
        <v>6</v>
      </c>
      <c r="E621" s="2">
        <v>14</v>
      </c>
      <c r="F621" s="20">
        <v>153</v>
      </c>
      <c r="G621" s="20">
        <v>52.5</v>
      </c>
      <c r="H621" s="20">
        <v>94.3</v>
      </c>
      <c r="I621" s="20">
        <v>141.1</v>
      </c>
      <c r="J621" s="20">
        <v>176.4</v>
      </c>
      <c r="K621" s="20">
        <v>177</v>
      </c>
      <c r="L621" s="20">
        <v>174.7</v>
      </c>
      <c r="M621" s="20">
        <v>143.9</v>
      </c>
      <c r="N621" s="10">
        <v>93.2</v>
      </c>
      <c r="O621" s="20">
        <v>219.15772532188839</v>
      </c>
      <c r="P621" s="20">
        <v>75.201180257510728</v>
      </c>
      <c r="Q621" s="20">
        <v>135.07564377682402</v>
      </c>
      <c r="R621" s="20">
        <v>202.11212446351928</v>
      </c>
      <c r="S621" s="20">
        <v>252.67596566523605</v>
      </c>
      <c r="T621" s="20">
        <v>253.53540772532187</v>
      </c>
      <c r="U621" s="20">
        <v>250.24087982832614</v>
      </c>
      <c r="V621" s="20">
        <v>206.12285407725324</v>
      </c>
    </row>
    <row r="622" spans="1:22" ht="12.75">
      <c r="A622" s="3">
        <v>2011</v>
      </c>
      <c r="B622" s="5" t="s">
        <v>17</v>
      </c>
      <c r="C622" s="5" t="s">
        <v>25</v>
      </c>
      <c r="D622" s="2">
        <v>7</v>
      </c>
      <c r="E622" s="2">
        <v>14</v>
      </c>
      <c r="F622" s="20">
        <v>142.5</v>
      </c>
      <c r="G622" s="20">
        <v>60.9</v>
      </c>
      <c r="H622" s="20">
        <v>100</v>
      </c>
      <c r="I622" s="20">
        <v>138.9</v>
      </c>
      <c r="J622" s="20">
        <v>166.3</v>
      </c>
      <c r="K622" s="20">
        <v>178.2</v>
      </c>
      <c r="L622" s="20">
        <v>184</v>
      </c>
      <c r="M622" s="20">
        <v>161</v>
      </c>
      <c r="N622" s="10">
        <v>93.2</v>
      </c>
      <c r="O622" s="20">
        <v>204.11748927038627</v>
      </c>
      <c r="P622" s="20">
        <v>87.233369098712444</v>
      </c>
      <c r="Q622" s="20">
        <v>143.24034334763948</v>
      </c>
      <c r="R622" s="20">
        <v>198.96083690987126</v>
      </c>
      <c r="S622" s="20">
        <v>238.2086909871245</v>
      </c>
      <c r="T622" s="20">
        <v>255.25429184549353</v>
      </c>
      <c r="U622" s="20">
        <v>263.56223175965664</v>
      </c>
      <c r="V622" s="20">
        <v>230.61695278969955</v>
      </c>
    </row>
    <row r="623" spans="1:22" ht="12.75">
      <c r="A623" s="3">
        <v>2011</v>
      </c>
      <c r="B623" s="5" t="s">
        <v>17</v>
      </c>
      <c r="C623" s="5" t="s">
        <v>26</v>
      </c>
      <c r="D623" s="2">
        <v>8</v>
      </c>
      <c r="E623" s="2">
        <v>14</v>
      </c>
      <c r="F623" s="20">
        <v>156.6</v>
      </c>
      <c r="G623" s="20">
        <v>47.3</v>
      </c>
      <c r="H623" s="20">
        <v>89.9</v>
      </c>
      <c r="I623" s="20">
        <v>142</v>
      </c>
      <c r="J623" s="20">
        <v>178.5</v>
      </c>
      <c r="K623" s="20">
        <v>176.8</v>
      </c>
      <c r="L623" s="20">
        <v>173.4</v>
      </c>
      <c r="M623" s="20">
        <v>138.1</v>
      </c>
      <c r="N623" s="10">
        <v>93.2</v>
      </c>
      <c r="O623" s="20">
        <v>224.3143776824034</v>
      </c>
      <c r="P623" s="20">
        <v>67.752682403433468</v>
      </c>
      <c r="Q623" s="20">
        <v>128.7730686695279</v>
      </c>
      <c r="R623" s="20">
        <v>203.40128755364807</v>
      </c>
      <c r="S623" s="20">
        <v>255.68401287553647</v>
      </c>
      <c r="T623" s="20">
        <v>253.24892703862665</v>
      </c>
      <c r="U623" s="20">
        <v>248.37875536480686</v>
      </c>
      <c r="V623" s="20">
        <v>197.81491416309009</v>
      </c>
    </row>
    <row r="624" spans="1:22" ht="12.75">
      <c r="A624" s="3">
        <v>2011</v>
      </c>
      <c r="B624" s="5" t="s">
        <v>27</v>
      </c>
      <c r="C624" s="5" t="s">
        <v>18</v>
      </c>
      <c r="D624" s="2">
        <v>9</v>
      </c>
      <c r="E624" s="2">
        <v>14</v>
      </c>
      <c r="F624" s="21">
        <v>11.14</v>
      </c>
      <c r="G624" s="21">
        <v>5</v>
      </c>
      <c r="H624" s="21">
        <v>6.46</v>
      </c>
      <c r="I624" s="21">
        <v>9.4700000000000006</v>
      </c>
      <c r="J624" s="21">
        <v>12.94</v>
      </c>
      <c r="K624" s="21">
        <v>12.64</v>
      </c>
      <c r="L624" s="21">
        <v>11.97</v>
      </c>
      <c r="M624" s="21">
        <v>10</v>
      </c>
      <c r="N624" s="10">
        <v>93.2</v>
      </c>
      <c r="O624" s="21">
        <v>15.956974248927038</v>
      </c>
      <c r="P624" s="21">
        <v>7.1620171673819737</v>
      </c>
      <c r="Q624" s="21">
        <v>9.2533261802575097</v>
      </c>
      <c r="R624" s="21">
        <v>13.56486051502146</v>
      </c>
      <c r="S624" s="21">
        <v>18.535300429184549</v>
      </c>
      <c r="T624" s="21">
        <v>18.105579399141632</v>
      </c>
      <c r="U624" s="21">
        <v>17.145869098712446</v>
      </c>
      <c r="V624" s="21">
        <v>14.324034334763947</v>
      </c>
    </row>
    <row r="625" spans="1:22" ht="12.75">
      <c r="A625" s="3">
        <v>2011</v>
      </c>
      <c r="B625" s="5" t="s">
        <v>27</v>
      </c>
      <c r="C625" s="5" t="s">
        <v>19</v>
      </c>
      <c r="D625" s="2">
        <v>10</v>
      </c>
      <c r="E625" s="2">
        <v>14</v>
      </c>
      <c r="F625" s="21">
        <v>12.5</v>
      </c>
      <c r="G625" s="21">
        <v>5</v>
      </c>
      <c r="H625" s="21">
        <v>6.6</v>
      </c>
      <c r="I625" s="21">
        <v>9.66</v>
      </c>
      <c r="J625" s="21">
        <v>13.85</v>
      </c>
      <c r="K625" s="21">
        <v>14.91</v>
      </c>
      <c r="L625" s="21">
        <v>14.22</v>
      </c>
      <c r="M625" s="21">
        <v>11.28</v>
      </c>
      <c r="N625" s="10">
        <v>93.2</v>
      </c>
      <c r="O625" s="21">
        <v>17.905042918454935</v>
      </c>
      <c r="P625" s="21">
        <v>7.1620171673819737</v>
      </c>
      <c r="Q625" s="21">
        <v>9.4538626609442051</v>
      </c>
      <c r="R625" s="21">
        <v>13.837017167381974</v>
      </c>
      <c r="S625" s="21">
        <v>19.838787553648068</v>
      </c>
      <c r="T625" s="21">
        <v>21.357135193133047</v>
      </c>
      <c r="U625" s="21">
        <v>20.368776824034335</v>
      </c>
      <c r="V625" s="21">
        <v>16.157510729613733</v>
      </c>
    </row>
    <row r="626" spans="1:22" ht="12.75">
      <c r="A626" s="3">
        <v>2011</v>
      </c>
      <c r="B626" s="5" t="s">
        <v>27</v>
      </c>
      <c r="C626" s="5" t="s">
        <v>20</v>
      </c>
      <c r="D626" s="2">
        <v>11</v>
      </c>
      <c r="E626" s="2">
        <v>14</v>
      </c>
      <c r="F626" s="21">
        <v>9.91</v>
      </c>
      <c r="G626" s="21">
        <v>5</v>
      </c>
      <c r="H626" s="21">
        <v>6.31</v>
      </c>
      <c r="I626" s="21">
        <v>9.24</v>
      </c>
      <c r="J626" s="21">
        <v>11.89</v>
      </c>
      <c r="K626" s="21">
        <v>10.57</v>
      </c>
      <c r="L626" s="21">
        <v>10.19</v>
      </c>
      <c r="M626" s="21">
        <v>8.83</v>
      </c>
      <c r="N626" s="10">
        <v>93.2</v>
      </c>
      <c r="O626" s="21">
        <v>14.195118025751073</v>
      </c>
      <c r="P626" s="21">
        <v>7.1620171673819737</v>
      </c>
      <c r="Q626" s="21">
        <v>9.0384656652360515</v>
      </c>
      <c r="R626" s="21">
        <v>13.235407725321888</v>
      </c>
      <c r="S626" s="21">
        <v>17.031276824034336</v>
      </c>
      <c r="T626" s="21">
        <v>15.140504291845494</v>
      </c>
      <c r="U626" s="21">
        <v>14.596190987124464</v>
      </c>
      <c r="V626" s="21">
        <v>12.648122317596567</v>
      </c>
    </row>
    <row r="627" spans="1:22" ht="12.75">
      <c r="A627" s="3">
        <v>2011</v>
      </c>
      <c r="B627" s="5" t="s">
        <v>27</v>
      </c>
      <c r="C627" s="5" t="s">
        <v>21</v>
      </c>
      <c r="D627" s="2">
        <v>12</v>
      </c>
      <c r="E627" s="2">
        <v>14</v>
      </c>
      <c r="F627" s="21">
        <v>12.64</v>
      </c>
      <c r="G627" s="21">
        <v>4.18</v>
      </c>
      <c r="H627" s="21">
        <v>6.92</v>
      </c>
      <c r="I627" s="21">
        <v>10.24</v>
      </c>
      <c r="J627" s="21">
        <v>14.09</v>
      </c>
      <c r="K627" s="21">
        <v>14.16</v>
      </c>
      <c r="L627" s="21">
        <v>13.44</v>
      </c>
      <c r="M627" s="21">
        <v>11.52</v>
      </c>
      <c r="N627" s="10">
        <v>93.2</v>
      </c>
      <c r="O627" s="21">
        <v>18.105579399141632</v>
      </c>
      <c r="P627" s="21">
        <v>5.9874463519313297</v>
      </c>
      <c r="Q627" s="21">
        <v>9.9122317596566507</v>
      </c>
      <c r="R627" s="21">
        <v>14.667811158798282</v>
      </c>
      <c r="S627" s="21">
        <v>20.1825643776824</v>
      </c>
      <c r="T627" s="21">
        <v>20.282832618025751</v>
      </c>
      <c r="U627" s="21">
        <v>19.251502145922746</v>
      </c>
      <c r="V627" s="21">
        <v>16.501287553648066</v>
      </c>
    </row>
    <row r="628" spans="1:22" ht="12.75">
      <c r="A628" s="3">
        <v>2011</v>
      </c>
      <c r="B628" s="5" t="s">
        <v>27</v>
      </c>
      <c r="C628" s="5" t="s">
        <v>22</v>
      </c>
      <c r="D628" s="2">
        <v>13</v>
      </c>
      <c r="E628" s="2">
        <v>14</v>
      </c>
      <c r="F628" s="21">
        <v>13.24</v>
      </c>
      <c r="G628" s="21">
        <v>4.1900000000000004</v>
      </c>
      <c r="H628" s="21">
        <v>7.07</v>
      </c>
      <c r="I628" s="21">
        <v>10.19</v>
      </c>
      <c r="J628" s="21">
        <v>14.3</v>
      </c>
      <c r="K628" s="21">
        <v>15.26</v>
      </c>
      <c r="L628" s="21">
        <v>14.53</v>
      </c>
      <c r="M628" s="21">
        <v>11.98</v>
      </c>
      <c r="N628" s="10">
        <v>93.2</v>
      </c>
      <c r="O628" s="21">
        <v>18.965021459227465</v>
      </c>
      <c r="P628" s="21">
        <v>6.0017703862660943</v>
      </c>
      <c r="Q628" s="21">
        <v>10.127092274678111</v>
      </c>
      <c r="R628" s="21">
        <v>14.596190987124464</v>
      </c>
      <c r="S628" s="21">
        <v>20.483369098712448</v>
      </c>
      <c r="T628" s="21">
        <v>21.858476394849784</v>
      </c>
      <c r="U628" s="21">
        <v>20.812821888412014</v>
      </c>
      <c r="V628" s="21">
        <v>17.160193133047212</v>
      </c>
    </row>
    <row r="629" spans="1:22" ht="12.75">
      <c r="A629" s="3">
        <v>2011</v>
      </c>
      <c r="B629" s="5" t="s">
        <v>27</v>
      </c>
      <c r="C629" s="5" t="s">
        <v>23</v>
      </c>
      <c r="D629" s="2">
        <v>14</v>
      </c>
      <c r="E629" s="2">
        <v>14</v>
      </c>
      <c r="F629" s="21">
        <v>11.75</v>
      </c>
      <c r="G629" s="21">
        <v>4.0999999999999996</v>
      </c>
      <c r="H629" s="21">
        <v>6.73</v>
      </c>
      <c r="I629" s="21">
        <v>10.32</v>
      </c>
      <c r="J629" s="21">
        <v>13.81</v>
      </c>
      <c r="K629" s="21">
        <v>12.57</v>
      </c>
      <c r="L629" s="21">
        <v>11.9</v>
      </c>
      <c r="M629" s="21">
        <v>10.57</v>
      </c>
      <c r="N629" s="10">
        <v>93.2</v>
      </c>
      <c r="O629" s="21">
        <v>16.830740343347639</v>
      </c>
      <c r="P629" s="21">
        <v>5.8728540772532174</v>
      </c>
      <c r="Q629" s="21">
        <v>9.6400751072961377</v>
      </c>
      <c r="R629" s="21">
        <v>14.782403433476395</v>
      </c>
      <c r="S629" s="21">
        <v>19.781491416309013</v>
      </c>
      <c r="T629" s="21">
        <v>18.005311158798282</v>
      </c>
      <c r="U629" s="21">
        <v>17.045600858369099</v>
      </c>
      <c r="V629" s="21">
        <v>15.140504291845494</v>
      </c>
    </row>
    <row r="630" spans="1:22" ht="12.75">
      <c r="A630" s="3">
        <v>2011</v>
      </c>
      <c r="B630" s="5" t="s">
        <v>27</v>
      </c>
      <c r="C630" s="5" t="s">
        <v>24</v>
      </c>
      <c r="D630" s="2">
        <v>15</v>
      </c>
      <c r="E630" s="2">
        <v>14</v>
      </c>
      <c r="F630" s="21">
        <v>7.99</v>
      </c>
      <c r="G630" s="21">
        <v>5.05</v>
      </c>
      <c r="H630" s="21">
        <v>6.2</v>
      </c>
      <c r="I630" s="21">
        <v>7.15</v>
      </c>
      <c r="J630" s="21">
        <v>8.93</v>
      </c>
      <c r="K630" s="21">
        <v>8.81</v>
      </c>
      <c r="L630" s="21">
        <v>8.6999999999999993</v>
      </c>
      <c r="M630" s="21">
        <v>8.3699999999999992</v>
      </c>
      <c r="N630" s="10">
        <v>93.2</v>
      </c>
      <c r="O630" s="21">
        <v>11.444903433476394</v>
      </c>
      <c r="P630" s="21">
        <v>7.2336373390557931</v>
      </c>
      <c r="Q630" s="21">
        <v>8.8809012875536482</v>
      </c>
      <c r="R630" s="21">
        <v>10.241684549356224</v>
      </c>
      <c r="S630" s="21">
        <v>12.791362660944205</v>
      </c>
      <c r="T630" s="21">
        <v>12.619474248927038</v>
      </c>
      <c r="U630" s="21">
        <v>12.461909871244632</v>
      </c>
      <c r="V630" s="21">
        <v>11.989216738197424</v>
      </c>
    </row>
    <row r="631" spans="1:22" ht="12.75">
      <c r="A631" s="3">
        <v>2011</v>
      </c>
      <c r="B631" s="5" t="s">
        <v>27</v>
      </c>
      <c r="C631" s="5" t="s">
        <v>25</v>
      </c>
      <c r="D631" s="2">
        <v>16</v>
      </c>
      <c r="E631" s="2">
        <v>14</v>
      </c>
      <c r="F631" s="21">
        <v>7.65</v>
      </c>
      <c r="G631" s="21">
        <v>5.28</v>
      </c>
      <c r="H631" s="21">
        <v>6.29</v>
      </c>
      <c r="I631" s="21">
        <v>7.04</v>
      </c>
      <c r="J631" s="21">
        <v>8.61</v>
      </c>
      <c r="K631" s="21">
        <v>9.99</v>
      </c>
      <c r="L631" s="21">
        <v>10.029999999999999</v>
      </c>
      <c r="M631" s="21">
        <v>8.91</v>
      </c>
      <c r="N631" s="10">
        <v>93.2</v>
      </c>
      <c r="O631" s="21">
        <v>10.957886266094421</v>
      </c>
      <c r="P631" s="21">
        <v>7.5630901287553645</v>
      </c>
      <c r="Q631" s="21">
        <v>9.0098175965665241</v>
      </c>
      <c r="R631" s="21">
        <v>10.08412017167382</v>
      </c>
      <c r="S631" s="21">
        <v>12.332993562231758</v>
      </c>
      <c r="T631" s="21">
        <v>14.309710300429185</v>
      </c>
      <c r="U631" s="21">
        <v>14.367006437768239</v>
      </c>
      <c r="V631" s="21">
        <v>12.76271459227468</v>
      </c>
    </row>
    <row r="632" spans="1:22" ht="12.75">
      <c r="A632" s="3">
        <v>2011</v>
      </c>
      <c r="B632" s="5" t="s">
        <v>27</v>
      </c>
      <c r="C632" s="5" t="s">
        <v>26</v>
      </c>
      <c r="D632" s="2">
        <v>17</v>
      </c>
      <c r="E632" s="2">
        <v>14</v>
      </c>
      <c r="F632" s="21">
        <v>8.0399999999999991</v>
      </c>
      <c r="G632" s="21">
        <v>5</v>
      </c>
      <c r="H632" s="21">
        <v>6.15</v>
      </c>
      <c r="I632" s="21">
        <v>7.22</v>
      </c>
      <c r="J632" s="21">
        <v>9</v>
      </c>
      <c r="K632" s="21">
        <v>8.69</v>
      </c>
      <c r="L632" s="21">
        <v>8.52</v>
      </c>
      <c r="M632" s="21">
        <v>8.14</v>
      </c>
      <c r="N632" s="10">
        <v>93.2</v>
      </c>
      <c r="O632" s="21">
        <v>11.516523605150214</v>
      </c>
      <c r="P632" s="21">
        <v>7.1620171673819737</v>
      </c>
      <c r="Q632" s="21">
        <v>8.8092811158798288</v>
      </c>
      <c r="R632" s="21">
        <v>10.341952789699571</v>
      </c>
      <c r="S632" s="21">
        <v>12.891630901287554</v>
      </c>
      <c r="T632" s="21">
        <v>12.447585836909871</v>
      </c>
      <c r="U632" s="21">
        <v>12.204077253218882</v>
      </c>
      <c r="V632" s="21">
        <v>11.659763948497854</v>
      </c>
    </row>
    <row r="633" spans="1:22" ht="12.75">
      <c r="A633" s="3">
        <v>2011</v>
      </c>
      <c r="B633" s="5" t="s">
        <v>49</v>
      </c>
      <c r="C633" s="5" t="s">
        <v>18</v>
      </c>
      <c r="D633" s="2">
        <v>18</v>
      </c>
      <c r="E633" s="2">
        <v>14</v>
      </c>
      <c r="F633" s="22">
        <v>11.07</v>
      </c>
      <c r="G633" s="22">
        <v>5</v>
      </c>
      <c r="H633" s="22">
        <v>6.44</v>
      </c>
      <c r="I633" s="22">
        <v>9.42</v>
      </c>
      <c r="J633" s="22">
        <v>12.88</v>
      </c>
      <c r="K633" s="22">
        <v>12.57</v>
      </c>
      <c r="L633" s="22">
        <v>11.9</v>
      </c>
      <c r="M633" s="22">
        <v>9.9499999999999993</v>
      </c>
      <c r="N633" s="10">
        <v>93.2</v>
      </c>
      <c r="O633" s="22">
        <v>15.856706008583691</v>
      </c>
      <c r="P633" s="22">
        <v>7.1620171673819737</v>
      </c>
      <c r="Q633" s="22">
        <v>9.2246781115879823</v>
      </c>
      <c r="R633" s="22">
        <v>13.493240343347638</v>
      </c>
      <c r="S633" s="22">
        <v>18.449356223175965</v>
      </c>
      <c r="T633" s="22">
        <v>18.005311158798282</v>
      </c>
      <c r="U633" s="22">
        <v>17.045600858369099</v>
      </c>
      <c r="V633" s="22">
        <v>14.252414163090126</v>
      </c>
    </row>
    <row r="634" spans="1:22" ht="12.75">
      <c r="A634" s="3">
        <v>2011</v>
      </c>
      <c r="B634" s="5" t="s">
        <v>49</v>
      </c>
      <c r="C634" s="5" t="s">
        <v>19</v>
      </c>
      <c r="D634" s="2">
        <v>19</v>
      </c>
      <c r="E634" s="2">
        <v>14</v>
      </c>
      <c r="F634" s="22">
        <v>12.41</v>
      </c>
      <c r="G634" s="22">
        <v>5</v>
      </c>
      <c r="H634" s="22">
        <v>6.57</v>
      </c>
      <c r="I634" s="22">
        <v>9.58</v>
      </c>
      <c r="J634" s="22">
        <v>13.72</v>
      </c>
      <c r="K634" s="22">
        <v>14.75</v>
      </c>
      <c r="L634" s="22">
        <v>14.1</v>
      </c>
      <c r="M634" s="22">
        <v>11.2</v>
      </c>
      <c r="N634" s="10">
        <v>93.2</v>
      </c>
      <c r="O634" s="22">
        <v>17.776126609442059</v>
      </c>
      <c r="P634" s="22">
        <v>7.1620171673819737</v>
      </c>
      <c r="Q634" s="22">
        <v>9.4108905579399149</v>
      </c>
      <c r="R634" s="22">
        <v>13.722424892703863</v>
      </c>
      <c r="S634" s="22">
        <v>19.652575107296137</v>
      </c>
      <c r="T634" s="22">
        <v>21.127950643776824</v>
      </c>
      <c r="U634" s="22">
        <v>20.196888412017167</v>
      </c>
      <c r="V634" s="22">
        <v>16.04291845493562</v>
      </c>
    </row>
    <row r="635" spans="1:22" ht="12.75">
      <c r="A635" s="3">
        <v>2011</v>
      </c>
      <c r="B635" s="5" t="s">
        <v>49</v>
      </c>
      <c r="C635" s="5" t="s">
        <v>20</v>
      </c>
      <c r="D635" s="2">
        <v>20</v>
      </c>
      <c r="E635" s="2">
        <v>14</v>
      </c>
      <c r="F635" s="22">
        <v>9.9</v>
      </c>
      <c r="G635" s="22">
        <v>5</v>
      </c>
      <c r="H635" s="22">
        <v>6.3</v>
      </c>
      <c r="I635" s="22">
        <v>9.2200000000000006</v>
      </c>
      <c r="J635" s="22">
        <v>11.9</v>
      </c>
      <c r="K635" s="22">
        <v>10.57</v>
      </c>
      <c r="L635" s="22">
        <v>10.18</v>
      </c>
      <c r="M635" s="22">
        <v>8.83</v>
      </c>
      <c r="N635" s="10">
        <v>93.2</v>
      </c>
      <c r="O635" s="22">
        <v>14.18079399141631</v>
      </c>
      <c r="P635" s="22">
        <v>7.1620171673819737</v>
      </c>
      <c r="Q635" s="22">
        <v>9.024141630901287</v>
      </c>
      <c r="R635" s="22">
        <v>13.206759656652361</v>
      </c>
      <c r="S635" s="22">
        <v>17.045600858369099</v>
      </c>
      <c r="T635" s="22">
        <v>15.140504291845494</v>
      </c>
      <c r="U635" s="22">
        <v>14.581866952789699</v>
      </c>
      <c r="V635" s="22">
        <v>12.648122317596567</v>
      </c>
    </row>
    <row r="636" spans="1:22" ht="12.75">
      <c r="A636" s="3">
        <v>2011</v>
      </c>
      <c r="B636" s="5" t="s">
        <v>49</v>
      </c>
      <c r="C636" s="5" t="s">
        <v>21</v>
      </c>
      <c r="D636" s="2">
        <v>21</v>
      </c>
      <c r="E636" s="2">
        <v>14</v>
      </c>
      <c r="F636" s="22">
        <v>12.56</v>
      </c>
      <c r="G636" s="22">
        <v>4.1500000000000004</v>
      </c>
      <c r="H636" s="22">
        <v>6.88</v>
      </c>
      <c r="I636" s="22">
        <v>10.19</v>
      </c>
      <c r="J636" s="22">
        <v>14.01</v>
      </c>
      <c r="K636" s="22">
        <v>14.07</v>
      </c>
      <c r="L636" s="22">
        <v>13.33</v>
      </c>
      <c r="M636" s="22">
        <v>11.48</v>
      </c>
      <c r="N636" s="10">
        <v>93.2</v>
      </c>
      <c r="O636" s="22">
        <v>17.990987124463519</v>
      </c>
      <c r="P636" s="22">
        <v>5.9444742489270395</v>
      </c>
      <c r="Q636" s="22">
        <v>9.8549356223175959</v>
      </c>
      <c r="R636" s="22">
        <v>14.596190987124464</v>
      </c>
      <c r="S636" s="22">
        <v>20.067972103004291</v>
      </c>
      <c r="T636" s="22">
        <v>20.153916309012875</v>
      </c>
      <c r="U636" s="22">
        <v>19.093937768240345</v>
      </c>
      <c r="V636" s="22">
        <v>16.443991416309014</v>
      </c>
    </row>
    <row r="637" spans="1:22" ht="12.75">
      <c r="A637" s="3">
        <v>2011</v>
      </c>
      <c r="B637" s="5" t="s">
        <v>49</v>
      </c>
      <c r="C637" s="5" t="s">
        <v>22</v>
      </c>
      <c r="D637" s="2">
        <v>22</v>
      </c>
      <c r="E637" s="2">
        <v>14</v>
      </c>
      <c r="F637" s="22">
        <v>13.12</v>
      </c>
      <c r="G637" s="22">
        <v>4.18</v>
      </c>
      <c r="H637" s="22">
        <v>7</v>
      </c>
      <c r="I637" s="22">
        <v>10.08</v>
      </c>
      <c r="J637" s="22">
        <v>14.15</v>
      </c>
      <c r="K637" s="22">
        <v>15.11</v>
      </c>
      <c r="L637" s="22">
        <v>14.4</v>
      </c>
      <c r="M637" s="22">
        <v>11.89</v>
      </c>
      <c r="N637" s="10">
        <v>93.2</v>
      </c>
      <c r="O637" s="22">
        <v>18.793133047210301</v>
      </c>
      <c r="P637" s="22">
        <v>5.9874463519313297</v>
      </c>
      <c r="Q637" s="22">
        <v>10.026824034334764</v>
      </c>
      <c r="R637" s="22">
        <v>14.438626609442061</v>
      </c>
      <c r="S637" s="22">
        <v>20.268508583690988</v>
      </c>
      <c r="T637" s="22">
        <v>21.643615879828324</v>
      </c>
      <c r="U637" s="22">
        <v>20.626609442060087</v>
      </c>
      <c r="V637" s="22">
        <v>17.031276824034336</v>
      </c>
    </row>
    <row r="638" spans="1:22" ht="12.75">
      <c r="A638" s="3">
        <v>2011</v>
      </c>
      <c r="B638" s="5" t="s">
        <v>49</v>
      </c>
      <c r="C638" s="5" t="s">
        <v>23</v>
      </c>
      <c r="D638" s="2">
        <v>23</v>
      </c>
      <c r="E638" s="2">
        <v>14</v>
      </c>
      <c r="F638" s="22">
        <v>11.75</v>
      </c>
      <c r="G638" s="22">
        <v>4.0999999999999996</v>
      </c>
      <c r="H638" s="22">
        <v>6.7</v>
      </c>
      <c r="I638" s="22">
        <v>10.32</v>
      </c>
      <c r="J638" s="22">
        <v>13.8</v>
      </c>
      <c r="K638" s="22">
        <v>12.56</v>
      </c>
      <c r="L638" s="22">
        <v>11.9</v>
      </c>
      <c r="M638" s="22">
        <v>10.57</v>
      </c>
      <c r="N638" s="10">
        <v>93.2</v>
      </c>
      <c r="O638" s="22">
        <v>16.830740343347639</v>
      </c>
      <c r="P638" s="22">
        <v>5.8728540772532174</v>
      </c>
      <c r="Q638" s="22">
        <v>9.5971030042918457</v>
      </c>
      <c r="R638" s="22">
        <v>14.782403433476395</v>
      </c>
      <c r="S638" s="22">
        <v>19.76716738197425</v>
      </c>
      <c r="T638" s="22">
        <v>17.990987124463519</v>
      </c>
      <c r="U638" s="22">
        <v>17.045600858369099</v>
      </c>
      <c r="V638" s="22">
        <v>15.140504291845494</v>
      </c>
    </row>
    <row r="639" spans="1:22" ht="12.75">
      <c r="A639" s="3">
        <v>2011</v>
      </c>
      <c r="B639" s="5" t="s">
        <v>49</v>
      </c>
      <c r="C639" s="5" t="s">
        <v>24</v>
      </c>
      <c r="D639" s="2">
        <v>24</v>
      </c>
      <c r="E639" s="2">
        <v>14</v>
      </c>
      <c r="F639" s="22">
        <v>7.99</v>
      </c>
      <c r="G639" s="22">
        <v>5.08</v>
      </c>
      <c r="H639" s="22">
        <v>6.2</v>
      </c>
      <c r="I639" s="22">
        <v>7.14</v>
      </c>
      <c r="J639" s="22">
        <v>8.93</v>
      </c>
      <c r="K639" s="22">
        <v>8.8000000000000007</v>
      </c>
      <c r="L639" s="22">
        <v>8.6999999999999993</v>
      </c>
      <c r="M639" s="22">
        <v>8.3699999999999992</v>
      </c>
      <c r="N639" s="10">
        <v>93.2</v>
      </c>
      <c r="O639" s="22">
        <v>11.444903433476394</v>
      </c>
      <c r="P639" s="22">
        <v>7.276609442060086</v>
      </c>
      <c r="Q639" s="22">
        <v>8.8809012875536482</v>
      </c>
      <c r="R639" s="22">
        <v>10.227360515021457</v>
      </c>
      <c r="S639" s="22">
        <v>12.791362660944205</v>
      </c>
      <c r="T639" s="22">
        <v>12.605150214592276</v>
      </c>
      <c r="U639" s="22">
        <v>12.461909871244632</v>
      </c>
      <c r="V639" s="22">
        <v>11.989216738197424</v>
      </c>
    </row>
    <row r="640" spans="1:22" ht="12.75">
      <c r="A640" s="3">
        <v>2011</v>
      </c>
      <c r="B640" s="5" t="s">
        <v>49</v>
      </c>
      <c r="C640" s="5" t="s">
        <v>25</v>
      </c>
      <c r="D640" s="2">
        <v>25</v>
      </c>
      <c r="E640" s="2">
        <v>14</v>
      </c>
      <c r="F640" s="22">
        <v>7.64</v>
      </c>
      <c r="G640" s="22">
        <v>5.31</v>
      </c>
      <c r="H640" s="22">
        <v>6.27</v>
      </c>
      <c r="I640" s="22">
        <v>7.04</v>
      </c>
      <c r="J640" s="22">
        <v>8.58</v>
      </c>
      <c r="K640" s="22">
        <v>9.99</v>
      </c>
      <c r="L640" s="22">
        <v>10.029999999999999</v>
      </c>
      <c r="M640" s="22">
        <v>8.92</v>
      </c>
      <c r="N640" s="10">
        <v>93.2</v>
      </c>
      <c r="O640" s="22">
        <v>10.943562231759655</v>
      </c>
      <c r="P640" s="22">
        <v>7.6060622317596565</v>
      </c>
      <c r="Q640" s="22">
        <v>8.981169527896995</v>
      </c>
      <c r="R640" s="22">
        <v>10.08412017167382</v>
      </c>
      <c r="S640" s="22">
        <v>12.290021459227468</v>
      </c>
      <c r="T640" s="22">
        <v>14.309710300429185</v>
      </c>
      <c r="U640" s="22">
        <v>14.367006437768239</v>
      </c>
      <c r="V640" s="22">
        <v>12.777038626609441</v>
      </c>
    </row>
    <row r="641" spans="1:22" ht="12.75">
      <c r="A641" s="3">
        <v>2011</v>
      </c>
      <c r="B641" s="5" t="s">
        <v>49</v>
      </c>
      <c r="C641" s="5" t="s">
        <v>26</v>
      </c>
      <c r="D641" s="2">
        <v>26</v>
      </c>
      <c r="E641" s="2">
        <v>14</v>
      </c>
      <c r="F641" s="22">
        <v>8.0299999999999994</v>
      </c>
      <c r="G641" s="22">
        <v>5</v>
      </c>
      <c r="H641" s="22">
        <v>6.15</v>
      </c>
      <c r="I641" s="22">
        <v>7.22</v>
      </c>
      <c r="J641" s="22">
        <v>8.99</v>
      </c>
      <c r="K641" s="22">
        <v>8.69</v>
      </c>
      <c r="L641" s="22">
        <v>8.52</v>
      </c>
      <c r="M641" s="22">
        <v>8.15</v>
      </c>
      <c r="N641" s="10">
        <v>93.2</v>
      </c>
      <c r="O641" s="22">
        <v>11.502199570815449</v>
      </c>
      <c r="P641" s="22">
        <v>7.1620171673819737</v>
      </c>
      <c r="Q641" s="22">
        <v>8.8092811158798288</v>
      </c>
      <c r="R641" s="22">
        <v>10.341952789699571</v>
      </c>
      <c r="S641" s="22">
        <v>12.877306866952789</v>
      </c>
      <c r="T641" s="22">
        <v>12.447585836909871</v>
      </c>
      <c r="U641" s="22">
        <v>12.204077253218882</v>
      </c>
      <c r="V641" s="22">
        <v>11.674087982832619</v>
      </c>
    </row>
    <row r="642" spans="1:22" ht="12.75">
      <c r="A642" s="3">
        <v>2011</v>
      </c>
      <c r="B642" s="5" t="s">
        <v>29</v>
      </c>
      <c r="C642" s="5" t="s">
        <v>18</v>
      </c>
      <c r="D642" s="2">
        <v>27</v>
      </c>
      <c r="E642" s="2">
        <v>14</v>
      </c>
      <c r="F642" s="6">
        <v>21100</v>
      </c>
      <c r="G642" s="6">
        <v>2697</v>
      </c>
      <c r="H642" s="6">
        <v>8052</v>
      </c>
      <c r="I642" s="6">
        <v>18084</v>
      </c>
      <c r="J642" s="6">
        <v>24213</v>
      </c>
      <c r="K642" s="6">
        <v>24058</v>
      </c>
      <c r="L642" s="6">
        <v>22279</v>
      </c>
      <c r="M642" s="6">
        <v>16266</v>
      </c>
      <c r="N642" s="10">
        <v>93.2</v>
      </c>
      <c r="O642" s="6">
        <v>30223.712446351932</v>
      </c>
      <c r="P642" s="6">
        <v>3863.1920600858366</v>
      </c>
      <c r="Q642" s="6">
        <v>11533.71244635193</v>
      </c>
      <c r="R642" s="6">
        <v>25903.583690987125</v>
      </c>
      <c r="S642" s="6">
        <v>34682.78433476395</v>
      </c>
      <c r="T642" s="6">
        <v>34460.761802575107</v>
      </c>
      <c r="U642" s="6">
        <v>31912.5160944206</v>
      </c>
      <c r="V642" s="6">
        <v>23299.474248927039</v>
      </c>
    </row>
    <row r="643" spans="1:22" ht="12.75">
      <c r="A643" s="3">
        <v>2011</v>
      </c>
      <c r="B643" s="5" t="s">
        <v>29</v>
      </c>
      <c r="C643" s="5" t="s">
        <v>19</v>
      </c>
      <c r="D643" s="2">
        <v>28</v>
      </c>
      <c r="E643" s="2">
        <v>14</v>
      </c>
      <c r="F643" s="6">
        <v>26303</v>
      </c>
      <c r="G643" s="6">
        <v>3266</v>
      </c>
      <c r="H643" s="6">
        <v>9985</v>
      </c>
      <c r="I643" s="6">
        <v>19761</v>
      </c>
      <c r="J643" s="6">
        <v>28514</v>
      </c>
      <c r="K643" s="6">
        <v>30987</v>
      </c>
      <c r="L643" s="6">
        <v>29374</v>
      </c>
      <c r="M643" s="6">
        <v>21523</v>
      </c>
      <c r="N643" s="10">
        <v>93.2</v>
      </c>
      <c r="O643" s="6">
        <v>37676.507510729614</v>
      </c>
      <c r="P643" s="6">
        <v>4678.2296137339054</v>
      </c>
      <c r="Q643" s="6">
        <v>14302.548283261802</v>
      </c>
      <c r="R643" s="6">
        <v>28305.724248927039</v>
      </c>
      <c r="S643" s="6">
        <v>40843.551502145921</v>
      </c>
      <c r="T643" s="6">
        <v>44385.885193133043</v>
      </c>
      <c r="U643" s="6">
        <v>42075.418454935621</v>
      </c>
      <c r="V643" s="6">
        <v>30829.619098712446</v>
      </c>
    </row>
    <row r="644" spans="1:22" ht="12.75">
      <c r="A644" s="3">
        <v>2011</v>
      </c>
      <c r="B644" s="5" t="s">
        <v>29</v>
      </c>
      <c r="C644" s="5" t="s">
        <v>20</v>
      </c>
      <c r="D644" s="2">
        <v>29</v>
      </c>
      <c r="E644" s="2">
        <v>14</v>
      </c>
      <c r="F644" s="6">
        <v>16175</v>
      </c>
      <c r="G644" s="6">
        <v>2504</v>
      </c>
      <c r="H644" s="6">
        <v>6684</v>
      </c>
      <c r="I644" s="6">
        <v>16487</v>
      </c>
      <c r="J644" s="6">
        <v>19166</v>
      </c>
      <c r="K644" s="6">
        <v>17090</v>
      </c>
      <c r="L644" s="6">
        <v>16653</v>
      </c>
      <c r="M644" s="6">
        <v>10571</v>
      </c>
      <c r="N644" s="10">
        <v>93.2</v>
      </c>
      <c r="O644" s="6">
        <v>23169.125536480686</v>
      </c>
      <c r="P644" s="6">
        <v>3586.7381974248924</v>
      </c>
      <c r="Q644" s="6">
        <v>9574.1845493562232</v>
      </c>
      <c r="R644" s="6">
        <v>23616.035407725321</v>
      </c>
      <c r="S644" s="6">
        <v>27453.444206008582</v>
      </c>
      <c r="T644" s="6">
        <v>24479.774678111586</v>
      </c>
      <c r="U644" s="6">
        <v>23853.814377682404</v>
      </c>
      <c r="V644" s="6">
        <v>15141.93669527897</v>
      </c>
    </row>
    <row r="645" spans="1:22" ht="12.75">
      <c r="A645" s="3">
        <v>2011</v>
      </c>
      <c r="B645" s="5" t="s">
        <v>29</v>
      </c>
      <c r="C645" s="5" t="s">
        <v>21</v>
      </c>
      <c r="D645" s="2">
        <v>30</v>
      </c>
      <c r="E645" s="2">
        <v>14</v>
      </c>
      <c r="F645" s="6">
        <v>26095</v>
      </c>
      <c r="G645" s="6" t="s">
        <v>39</v>
      </c>
      <c r="H645" s="6">
        <v>13102</v>
      </c>
      <c r="I645" s="6">
        <v>20600</v>
      </c>
      <c r="J645" s="6">
        <v>28233</v>
      </c>
      <c r="K645" s="6">
        <v>29251</v>
      </c>
      <c r="L645" s="6">
        <v>27613</v>
      </c>
      <c r="M645" s="6">
        <v>24000</v>
      </c>
      <c r="N645" s="10">
        <v>93.2</v>
      </c>
      <c r="O645" s="6">
        <v>37378.567596566521</v>
      </c>
      <c r="P645" s="6" t="s">
        <v>39</v>
      </c>
      <c r="Q645" s="6">
        <v>18767.349785407725</v>
      </c>
      <c r="R645" s="6">
        <v>29507.510729613732</v>
      </c>
      <c r="S645" s="6">
        <v>40441.046137339057</v>
      </c>
      <c r="T645" s="6">
        <v>41899.232832618021</v>
      </c>
      <c r="U645" s="6">
        <v>39552.956008583693</v>
      </c>
      <c r="V645" s="6">
        <v>34377.682403433479</v>
      </c>
    </row>
    <row r="646" spans="1:22" ht="12.75">
      <c r="A646" s="3">
        <v>2011</v>
      </c>
      <c r="B646" s="5" t="s">
        <v>29</v>
      </c>
      <c r="C646" s="5" t="s">
        <v>22</v>
      </c>
      <c r="D646" s="2">
        <v>31</v>
      </c>
      <c r="E646" s="2">
        <v>14</v>
      </c>
      <c r="F646" s="6">
        <v>28376</v>
      </c>
      <c r="G646" s="6">
        <v>7187</v>
      </c>
      <c r="H646" s="6">
        <v>13638</v>
      </c>
      <c r="I646" s="6">
        <v>21253</v>
      </c>
      <c r="J646" s="6">
        <v>29649</v>
      </c>
      <c r="K646" s="6">
        <v>32238</v>
      </c>
      <c r="L646" s="6">
        <v>30901</v>
      </c>
      <c r="M646" s="6">
        <v>25610</v>
      </c>
      <c r="N646" s="10">
        <v>93.2</v>
      </c>
      <c r="O646" s="6">
        <v>40645.879828326179</v>
      </c>
      <c r="P646" s="6">
        <v>10294.68347639485</v>
      </c>
      <c r="Q646" s="6">
        <v>19535.118025751071</v>
      </c>
      <c r="R646" s="6">
        <v>30442.870171673818</v>
      </c>
      <c r="S646" s="6">
        <v>42469.329399141629</v>
      </c>
      <c r="T646" s="6">
        <v>46177.821888412014</v>
      </c>
      <c r="U646" s="6">
        <v>44262.698497854079</v>
      </c>
      <c r="V646" s="6">
        <v>36683.851931330471</v>
      </c>
    </row>
    <row r="647" spans="1:22" ht="12.75">
      <c r="A647" s="3">
        <v>2011</v>
      </c>
      <c r="B647" s="5" t="s">
        <v>29</v>
      </c>
      <c r="C647" s="5" t="s">
        <v>23</v>
      </c>
      <c r="D647" s="2">
        <v>32</v>
      </c>
      <c r="E647" s="2">
        <v>14</v>
      </c>
      <c r="F647" s="6">
        <v>22619</v>
      </c>
      <c r="G647" s="6" t="s">
        <v>39</v>
      </c>
      <c r="H647" s="6">
        <v>12341</v>
      </c>
      <c r="I647" s="6">
        <v>19750</v>
      </c>
      <c r="J647" s="6">
        <v>25948</v>
      </c>
      <c r="K647" s="6">
        <v>24111</v>
      </c>
      <c r="L647" s="6">
        <v>22696</v>
      </c>
      <c r="M647" s="6">
        <v>20198</v>
      </c>
      <c r="N647" s="10">
        <v>93.2</v>
      </c>
      <c r="O647" s="6">
        <v>32399.533261802575</v>
      </c>
      <c r="P647" s="6" t="s">
        <v>39</v>
      </c>
      <c r="Q647" s="6">
        <v>17677.290772532189</v>
      </c>
      <c r="R647" s="6">
        <v>28289.967811158796</v>
      </c>
      <c r="S647" s="6">
        <v>37168.004291845493</v>
      </c>
      <c r="T647" s="6">
        <v>34536.679184549357</v>
      </c>
      <c r="U647" s="6">
        <v>32509.828326180257</v>
      </c>
      <c r="V647" s="6">
        <v>28931.684549356221</v>
      </c>
    </row>
    <row r="648" spans="1:22" ht="12.75">
      <c r="A648" s="3">
        <v>2011</v>
      </c>
      <c r="B648" s="5" t="s">
        <v>29</v>
      </c>
      <c r="C648" s="5" t="s">
        <v>24</v>
      </c>
      <c r="D648" s="2">
        <v>33</v>
      </c>
      <c r="E648" s="2">
        <v>14</v>
      </c>
      <c r="F648" s="6">
        <v>8508</v>
      </c>
      <c r="G648" s="6">
        <v>2385</v>
      </c>
      <c r="H648" s="6">
        <v>4934</v>
      </c>
      <c r="I648" s="6">
        <v>8022</v>
      </c>
      <c r="J648" s="6">
        <v>9732</v>
      </c>
      <c r="K648" s="6">
        <v>9402</v>
      </c>
      <c r="L648" s="6">
        <v>9302</v>
      </c>
      <c r="M648" s="6">
        <v>7700</v>
      </c>
      <c r="N648" s="10">
        <v>93.2</v>
      </c>
      <c r="O648" s="6">
        <v>12186.888412017168</v>
      </c>
      <c r="P648" s="6">
        <v>3416.2821888412018</v>
      </c>
      <c r="Q648" s="6">
        <v>7067.4785407725321</v>
      </c>
      <c r="R648" s="6">
        <v>11490.740343347639</v>
      </c>
      <c r="S648" s="6">
        <v>13940.150214592275</v>
      </c>
      <c r="T648" s="6">
        <v>13467.457081545064</v>
      </c>
      <c r="U648" s="6">
        <v>13324.216738197425</v>
      </c>
      <c r="V648" s="6">
        <v>11029.506437768239</v>
      </c>
    </row>
    <row r="649" spans="1:22" ht="12.75">
      <c r="A649" s="3">
        <v>2011</v>
      </c>
      <c r="B649" s="5" t="s">
        <v>29</v>
      </c>
      <c r="C649" s="5" t="s">
        <v>25</v>
      </c>
      <c r="D649" s="2">
        <v>34</v>
      </c>
      <c r="E649" s="2">
        <v>14</v>
      </c>
      <c r="F649" s="6">
        <v>8246</v>
      </c>
      <c r="G649" s="6" t="s">
        <v>39</v>
      </c>
      <c r="H649" s="6">
        <v>5299</v>
      </c>
      <c r="I649" s="6">
        <v>8183</v>
      </c>
      <c r="J649" s="6">
        <v>9789</v>
      </c>
      <c r="K649" s="6">
        <v>10075</v>
      </c>
      <c r="L649" s="6">
        <v>10405</v>
      </c>
      <c r="M649" s="6">
        <v>8617</v>
      </c>
      <c r="N649" s="10">
        <v>93.2</v>
      </c>
      <c r="O649" s="6">
        <v>11811.598712446352</v>
      </c>
      <c r="P649" s="6" t="s">
        <v>39</v>
      </c>
      <c r="Q649" s="6">
        <v>7590.3057939914161</v>
      </c>
      <c r="R649" s="6">
        <v>11721.357296137339</v>
      </c>
      <c r="S649" s="6">
        <v>14021.797210300429</v>
      </c>
      <c r="T649" s="6">
        <v>14431.464592274679</v>
      </c>
      <c r="U649" s="6">
        <v>14904.157725321887</v>
      </c>
      <c r="V649" s="6">
        <v>12343.020386266095</v>
      </c>
    </row>
    <row r="650" spans="1:22" ht="12.75">
      <c r="A650" s="3">
        <v>2011</v>
      </c>
      <c r="B650" s="5" t="s">
        <v>29</v>
      </c>
      <c r="C650" s="5" t="s">
        <v>26</v>
      </c>
      <c r="D650" s="2">
        <v>35</v>
      </c>
      <c r="E650" s="2">
        <v>14</v>
      </c>
      <c r="F650" s="6">
        <v>8574</v>
      </c>
      <c r="G650" s="6">
        <v>2349</v>
      </c>
      <c r="H650" s="6">
        <v>4701</v>
      </c>
      <c r="I650" s="6">
        <v>7958</v>
      </c>
      <c r="J650" s="6">
        <v>9709</v>
      </c>
      <c r="K650" s="6">
        <v>9334</v>
      </c>
      <c r="L650" s="6">
        <v>9190</v>
      </c>
      <c r="M650" s="6">
        <v>7277</v>
      </c>
      <c r="N650" s="10">
        <v>93.2</v>
      </c>
      <c r="O650" s="6">
        <v>12281.427038626609</v>
      </c>
      <c r="P650" s="6">
        <v>3364.7156652360513</v>
      </c>
      <c r="Q650" s="6">
        <v>6733.7285407725321</v>
      </c>
      <c r="R650" s="6">
        <v>11399.06652360515</v>
      </c>
      <c r="S650" s="6">
        <v>13907.204935622318</v>
      </c>
      <c r="T650" s="6">
        <v>13370.05364806867</v>
      </c>
      <c r="U650" s="6">
        <v>13163.787553648068</v>
      </c>
      <c r="V650" s="6">
        <v>10423.599785407725</v>
      </c>
    </row>
    <row r="651" spans="1:22" ht="12.75">
      <c r="A651" s="3">
        <v>2012</v>
      </c>
      <c r="B651" s="5" t="s">
        <v>17</v>
      </c>
      <c r="C651" s="5" t="s">
        <v>18</v>
      </c>
      <c r="D651" s="2">
        <v>0</v>
      </c>
      <c r="E651" s="2">
        <v>15</v>
      </c>
      <c r="F651" s="20">
        <v>405.8</v>
      </c>
      <c r="G651" s="20">
        <v>64.8</v>
      </c>
      <c r="H651" s="20">
        <v>174.2</v>
      </c>
      <c r="I651" s="20">
        <v>361.3</v>
      </c>
      <c r="J651" s="20">
        <v>479.1</v>
      </c>
      <c r="K651" s="20">
        <v>468.5</v>
      </c>
      <c r="L651" s="20">
        <v>430.8</v>
      </c>
      <c r="M651" s="20">
        <v>318.89999999999998</v>
      </c>
      <c r="N651" s="10">
        <v>96</v>
      </c>
      <c r="O651" s="20">
        <v>564.31562500000007</v>
      </c>
      <c r="P651" s="20">
        <v>90.112499999999997</v>
      </c>
      <c r="Q651" s="20">
        <v>242.24687499999996</v>
      </c>
      <c r="R651" s="20">
        <v>502.43281250000001</v>
      </c>
      <c r="S651" s="20">
        <v>666.24843750000002</v>
      </c>
      <c r="T651" s="20">
        <v>651.5078125</v>
      </c>
      <c r="U651" s="20">
        <v>599.08125000000007</v>
      </c>
      <c r="V651" s="20">
        <v>443.47031249999992</v>
      </c>
    </row>
    <row r="652" spans="1:22" ht="12.75">
      <c r="A652" s="3">
        <v>2012</v>
      </c>
      <c r="B652" s="5" t="s">
        <v>17</v>
      </c>
      <c r="C652" s="5" t="s">
        <v>19</v>
      </c>
      <c r="D652" s="2">
        <v>1</v>
      </c>
      <c r="E652" s="2">
        <v>15</v>
      </c>
      <c r="F652" s="20">
        <v>498.1</v>
      </c>
      <c r="G652" s="20">
        <v>75</v>
      </c>
      <c r="H652" s="20">
        <v>204.9</v>
      </c>
      <c r="I652" s="20">
        <v>385.1</v>
      </c>
      <c r="J652" s="20">
        <v>550</v>
      </c>
      <c r="K652" s="20">
        <v>597.5</v>
      </c>
      <c r="L652" s="20">
        <v>566.79999999999995</v>
      </c>
      <c r="M652" s="20">
        <v>422.5</v>
      </c>
      <c r="N652" s="10">
        <v>96</v>
      </c>
      <c r="O652" s="20">
        <v>692.67031250000002</v>
      </c>
      <c r="P652" s="20">
        <v>104.296875</v>
      </c>
      <c r="Q652" s="20">
        <v>284.93906250000003</v>
      </c>
      <c r="R652" s="20">
        <v>535.52968750000002</v>
      </c>
      <c r="S652" s="20">
        <v>764.84375</v>
      </c>
      <c r="T652" s="20">
        <v>830.8984375</v>
      </c>
      <c r="U652" s="20">
        <v>788.20624999999984</v>
      </c>
      <c r="V652" s="20">
        <v>587.5390625</v>
      </c>
    </row>
    <row r="653" spans="1:22" ht="12.75">
      <c r="A653" s="3">
        <v>2012</v>
      </c>
      <c r="B653" s="5" t="s">
        <v>17</v>
      </c>
      <c r="C653" s="5" t="s">
        <v>20</v>
      </c>
      <c r="D653" s="2">
        <v>2</v>
      </c>
      <c r="E653" s="2">
        <v>15</v>
      </c>
      <c r="F653" s="20">
        <v>319.7</v>
      </c>
      <c r="G653" s="20">
        <v>60</v>
      </c>
      <c r="H653" s="20">
        <v>149.9</v>
      </c>
      <c r="I653" s="20">
        <v>333.3</v>
      </c>
      <c r="J653" s="20">
        <v>391</v>
      </c>
      <c r="K653" s="20">
        <v>342.7</v>
      </c>
      <c r="L653" s="20">
        <v>326.3</v>
      </c>
      <c r="M653" s="20">
        <v>209.2</v>
      </c>
      <c r="N653" s="10">
        <v>96</v>
      </c>
      <c r="O653" s="20">
        <v>444.58281249999999</v>
      </c>
      <c r="P653" s="20">
        <v>83.4375</v>
      </c>
      <c r="Q653" s="20">
        <v>208.45468750000001</v>
      </c>
      <c r="R653" s="20">
        <v>463.49531250000001</v>
      </c>
      <c r="S653" s="20">
        <v>543.734375</v>
      </c>
      <c r="T653" s="20">
        <v>476.56718749999999</v>
      </c>
      <c r="U653" s="20">
        <v>453.76093750000001</v>
      </c>
      <c r="V653" s="20">
        <v>290.91874999999999</v>
      </c>
    </row>
    <row r="654" spans="1:22" ht="12.75">
      <c r="A654" s="3">
        <v>2012</v>
      </c>
      <c r="B654" s="5" t="s">
        <v>17</v>
      </c>
      <c r="C654" s="5" t="s">
        <v>21</v>
      </c>
      <c r="D654" s="2">
        <v>3</v>
      </c>
      <c r="E654" s="2">
        <v>15</v>
      </c>
      <c r="F654" s="20">
        <v>506.1</v>
      </c>
      <c r="G654" s="20">
        <v>162</v>
      </c>
      <c r="H654" s="20">
        <v>279.7</v>
      </c>
      <c r="I654" s="20">
        <v>412</v>
      </c>
      <c r="J654" s="20">
        <v>557.70000000000005</v>
      </c>
      <c r="K654" s="20">
        <v>573.1</v>
      </c>
      <c r="L654" s="20">
        <v>535.9</v>
      </c>
      <c r="M654" s="20">
        <v>476.1</v>
      </c>
      <c r="N654" s="10">
        <v>96</v>
      </c>
      <c r="O654" s="20">
        <v>703.79531250000002</v>
      </c>
      <c r="P654" s="20">
        <v>225.28125</v>
      </c>
      <c r="Q654" s="20">
        <v>388.95781249999999</v>
      </c>
      <c r="R654" s="20">
        <v>572.9375</v>
      </c>
      <c r="S654" s="20">
        <v>775.55156250000016</v>
      </c>
      <c r="T654" s="20">
        <v>796.96718750000002</v>
      </c>
      <c r="U654" s="20">
        <v>745.23593749999998</v>
      </c>
      <c r="V654" s="20">
        <v>662.07656250000002</v>
      </c>
    </row>
    <row r="655" spans="1:22" ht="12.75">
      <c r="A655" s="3">
        <v>2012</v>
      </c>
      <c r="B655" s="5" t="s">
        <v>17</v>
      </c>
      <c r="C655" s="5" t="s">
        <v>22</v>
      </c>
      <c r="D655" s="2">
        <v>4</v>
      </c>
      <c r="E655" s="2">
        <v>15</v>
      </c>
      <c r="F655" s="20">
        <v>546</v>
      </c>
      <c r="G655" s="20">
        <v>166.5</v>
      </c>
      <c r="H655" s="20">
        <v>295.39999999999998</v>
      </c>
      <c r="I655" s="20">
        <v>420.6</v>
      </c>
      <c r="J655" s="20">
        <v>574.9</v>
      </c>
      <c r="K655" s="20">
        <v>622.9</v>
      </c>
      <c r="L655" s="20">
        <v>598.20000000000005</v>
      </c>
      <c r="M655" s="20">
        <v>508.3</v>
      </c>
      <c r="N655" s="10">
        <v>96</v>
      </c>
      <c r="O655" s="20">
        <v>759.28125</v>
      </c>
      <c r="P655" s="20">
        <v>231.5390625</v>
      </c>
      <c r="Q655" s="20">
        <v>410.79062499999992</v>
      </c>
      <c r="R655" s="20">
        <v>584.89687500000002</v>
      </c>
      <c r="S655" s="20">
        <v>799.47031249999998</v>
      </c>
      <c r="T655" s="20">
        <v>866.22031249999998</v>
      </c>
      <c r="U655" s="20">
        <v>831.87187500000016</v>
      </c>
      <c r="V655" s="20">
        <v>706.85468750000007</v>
      </c>
    </row>
    <row r="656" spans="1:22" ht="12.75">
      <c r="A656" s="3">
        <v>2012</v>
      </c>
      <c r="B656" s="5" t="s">
        <v>17</v>
      </c>
      <c r="C656" s="5" t="s">
        <v>23</v>
      </c>
      <c r="D656" s="2">
        <v>5</v>
      </c>
      <c r="E656" s="2">
        <v>15</v>
      </c>
      <c r="F656" s="20">
        <v>448.9</v>
      </c>
      <c r="G656" s="20">
        <v>123</v>
      </c>
      <c r="H656" s="20">
        <v>266.3</v>
      </c>
      <c r="I656" s="20">
        <v>402.5</v>
      </c>
      <c r="J656" s="20">
        <v>527</v>
      </c>
      <c r="K656" s="20">
        <v>484.4</v>
      </c>
      <c r="L656" s="20">
        <v>446</v>
      </c>
      <c r="M656" s="20">
        <v>407.4</v>
      </c>
      <c r="N656" s="10">
        <v>96</v>
      </c>
      <c r="O656" s="20">
        <v>624.25156249999998</v>
      </c>
      <c r="P656" s="20">
        <v>171.046875</v>
      </c>
      <c r="Q656" s="20">
        <v>370.32343750000001</v>
      </c>
      <c r="R656" s="20">
        <v>559.7265625</v>
      </c>
      <c r="S656" s="20">
        <v>732.859375</v>
      </c>
      <c r="T656" s="20">
        <v>673.61874999999998</v>
      </c>
      <c r="U656" s="20">
        <v>620.21875</v>
      </c>
      <c r="V656" s="20">
        <v>566.54062499999998</v>
      </c>
    </row>
    <row r="657" spans="1:22" ht="12.75">
      <c r="A657" s="3">
        <v>2012</v>
      </c>
      <c r="B657" s="5" t="s">
        <v>17</v>
      </c>
      <c r="C657" s="5" t="s">
        <v>24</v>
      </c>
      <c r="D657" s="2">
        <v>6</v>
      </c>
      <c r="E657" s="2">
        <v>15</v>
      </c>
      <c r="F657" s="20">
        <v>155.19999999999999</v>
      </c>
      <c r="G657" s="20">
        <v>54.7</v>
      </c>
      <c r="H657" s="20">
        <v>97.3</v>
      </c>
      <c r="I657" s="20">
        <v>145.69999999999999</v>
      </c>
      <c r="J657" s="20">
        <v>179.5</v>
      </c>
      <c r="K657" s="20">
        <v>178.4</v>
      </c>
      <c r="L657" s="20">
        <v>176.6</v>
      </c>
      <c r="M657" s="20">
        <v>146.5</v>
      </c>
      <c r="N657" s="10">
        <v>96</v>
      </c>
      <c r="O657" s="20">
        <v>215.82499999999996</v>
      </c>
      <c r="P657" s="20">
        <v>76.067187500000003</v>
      </c>
      <c r="Q657" s="20">
        <v>135.30781249999998</v>
      </c>
      <c r="R657" s="20">
        <v>202.61406249999996</v>
      </c>
      <c r="S657" s="20">
        <v>249.6171875</v>
      </c>
      <c r="T657" s="20">
        <v>248.08750000000001</v>
      </c>
      <c r="U657" s="20">
        <v>245.58437499999999</v>
      </c>
      <c r="V657" s="20">
        <v>203.7265625</v>
      </c>
    </row>
    <row r="658" spans="1:22" ht="12.75">
      <c r="A658" s="3">
        <v>2012</v>
      </c>
      <c r="B658" s="5" t="s">
        <v>17</v>
      </c>
      <c r="C658" s="5" t="s">
        <v>25</v>
      </c>
      <c r="D658" s="2">
        <v>7</v>
      </c>
      <c r="E658" s="2">
        <v>15</v>
      </c>
      <c r="F658" s="20">
        <v>145.80000000000001</v>
      </c>
      <c r="G658" s="20">
        <v>55.6</v>
      </c>
      <c r="H658" s="20">
        <v>103.7</v>
      </c>
      <c r="I658" s="20">
        <v>146.19999999999999</v>
      </c>
      <c r="J658" s="20">
        <v>170.3</v>
      </c>
      <c r="K658" s="20">
        <v>170.5</v>
      </c>
      <c r="L658" s="20">
        <v>182.4</v>
      </c>
      <c r="M658" s="20">
        <v>161.30000000000001</v>
      </c>
      <c r="N658" s="10">
        <v>96</v>
      </c>
      <c r="O658" s="20">
        <v>202.75312500000004</v>
      </c>
      <c r="P658" s="20">
        <v>77.318750000000009</v>
      </c>
      <c r="Q658" s="20">
        <v>144.20781250000002</v>
      </c>
      <c r="R658" s="20">
        <v>203.30937499999996</v>
      </c>
      <c r="S658" s="20">
        <v>236.82343750000004</v>
      </c>
      <c r="T658" s="20">
        <v>237.1015625</v>
      </c>
      <c r="U658" s="20">
        <v>253.65</v>
      </c>
      <c r="V658" s="20">
        <v>224.30781250000004</v>
      </c>
    </row>
    <row r="659" spans="1:22" ht="12.75">
      <c r="A659" s="3">
        <v>2012</v>
      </c>
      <c r="B659" s="5" t="s">
        <v>17</v>
      </c>
      <c r="C659" s="5" t="s">
        <v>26</v>
      </c>
      <c r="D659" s="2">
        <v>8</v>
      </c>
      <c r="E659" s="2">
        <v>15</v>
      </c>
      <c r="F659" s="20">
        <v>158.69999999999999</v>
      </c>
      <c r="G659" s="20">
        <v>53.8</v>
      </c>
      <c r="H659" s="20">
        <v>91.7</v>
      </c>
      <c r="I659" s="20">
        <v>144.80000000000001</v>
      </c>
      <c r="J659" s="20">
        <v>181.3</v>
      </c>
      <c r="K659" s="20">
        <v>180</v>
      </c>
      <c r="L659" s="20">
        <v>175.6</v>
      </c>
      <c r="M659" s="20">
        <v>141.30000000000001</v>
      </c>
      <c r="N659" s="10">
        <v>96</v>
      </c>
      <c r="O659" s="20">
        <v>220.69218749999996</v>
      </c>
      <c r="P659" s="20">
        <v>74.815624999999997</v>
      </c>
      <c r="Q659" s="20">
        <v>127.5203125</v>
      </c>
      <c r="R659" s="20">
        <v>201.36250000000004</v>
      </c>
      <c r="S659" s="20">
        <v>252.12031250000004</v>
      </c>
      <c r="T659" s="20">
        <v>250.3125</v>
      </c>
      <c r="U659" s="20">
        <v>244.19374999999999</v>
      </c>
      <c r="V659" s="20">
        <v>196.49531250000004</v>
      </c>
    </row>
    <row r="660" spans="1:22" ht="12.75">
      <c r="A660" s="3">
        <v>2012</v>
      </c>
      <c r="B660" s="5" t="s">
        <v>27</v>
      </c>
      <c r="C660" s="5" t="s">
        <v>18</v>
      </c>
      <c r="D660" s="2">
        <v>9</v>
      </c>
      <c r="E660" s="2">
        <v>15</v>
      </c>
      <c r="F660" s="21">
        <v>11.28</v>
      </c>
      <c r="G660" s="21">
        <v>5.1100000000000003</v>
      </c>
      <c r="H660" s="21">
        <v>6.57</v>
      </c>
      <c r="I660" s="21">
        <v>9.6</v>
      </c>
      <c r="J660" s="21">
        <v>13.16</v>
      </c>
      <c r="K660" s="21">
        <v>12.88</v>
      </c>
      <c r="L660" s="21">
        <v>12.08</v>
      </c>
      <c r="M660" s="21">
        <v>10.199999999999999</v>
      </c>
      <c r="N660" s="10">
        <v>96</v>
      </c>
      <c r="O660" s="21">
        <v>15.686249999999999</v>
      </c>
      <c r="P660" s="21">
        <v>7.1060937500000003</v>
      </c>
      <c r="Q660" s="21">
        <v>9.1364062500000003</v>
      </c>
      <c r="R660" s="21">
        <v>13.35</v>
      </c>
      <c r="S660" s="21">
        <v>18.300625</v>
      </c>
      <c r="T660" s="21">
        <v>17.911249999999999</v>
      </c>
      <c r="U660" s="21">
        <v>16.798750000000002</v>
      </c>
      <c r="V660" s="21">
        <v>14.184374999999998</v>
      </c>
    </row>
    <row r="661" spans="1:22" ht="12.75">
      <c r="A661" s="3">
        <v>2012</v>
      </c>
      <c r="B661" s="5" t="s">
        <v>27</v>
      </c>
      <c r="C661" s="5" t="s">
        <v>19</v>
      </c>
      <c r="D661" s="2">
        <v>10</v>
      </c>
      <c r="E661" s="2">
        <v>15</v>
      </c>
      <c r="F661" s="21">
        <v>12.6</v>
      </c>
      <c r="G661" s="21">
        <v>5.07</v>
      </c>
      <c r="H661" s="21">
        <v>6.75</v>
      </c>
      <c r="I661" s="21">
        <v>9.84</v>
      </c>
      <c r="J661" s="21">
        <v>13.96</v>
      </c>
      <c r="K661" s="21">
        <v>15.01</v>
      </c>
      <c r="L661" s="21">
        <v>14.48</v>
      </c>
      <c r="M661" s="21">
        <v>11.52</v>
      </c>
      <c r="N661" s="10">
        <v>96</v>
      </c>
      <c r="O661" s="21">
        <v>17.521874999999998</v>
      </c>
      <c r="P661" s="21">
        <v>7.0504687500000003</v>
      </c>
      <c r="Q661" s="21">
        <v>9.38671875</v>
      </c>
      <c r="R661" s="21">
        <v>13.683749999999998</v>
      </c>
      <c r="S661" s="21">
        <v>19.413125000000001</v>
      </c>
      <c r="T661" s="21">
        <v>20.873281250000002</v>
      </c>
      <c r="U661" s="21">
        <v>20.13625</v>
      </c>
      <c r="V661" s="21">
        <v>16.02</v>
      </c>
    </row>
    <row r="662" spans="1:22" ht="12.75">
      <c r="A662" s="3">
        <v>2012</v>
      </c>
      <c r="B662" s="5" t="s">
        <v>27</v>
      </c>
      <c r="C662" s="5" t="s">
        <v>20</v>
      </c>
      <c r="D662" s="2">
        <v>11</v>
      </c>
      <c r="E662" s="2">
        <v>15</v>
      </c>
      <c r="F662" s="21">
        <v>10.06</v>
      </c>
      <c r="G662" s="21">
        <v>5.15</v>
      </c>
      <c r="H662" s="21">
        <v>6.48</v>
      </c>
      <c r="I662" s="21">
        <v>9.3800000000000008</v>
      </c>
      <c r="J662" s="21">
        <v>12.18</v>
      </c>
      <c r="K662" s="21">
        <v>10.94</v>
      </c>
      <c r="L662" s="21">
        <v>10.3</v>
      </c>
      <c r="M662" s="21">
        <v>9.02</v>
      </c>
      <c r="N662" s="10">
        <v>96</v>
      </c>
      <c r="O662" s="21">
        <v>13.9896875</v>
      </c>
      <c r="P662" s="21">
        <v>7.1617187500000012</v>
      </c>
      <c r="Q662" s="21">
        <v>9.0112500000000004</v>
      </c>
      <c r="R662" s="21">
        <v>13.044062500000001</v>
      </c>
      <c r="S662" s="21">
        <v>16.9378125</v>
      </c>
      <c r="T662" s="21">
        <v>15.2134375</v>
      </c>
      <c r="U662" s="21">
        <v>14.323437500000002</v>
      </c>
      <c r="V662" s="21">
        <v>12.543437499999998</v>
      </c>
    </row>
    <row r="663" spans="1:22" ht="12.75">
      <c r="A663" s="3">
        <v>2012</v>
      </c>
      <c r="B663" s="5" t="s">
        <v>27</v>
      </c>
      <c r="C663" s="5" t="s">
        <v>21</v>
      </c>
      <c r="D663" s="2">
        <v>12</v>
      </c>
      <c r="E663" s="2">
        <v>15</v>
      </c>
      <c r="F663" s="21">
        <v>12.83</v>
      </c>
      <c r="G663" s="21">
        <v>4.34</v>
      </c>
      <c r="H663" s="21">
        <v>7.04</v>
      </c>
      <c r="I663" s="21">
        <v>10.42</v>
      </c>
      <c r="J663" s="21">
        <v>14.31</v>
      </c>
      <c r="K663" s="21">
        <v>14.47</v>
      </c>
      <c r="L663" s="21">
        <v>13.61</v>
      </c>
      <c r="M663" s="21">
        <v>11.91</v>
      </c>
      <c r="N663" s="10">
        <v>96</v>
      </c>
      <c r="O663" s="21">
        <v>17.841718750000002</v>
      </c>
      <c r="P663" s="21">
        <v>6.0353124999999999</v>
      </c>
      <c r="Q663" s="21">
        <v>9.7900000000000009</v>
      </c>
      <c r="R663" s="21">
        <v>14.4903125</v>
      </c>
      <c r="S663" s="21">
        <v>19.899843749999999</v>
      </c>
      <c r="T663" s="21">
        <v>20.122343750000002</v>
      </c>
      <c r="U663" s="21">
        <v>18.926406249999999</v>
      </c>
      <c r="V663" s="21">
        <v>16.56234375</v>
      </c>
    </row>
    <row r="664" spans="1:22" ht="12.75">
      <c r="A664" s="3">
        <v>2012</v>
      </c>
      <c r="B664" s="5" t="s">
        <v>27</v>
      </c>
      <c r="C664" s="5" t="s">
        <v>22</v>
      </c>
      <c r="D664" s="2">
        <v>13</v>
      </c>
      <c r="E664" s="2">
        <v>15</v>
      </c>
      <c r="F664" s="21">
        <v>13.41</v>
      </c>
      <c r="G664" s="21">
        <v>4.3499999999999996</v>
      </c>
      <c r="H664" s="21">
        <v>7.33</v>
      </c>
      <c r="I664" s="21">
        <v>10.31</v>
      </c>
      <c r="J664" s="21">
        <v>14.37</v>
      </c>
      <c r="K664" s="21">
        <v>15.38</v>
      </c>
      <c r="L664" s="21">
        <v>14.82</v>
      </c>
      <c r="M664" s="21">
        <v>12.25</v>
      </c>
      <c r="N664" s="10">
        <v>96</v>
      </c>
      <c r="O664" s="21">
        <v>18.64828125</v>
      </c>
      <c r="P664" s="21">
        <v>6.0492187499999988</v>
      </c>
      <c r="Q664" s="21">
        <v>10.19328125</v>
      </c>
      <c r="R664" s="21">
        <v>14.33734375</v>
      </c>
      <c r="S664" s="21">
        <v>19.983281250000001</v>
      </c>
      <c r="T664" s="21">
        <v>21.387812499999999</v>
      </c>
      <c r="U664" s="21">
        <v>20.6090625</v>
      </c>
      <c r="V664" s="21">
        <v>17.03515625</v>
      </c>
    </row>
    <row r="665" spans="1:22" ht="12.75">
      <c r="A665" s="3">
        <v>2012</v>
      </c>
      <c r="B665" s="5" t="s">
        <v>27</v>
      </c>
      <c r="C665" s="5" t="s">
        <v>23</v>
      </c>
      <c r="D665" s="2">
        <v>14</v>
      </c>
      <c r="E665" s="2">
        <v>15</v>
      </c>
      <c r="F665" s="21">
        <v>12.01</v>
      </c>
      <c r="G665" s="21">
        <v>3.68</v>
      </c>
      <c r="H665" s="21">
        <v>6.83</v>
      </c>
      <c r="I665" s="21">
        <v>10.54</v>
      </c>
      <c r="J665" s="21">
        <v>14.2</v>
      </c>
      <c r="K665" s="21">
        <v>12.94</v>
      </c>
      <c r="L665" s="21">
        <v>12</v>
      </c>
      <c r="M665" s="21">
        <v>10.99</v>
      </c>
      <c r="N665" s="10">
        <v>96</v>
      </c>
      <c r="O665" s="21">
        <v>16.701406250000002</v>
      </c>
      <c r="P665" s="21">
        <v>5.1175000000000006</v>
      </c>
      <c r="Q665" s="21">
        <v>9.4979687500000001</v>
      </c>
      <c r="R665" s="21">
        <v>14.657187499999999</v>
      </c>
      <c r="S665" s="21">
        <v>19.746874999999999</v>
      </c>
      <c r="T665" s="21">
        <v>17.994687500000001</v>
      </c>
      <c r="U665" s="21">
        <v>16.6875</v>
      </c>
      <c r="V665" s="21">
        <v>15.28296875</v>
      </c>
    </row>
    <row r="666" spans="1:22" ht="12.75">
      <c r="A666" s="3">
        <v>2012</v>
      </c>
      <c r="B666" s="5" t="s">
        <v>27</v>
      </c>
      <c r="C666" s="5" t="s">
        <v>24</v>
      </c>
      <c r="D666" s="2">
        <v>15</v>
      </c>
      <c r="E666" s="2">
        <v>15</v>
      </c>
      <c r="F666" s="21">
        <v>8.02</v>
      </c>
      <c r="G666" s="21">
        <v>5.3</v>
      </c>
      <c r="H666" s="21">
        <v>6.33</v>
      </c>
      <c r="I666" s="21">
        <v>7.3</v>
      </c>
      <c r="J666" s="21">
        <v>9.15</v>
      </c>
      <c r="K666" s="21">
        <v>8.8699999999999992</v>
      </c>
      <c r="L666" s="21">
        <v>8.7200000000000006</v>
      </c>
      <c r="M666" s="21">
        <v>8.5299999999999994</v>
      </c>
      <c r="N666" s="10">
        <v>96</v>
      </c>
      <c r="O666" s="21">
        <v>11.152812499999998</v>
      </c>
      <c r="P666" s="21">
        <v>7.3703124999999998</v>
      </c>
      <c r="Q666" s="21">
        <v>8.8026562500000001</v>
      </c>
      <c r="R666" s="21">
        <v>10.151562499999999</v>
      </c>
      <c r="S666" s="21">
        <v>12.72421875</v>
      </c>
      <c r="T666" s="21">
        <v>12.334843749999999</v>
      </c>
      <c r="U666" s="21">
        <v>12.126250000000001</v>
      </c>
      <c r="V666" s="21">
        <v>11.862031249999999</v>
      </c>
    </row>
    <row r="667" spans="1:22" ht="12.75">
      <c r="A667" s="3">
        <v>2012</v>
      </c>
      <c r="B667" s="5" t="s">
        <v>27</v>
      </c>
      <c r="C667" s="5" t="s">
        <v>25</v>
      </c>
      <c r="D667" s="2">
        <v>16</v>
      </c>
      <c r="E667" s="2">
        <v>15</v>
      </c>
      <c r="F667" s="21">
        <v>7.71</v>
      </c>
      <c r="G667" s="21">
        <v>5.4</v>
      </c>
      <c r="H667" s="21">
        <v>6.39</v>
      </c>
      <c r="I667" s="21">
        <v>7.21</v>
      </c>
      <c r="J667" s="21">
        <v>8.94</v>
      </c>
      <c r="K667" s="21">
        <v>9.65</v>
      </c>
      <c r="L667" s="21">
        <v>9.9700000000000006</v>
      </c>
      <c r="M667" s="21">
        <v>9.15</v>
      </c>
      <c r="N667" s="10">
        <v>96</v>
      </c>
      <c r="O667" s="21">
        <v>10.721718750000001</v>
      </c>
      <c r="P667" s="21">
        <v>7.5093750000000012</v>
      </c>
      <c r="Q667" s="21">
        <v>8.8860937499999988</v>
      </c>
      <c r="R667" s="21">
        <v>10.026406249999999</v>
      </c>
      <c r="S667" s="21">
        <v>12.4321875</v>
      </c>
      <c r="T667" s="21">
        <v>13.41953125</v>
      </c>
      <c r="U667" s="21">
        <v>13.864531250000001</v>
      </c>
      <c r="V667" s="21">
        <v>12.72421875</v>
      </c>
    </row>
    <row r="668" spans="1:22" ht="12.75">
      <c r="A668" s="3">
        <v>2012</v>
      </c>
      <c r="B668" s="5" t="s">
        <v>27</v>
      </c>
      <c r="C668" s="5" t="s">
        <v>26</v>
      </c>
      <c r="D668" s="2">
        <v>17</v>
      </c>
      <c r="E668" s="2">
        <v>15</v>
      </c>
      <c r="F668" s="21">
        <v>8.14</v>
      </c>
      <c r="G668" s="21">
        <v>5.25</v>
      </c>
      <c r="H668" s="21">
        <v>6.29</v>
      </c>
      <c r="I668" s="21">
        <v>7.36</v>
      </c>
      <c r="J668" s="21">
        <v>9.2100000000000009</v>
      </c>
      <c r="K668" s="21">
        <v>8.82</v>
      </c>
      <c r="L668" s="21">
        <v>8.5399999999999991</v>
      </c>
      <c r="M668" s="21">
        <v>8.32</v>
      </c>
      <c r="N668" s="10">
        <v>96</v>
      </c>
      <c r="O668" s="21">
        <v>11.319687500000001</v>
      </c>
      <c r="P668" s="21">
        <v>7.30078125</v>
      </c>
      <c r="Q668" s="21">
        <v>8.7470312500000009</v>
      </c>
      <c r="R668" s="21">
        <v>10.235000000000001</v>
      </c>
      <c r="S668" s="21">
        <v>12.807656250000001</v>
      </c>
      <c r="T668" s="21">
        <v>12.2653125</v>
      </c>
      <c r="U668" s="21">
        <v>11.875937499999999</v>
      </c>
      <c r="V668" s="21">
        <v>11.57</v>
      </c>
    </row>
    <row r="669" spans="1:22" ht="12.75">
      <c r="A669" s="3">
        <v>2012</v>
      </c>
      <c r="B669" s="5" t="s">
        <v>49</v>
      </c>
      <c r="C669" s="5" t="s">
        <v>18</v>
      </c>
      <c r="D669" s="2">
        <v>18</v>
      </c>
      <c r="E669" s="2">
        <v>15</v>
      </c>
      <c r="F669" s="22">
        <v>11.23</v>
      </c>
      <c r="G669" s="22">
        <v>5.13</v>
      </c>
      <c r="H669" s="22">
        <v>6.56</v>
      </c>
      <c r="I669" s="22">
        <v>9.57</v>
      </c>
      <c r="J669" s="22">
        <v>13.1</v>
      </c>
      <c r="K669" s="22">
        <v>12.81</v>
      </c>
      <c r="L669" s="22">
        <v>12</v>
      </c>
      <c r="M669" s="22">
        <v>10.16</v>
      </c>
      <c r="N669" s="10">
        <v>96</v>
      </c>
      <c r="O669" s="22">
        <v>15.616718750000002</v>
      </c>
      <c r="P669" s="22">
        <v>7.1339062499999999</v>
      </c>
      <c r="Q669" s="22">
        <v>9.1225000000000005</v>
      </c>
      <c r="R669" s="22">
        <v>13.30828125</v>
      </c>
      <c r="S669" s="22">
        <v>18.217187499999998</v>
      </c>
      <c r="T669" s="22">
        <v>17.813906249999999</v>
      </c>
      <c r="U669" s="22">
        <v>16.6875</v>
      </c>
      <c r="V669" s="22">
        <v>14.128750000000002</v>
      </c>
    </row>
    <row r="670" spans="1:22" ht="12.75">
      <c r="A670" s="3">
        <v>2012</v>
      </c>
      <c r="B670" s="5" t="s">
        <v>49</v>
      </c>
      <c r="C670" s="5" t="s">
        <v>19</v>
      </c>
      <c r="D670" s="2">
        <v>19</v>
      </c>
      <c r="E670" s="2">
        <v>15</v>
      </c>
      <c r="F670" s="22">
        <v>12.5</v>
      </c>
      <c r="G670" s="22">
        <v>5.07</v>
      </c>
      <c r="H670" s="22">
        <v>6.73</v>
      </c>
      <c r="I670" s="22">
        <v>9.75</v>
      </c>
      <c r="J670" s="22">
        <v>13.84</v>
      </c>
      <c r="K670" s="22">
        <v>14.9</v>
      </c>
      <c r="L670" s="22">
        <v>14.35</v>
      </c>
      <c r="M670" s="22">
        <v>11.44</v>
      </c>
      <c r="N670" s="10">
        <v>96</v>
      </c>
      <c r="O670" s="22">
        <v>17.3828125</v>
      </c>
      <c r="P670" s="22">
        <v>7.0504687500000003</v>
      </c>
      <c r="Q670" s="22">
        <v>9.3589062500000004</v>
      </c>
      <c r="R670" s="22">
        <v>13.55859375</v>
      </c>
      <c r="S670" s="22">
        <v>19.24625</v>
      </c>
      <c r="T670" s="22">
        <v>20.720312500000002</v>
      </c>
      <c r="U670" s="22">
        <v>19.955468749999998</v>
      </c>
      <c r="V670" s="22">
        <v>15.90875</v>
      </c>
    </row>
    <row r="671" spans="1:22" ht="12.75">
      <c r="A671" s="3">
        <v>2012</v>
      </c>
      <c r="B671" s="5" t="s">
        <v>49</v>
      </c>
      <c r="C671" s="5" t="s">
        <v>20</v>
      </c>
      <c r="D671" s="2">
        <v>20</v>
      </c>
      <c r="E671" s="2">
        <v>15</v>
      </c>
      <c r="F671" s="22">
        <v>10.050000000000001</v>
      </c>
      <c r="G671" s="22">
        <v>5.16</v>
      </c>
      <c r="H671" s="22">
        <v>6.47</v>
      </c>
      <c r="I671" s="22">
        <v>9.36</v>
      </c>
      <c r="J671" s="22">
        <v>12.18</v>
      </c>
      <c r="K671" s="22">
        <v>10.94</v>
      </c>
      <c r="L671" s="22">
        <v>10.3</v>
      </c>
      <c r="M671" s="22">
        <v>9.02</v>
      </c>
      <c r="N671" s="10">
        <v>96</v>
      </c>
      <c r="O671" s="22">
        <v>13.975781250000002</v>
      </c>
      <c r="P671" s="22">
        <v>7.1756250000000001</v>
      </c>
      <c r="Q671" s="22">
        <v>8.9973437500000006</v>
      </c>
      <c r="R671" s="22">
        <v>13.016249999999999</v>
      </c>
      <c r="S671" s="22">
        <v>16.9378125</v>
      </c>
      <c r="T671" s="22">
        <v>15.2134375</v>
      </c>
      <c r="U671" s="22">
        <v>14.323437500000002</v>
      </c>
      <c r="V671" s="22">
        <v>12.543437499999998</v>
      </c>
    </row>
    <row r="672" spans="1:22" ht="12.75">
      <c r="A672" s="3">
        <v>2012</v>
      </c>
      <c r="B672" s="5" t="s">
        <v>49</v>
      </c>
      <c r="C672" s="5" t="s">
        <v>21</v>
      </c>
      <c r="D672" s="2">
        <v>21</v>
      </c>
      <c r="E672" s="2">
        <v>15</v>
      </c>
      <c r="F672" s="22">
        <v>12.77</v>
      </c>
      <c r="G672" s="22">
        <v>4.34</v>
      </c>
      <c r="H672" s="22">
        <v>7</v>
      </c>
      <c r="I672" s="22">
        <v>10.34</v>
      </c>
      <c r="J672" s="22">
        <v>14.23</v>
      </c>
      <c r="K672" s="22">
        <v>14.37</v>
      </c>
      <c r="L672" s="22">
        <v>13.55</v>
      </c>
      <c r="M672" s="22">
        <v>11.83</v>
      </c>
      <c r="N672" s="10">
        <v>96</v>
      </c>
      <c r="O672" s="22">
        <v>17.75828125</v>
      </c>
      <c r="P672" s="22">
        <v>6.0353124999999999</v>
      </c>
      <c r="Q672" s="22">
        <v>9.734375</v>
      </c>
      <c r="R672" s="22">
        <v>14.379062499999998</v>
      </c>
      <c r="S672" s="22">
        <v>19.78859375</v>
      </c>
      <c r="T672" s="22">
        <v>19.983281250000001</v>
      </c>
      <c r="U672" s="22">
        <v>18.842968750000001</v>
      </c>
      <c r="V672" s="22">
        <v>16.451093750000002</v>
      </c>
    </row>
    <row r="673" spans="1:22" ht="12.75">
      <c r="A673" s="3">
        <v>2012</v>
      </c>
      <c r="B673" s="5" t="s">
        <v>49</v>
      </c>
      <c r="C673" s="5" t="s">
        <v>22</v>
      </c>
      <c r="D673" s="2">
        <v>22</v>
      </c>
      <c r="E673" s="2">
        <v>15</v>
      </c>
      <c r="F673" s="22">
        <v>13.27</v>
      </c>
      <c r="G673" s="22">
        <v>4.3499999999999996</v>
      </c>
      <c r="H673" s="22">
        <v>7.24</v>
      </c>
      <c r="I673" s="22">
        <v>10.220000000000001</v>
      </c>
      <c r="J673" s="22">
        <v>14.28</v>
      </c>
      <c r="K673" s="22">
        <v>15.27</v>
      </c>
      <c r="L673" s="22">
        <v>14.68</v>
      </c>
      <c r="M673" s="22">
        <v>12.15</v>
      </c>
      <c r="N673" s="10">
        <v>96</v>
      </c>
      <c r="O673" s="22">
        <v>18.45359375</v>
      </c>
      <c r="P673" s="22">
        <v>6.0492187499999988</v>
      </c>
      <c r="Q673" s="22">
        <v>10.068125</v>
      </c>
      <c r="R673" s="22">
        <v>14.212187500000001</v>
      </c>
      <c r="S673" s="22">
        <v>19.858124999999998</v>
      </c>
      <c r="T673" s="22">
        <v>21.23484375</v>
      </c>
      <c r="U673" s="22">
        <v>20.414375</v>
      </c>
      <c r="V673" s="22">
        <v>16.896093750000002</v>
      </c>
    </row>
    <row r="674" spans="1:22" ht="12.75">
      <c r="A674" s="3">
        <v>2012</v>
      </c>
      <c r="B674" s="5" t="s">
        <v>49</v>
      </c>
      <c r="C674" s="5" t="s">
        <v>23</v>
      </c>
      <c r="D674" s="2">
        <v>23</v>
      </c>
      <c r="E674" s="2">
        <v>15</v>
      </c>
      <c r="F674" s="22">
        <v>12.01</v>
      </c>
      <c r="G674" s="22">
        <v>3.68</v>
      </c>
      <c r="H674" s="22">
        <v>6.82</v>
      </c>
      <c r="I674" s="22">
        <v>10.53</v>
      </c>
      <c r="J674" s="22">
        <v>14.18</v>
      </c>
      <c r="K674" s="22">
        <v>12.93</v>
      </c>
      <c r="L674" s="22">
        <v>11.99</v>
      </c>
      <c r="M674" s="22">
        <v>10.99</v>
      </c>
      <c r="N674" s="10">
        <v>96</v>
      </c>
      <c r="O674" s="22">
        <v>16.701406250000002</v>
      </c>
      <c r="P674" s="22">
        <v>5.1175000000000006</v>
      </c>
      <c r="Q674" s="22">
        <v>9.4840625000000003</v>
      </c>
      <c r="R674" s="22">
        <v>14.643281249999999</v>
      </c>
      <c r="S674" s="22">
        <v>19.7190625</v>
      </c>
      <c r="T674" s="22">
        <v>17.98078125</v>
      </c>
      <c r="U674" s="22">
        <v>16.673593749999998</v>
      </c>
      <c r="V674" s="22">
        <v>15.28296875</v>
      </c>
    </row>
    <row r="675" spans="1:22" ht="12.75">
      <c r="A675" s="3">
        <v>2012</v>
      </c>
      <c r="B675" s="5" t="s">
        <v>49</v>
      </c>
      <c r="C675" s="5" t="s">
        <v>24</v>
      </c>
      <c r="D675" s="2">
        <v>24</v>
      </c>
      <c r="E675" s="2">
        <v>15</v>
      </c>
      <c r="F675" s="22">
        <v>8.02</v>
      </c>
      <c r="G675" s="22">
        <v>5.33</v>
      </c>
      <c r="H675" s="22">
        <v>6.3</v>
      </c>
      <c r="I675" s="22">
        <v>7.3</v>
      </c>
      <c r="J675" s="22">
        <v>9.14</v>
      </c>
      <c r="K675" s="22">
        <v>8.8699999999999992</v>
      </c>
      <c r="L675" s="22">
        <v>8.7200000000000006</v>
      </c>
      <c r="M675" s="22">
        <v>8.52</v>
      </c>
      <c r="N675" s="10">
        <v>96</v>
      </c>
      <c r="O675" s="22">
        <v>11.152812499999998</v>
      </c>
      <c r="P675" s="22">
        <v>7.412031250000001</v>
      </c>
      <c r="Q675" s="22">
        <v>8.7609374999999989</v>
      </c>
      <c r="R675" s="22">
        <v>10.151562499999999</v>
      </c>
      <c r="S675" s="22">
        <v>12.710312500000001</v>
      </c>
      <c r="T675" s="22">
        <v>12.334843749999999</v>
      </c>
      <c r="U675" s="22">
        <v>12.126250000000001</v>
      </c>
      <c r="V675" s="22">
        <v>11.848124999999998</v>
      </c>
    </row>
    <row r="676" spans="1:22" ht="12.75">
      <c r="A676" s="3">
        <v>2012</v>
      </c>
      <c r="B676" s="5" t="s">
        <v>49</v>
      </c>
      <c r="C676" s="5" t="s">
        <v>25</v>
      </c>
      <c r="D676" s="2">
        <v>25</v>
      </c>
      <c r="E676" s="2">
        <v>15</v>
      </c>
      <c r="F676" s="22">
        <v>7.72</v>
      </c>
      <c r="G676" s="22">
        <v>5.46</v>
      </c>
      <c r="H676" s="22">
        <v>6.38</v>
      </c>
      <c r="I676" s="22">
        <v>7.22</v>
      </c>
      <c r="J676" s="22">
        <v>8.91</v>
      </c>
      <c r="K676" s="22">
        <v>9.59</v>
      </c>
      <c r="L676" s="22">
        <v>9.9499999999999993</v>
      </c>
      <c r="M676" s="22">
        <v>9.14</v>
      </c>
      <c r="N676" s="10">
        <v>96</v>
      </c>
      <c r="O676" s="22">
        <v>10.735624999999999</v>
      </c>
      <c r="P676" s="22">
        <v>7.5928125</v>
      </c>
      <c r="Q676" s="22">
        <v>8.8721875000000008</v>
      </c>
      <c r="R676" s="22">
        <v>10.040312500000001</v>
      </c>
      <c r="S676" s="22">
        <v>12.390468750000002</v>
      </c>
      <c r="T676" s="22">
        <v>13.336093749999998</v>
      </c>
      <c r="U676" s="22">
        <v>13.836718749999998</v>
      </c>
      <c r="V676" s="22">
        <v>12.710312500000001</v>
      </c>
    </row>
    <row r="677" spans="1:22" ht="12.75">
      <c r="A677" s="3">
        <v>2012</v>
      </c>
      <c r="B677" s="5" t="s">
        <v>49</v>
      </c>
      <c r="C677" s="5" t="s">
        <v>26</v>
      </c>
      <c r="D677" s="2">
        <v>26</v>
      </c>
      <c r="E677" s="2">
        <v>15</v>
      </c>
      <c r="F677" s="22">
        <v>8.14</v>
      </c>
      <c r="G677" s="22">
        <v>5.25</v>
      </c>
      <c r="H677" s="22">
        <v>6.28</v>
      </c>
      <c r="I677" s="22">
        <v>7.37</v>
      </c>
      <c r="J677" s="22">
        <v>9.2100000000000009</v>
      </c>
      <c r="K677" s="22">
        <v>8.82</v>
      </c>
      <c r="L677" s="22">
        <v>8.5299999999999994</v>
      </c>
      <c r="M677" s="22">
        <v>8.32</v>
      </c>
      <c r="N677" s="10">
        <v>96</v>
      </c>
      <c r="O677" s="22">
        <v>11.319687500000001</v>
      </c>
      <c r="P677" s="22">
        <v>7.30078125</v>
      </c>
      <c r="Q677" s="22">
        <v>8.7331249999999994</v>
      </c>
      <c r="R677" s="22">
        <v>10.248906249999999</v>
      </c>
      <c r="S677" s="22">
        <v>12.807656250000001</v>
      </c>
      <c r="T677" s="22">
        <v>12.2653125</v>
      </c>
      <c r="U677" s="22">
        <v>11.862031249999999</v>
      </c>
      <c r="V677" s="22">
        <v>11.57</v>
      </c>
    </row>
    <row r="678" spans="1:22" ht="12.75">
      <c r="A678" s="3">
        <v>2012</v>
      </c>
      <c r="B678" s="5" t="s">
        <v>29</v>
      </c>
      <c r="C678" s="5" t="s">
        <v>18</v>
      </c>
      <c r="D678" s="2">
        <v>27</v>
      </c>
      <c r="E678" s="2">
        <v>15</v>
      </c>
      <c r="F678" s="6">
        <v>21500</v>
      </c>
      <c r="G678" s="6">
        <v>2738</v>
      </c>
      <c r="H678" s="6">
        <v>7889</v>
      </c>
      <c r="I678" s="6">
        <v>18409</v>
      </c>
      <c r="J678" s="6">
        <v>24552</v>
      </c>
      <c r="K678" s="6">
        <v>24609</v>
      </c>
      <c r="L678" s="6">
        <v>22447</v>
      </c>
      <c r="M678" s="6">
        <v>16830</v>
      </c>
      <c r="N678" s="10">
        <v>96</v>
      </c>
      <c r="O678" s="6">
        <v>29898.4375</v>
      </c>
      <c r="P678" s="6">
        <v>3807.53125</v>
      </c>
      <c r="Q678" s="6">
        <v>10970.640625</v>
      </c>
      <c r="R678" s="6">
        <v>25600.015625</v>
      </c>
      <c r="S678" s="6">
        <v>34142.625</v>
      </c>
      <c r="T678" s="6">
        <v>34221.890625</v>
      </c>
      <c r="U678" s="6">
        <v>31215.359375</v>
      </c>
      <c r="V678" s="6">
        <v>23404.21875</v>
      </c>
    </row>
    <row r="679" spans="1:22" ht="12.75">
      <c r="A679" s="3">
        <v>2012</v>
      </c>
      <c r="B679" s="5" t="s">
        <v>29</v>
      </c>
      <c r="C679" s="5" t="s">
        <v>19</v>
      </c>
      <c r="D679" s="2">
        <v>28</v>
      </c>
      <c r="E679" s="2">
        <v>15</v>
      </c>
      <c r="F679" s="6">
        <v>26573</v>
      </c>
      <c r="G679" s="6" t="s">
        <v>39</v>
      </c>
      <c r="H679" s="6">
        <v>9591</v>
      </c>
      <c r="I679" s="6">
        <v>20126</v>
      </c>
      <c r="J679" s="6">
        <v>28542</v>
      </c>
      <c r="K679" s="6">
        <v>31407</v>
      </c>
      <c r="L679" s="6">
        <v>29581</v>
      </c>
      <c r="M679" s="6">
        <v>22014</v>
      </c>
      <c r="N679" s="10">
        <v>96</v>
      </c>
      <c r="O679" s="6">
        <v>36953.078125</v>
      </c>
      <c r="P679" s="6" t="s">
        <v>39</v>
      </c>
      <c r="Q679" s="6">
        <v>13337.484375</v>
      </c>
      <c r="R679" s="6">
        <v>27987.71875</v>
      </c>
      <c r="S679" s="6">
        <v>39691.21875</v>
      </c>
      <c r="T679" s="6">
        <v>43675.359375</v>
      </c>
      <c r="U679" s="6">
        <v>41136.078125</v>
      </c>
      <c r="V679" s="6">
        <v>30613.21875</v>
      </c>
    </row>
    <row r="680" spans="1:22" ht="12.75">
      <c r="A680" s="3">
        <v>2012</v>
      </c>
      <c r="B680" s="5" t="s">
        <v>29</v>
      </c>
      <c r="C680" s="5" t="s">
        <v>20</v>
      </c>
      <c r="D680" s="2">
        <v>29</v>
      </c>
      <c r="E680" s="2">
        <v>15</v>
      </c>
      <c r="F680" s="6">
        <v>16620</v>
      </c>
      <c r="G680" s="6" t="s">
        <v>39</v>
      </c>
      <c r="H680" s="6">
        <v>6705</v>
      </c>
      <c r="I680" s="6">
        <v>16659</v>
      </c>
      <c r="J680" s="6">
        <v>19869</v>
      </c>
      <c r="K680" s="6">
        <v>17800</v>
      </c>
      <c r="L680" s="6">
        <v>16832</v>
      </c>
      <c r="M680" s="6">
        <v>10838</v>
      </c>
      <c r="N680" s="10">
        <v>96</v>
      </c>
      <c r="O680" s="6">
        <v>23112.1875</v>
      </c>
      <c r="P680" s="6" t="s">
        <v>39</v>
      </c>
      <c r="Q680" s="6">
        <v>9324.140625</v>
      </c>
      <c r="R680" s="6">
        <v>23166.421875</v>
      </c>
      <c r="S680" s="6">
        <v>27630.328125</v>
      </c>
      <c r="T680" s="6">
        <v>24753.125</v>
      </c>
      <c r="U680" s="6">
        <v>23407</v>
      </c>
      <c r="V680" s="6">
        <v>15071.59375</v>
      </c>
    </row>
    <row r="681" spans="1:22" ht="12.75">
      <c r="A681" s="3">
        <v>2012</v>
      </c>
      <c r="B681" s="5" t="s">
        <v>29</v>
      </c>
      <c r="C681" s="5" t="s">
        <v>21</v>
      </c>
      <c r="D681" s="2">
        <v>30</v>
      </c>
      <c r="E681" s="2">
        <v>15</v>
      </c>
      <c r="F681" s="6">
        <v>26472</v>
      </c>
      <c r="G681" s="6">
        <v>7715</v>
      </c>
      <c r="H681" s="6">
        <v>13533</v>
      </c>
      <c r="I681" s="6">
        <v>20917</v>
      </c>
      <c r="J681" s="6">
        <v>28582</v>
      </c>
      <c r="K681" s="6">
        <v>29807</v>
      </c>
      <c r="L681" s="6">
        <v>27740</v>
      </c>
      <c r="M681" s="6">
        <v>24670</v>
      </c>
      <c r="N681" s="10">
        <v>96</v>
      </c>
      <c r="O681" s="6">
        <v>36812.625</v>
      </c>
      <c r="P681" s="6">
        <v>10728.671875</v>
      </c>
      <c r="Q681" s="6">
        <v>18819.328125</v>
      </c>
      <c r="R681" s="6">
        <v>29087.703125</v>
      </c>
      <c r="S681" s="6">
        <v>39746.84375</v>
      </c>
      <c r="T681" s="6">
        <v>41450.359375</v>
      </c>
      <c r="U681" s="6">
        <v>38575.9375</v>
      </c>
      <c r="V681" s="6">
        <v>34306.71875</v>
      </c>
    </row>
    <row r="682" spans="1:22" ht="12.75">
      <c r="A682" s="3">
        <v>2012</v>
      </c>
      <c r="B682" s="5" t="s">
        <v>29</v>
      </c>
      <c r="C682" s="5" t="s">
        <v>22</v>
      </c>
      <c r="D682" s="2">
        <v>31</v>
      </c>
      <c r="E682" s="2">
        <v>15</v>
      </c>
      <c r="F682" s="6">
        <v>28717</v>
      </c>
      <c r="G682" s="6">
        <v>8684</v>
      </c>
      <c r="H682" s="6">
        <v>14349</v>
      </c>
      <c r="I682" s="6">
        <v>21617</v>
      </c>
      <c r="J682" s="6">
        <v>29781</v>
      </c>
      <c r="K682" s="6">
        <v>32546</v>
      </c>
      <c r="L682" s="6">
        <v>31216</v>
      </c>
      <c r="M682" s="6">
        <v>26262</v>
      </c>
      <c r="N682" s="10">
        <v>96</v>
      </c>
      <c r="O682" s="6">
        <v>39934.578125</v>
      </c>
      <c r="P682" s="6">
        <v>12076.1875</v>
      </c>
      <c r="Q682" s="6">
        <v>19954.078125</v>
      </c>
      <c r="R682" s="6">
        <v>30061.140625</v>
      </c>
      <c r="S682" s="6">
        <v>41414.203125</v>
      </c>
      <c r="T682" s="6">
        <v>45259.28125</v>
      </c>
      <c r="U682" s="6">
        <v>43409.75</v>
      </c>
      <c r="V682" s="6">
        <v>36520.59375</v>
      </c>
    </row>
    <row r="683" spans="1:22" ht="12.75">
      <c r="A683" s="3">
        <v>2012</v>
      </c>
      <c r="B683" s="5" t="s">
        <v>29</v>
      </c>
      <c r="C683" s="5" t="s">
        <v>23</v>
      </c>
      <c r="D683" s="2">
        <v>32</v>
      </c>
      <c r="E683" s="2">
        <v>15</v>
      </c>
      <c r="F683" s="6">
        <v>23090</v>
      </c>
      <c r="G683" s="6" t="s">
        <v>39</v>
      </c>
      <c r="H683" s="6">
        <v>12716</v>
      </c>
      <c r="I683" s="6">
        <v>19944</v>
      </c>
      <c r="J683" s="6">
        <v>26693</v>
      </c>
      <c r="K683" s="6">
        <v>24957</v>
      </c>
      <c r="L683" s="6">
        <v>22831</v>
      </c>
      <c r="M683" s="6">
        <v>20719</v>
      </c>
      <c r="N683" s="10">
        <v>96</v>
      </c>
      <c r="O683" s="6">
        <v>32109.53125</v>
      </c>
      <c r="P683" s="6" t="s">
        <v>39</v>
      </c>
      <c r="Q683" s="6">
        <v>17683.1875</v>
      </c>
      <c r="R683" s="6">
        <v>27734.625</v>
      </c>
      <c r="S683" s="6">
        <v>37119.953125</v>
      </c>
      <c r="T683" s="6">
        <v>34705.828125</v>
      </c>
      <c r="U683" s="6">
        <v>31749.359375</v>
      </c>
      <c r="V683" s="6">
        <v>28812.359375</v>
      </c>
    </row>
    <row r="684" spans="1:22" ht="12.75">
      <c r="A684" s="3">
        <v>2012</v>
      </c>
      <c r="B684" s="5" t="s">
        <v>29</v>
      </c>
      <c r="C684" s="5" t="s">
        <v>24</v>
      </c>
      <c r="D684" s="2">
        <v>33</v>
      </c>
      <c r="E684" s="2">
        <v>15</v>
      </c>
      <c r="F684" s="6">
        <v>8615</v>
      </c>
      <c r="G684" s="6" t="s">
        <v>39</v>
      </c>
      <c r="H684" s="6">
        <v>4947</v>
      </c>
      <c r="I684" s="6">
        <v>8063</v>
      </c>
      <c r="J684" s="6">
        <v>9929</v>
      </c>
      <c r="K684" s="6">
        <v>9477</v>
      </c>
      <c r="L684" s="6">
        <v>9409</v>
      </c>
      <c r="M684" s="6">
        <v>7810</v>
      </c>
      <c r="N684" s="10">
        <v>96</v>
      </c>
      <c r="O684" s="6">
        <v>11980.234375</v>
      </c>
      <c r="P684" s="6" t="s">
        <v>39</v>
      </c>
      <c r="Q684" s="6">
        <v>6879.421875</v>
      </c>
      <c r="R684" s="6">
        <v>11212.609375</v>
      </c>
      <c r="S684" s="6">
        <v>13807.515625</v>
      </c>
      <c r="T684" s="6">
        <v>13178.953125</v>
      </c>
      <c r="U684" s="6">
        <v>13084.390625</v>
      </c>
      <c r="V684" s="6">
        <v>10860.78125</v>
      </c>
    </row>
    <row r="685" spans="1:22" ht="12.75">
      <c r="A685" s="3">
        <v>2012</v>
      </c>
      <c r="B685" s="5" t="s">
        <v>29</v>
      </c>
      <c r="C685" s="5" t="s">
        <v>25</v>
      </c>
      <c r="D685" s="2">
        <v>34</v>
      </c>
      <c r="E685" s="2">
        <v>15</v>
      </c>
      <c r="F685" s="6">
        <v>8321</v>
      </c>
      <c r="G685" s="6" t="s">
        <v>39</v>
      </c>
      <c r="H685" s="6">
        <v>5344</v>
      </c>
      <c r="I685" s="6">
        <v>8342</v>
      </c>
      <c r="J685" s="6">
        <v>9855</v>
      </c>
      <c r="K685" s="6">
        <v>9537</v>
      </c>
      <c r="L685" s="6">
        <v>10493</v>
      </c>
      <c r="M685" s="6">
        <v>8846</v>
      </c>
      <c r="N685" s="10">
        <v>96</v>
      </c>
      <c r="O685" s="6">
        <v>11571.390625</v>
      </c>
      <c r="P685" s="6" t="s">
        <v>39</v>
      </c>
      <c r="Q685" s="6">
        <v>7431.5</v>
      </c>
      <c r="R685" s="6">
        <v>11600.59375</v>
      </c>
      <c r="S685" s="6">
        <v>13704.609375</v>
      </c>
      <c r="T685" s="6">
        <v>13262.390625</v>
      </c>
      <c r="U685" s="6">
        <v>14591.828125</v>
      </c>
      <c r="V685" s="6">
        <v>12301.46875</v>
      </c>
    </row>
    <row r="686" spans="1:22" ht="12.75">
      <c r="A686" s="3">
        <v>2012</v>
      </c>
      <c r="B686" s="5" t="s">
        <v>29</v>
      </c>
      <c r="C686" s="5" t="s">
        <v>26</v>
      </c>
      <c r="D686" s="2">
        <v>35</v>
      </c>
      <c r="E686" s="2">
        <v>15</v>
      </c>
      <c r="F686" s="6">
        <v>8692</v>
      </c>
      <c r="G686" s="6" t="s">
        <v>39</v>
      </c>
      <c r="H686" s="6">
        <v>4656</v>
      </c>
      <c r="I686" s="6">
        <v>7949</v>
      </c>
      <c r="J686" s="6">
        <v>9944</v>
      </c>
      <c r="K686" s="6">
        <v>9474</v>
      </c>
      <c r="L686" s="6">
        <v>9280</v>
      </c>
      <c r="M686" s="6">
        <v>7483</v>
      </c>
      <c r="N686" s="10">
        <v>96</v>
      </c>
      <c r="O686" s="6">
        <v>12087.3125</v>
      </c>
      <c r="P686" s="6" t="s">
        <v>39</v>
      </c>
      <c r="Q686" s="6">
        <v>6474.75</v>
      </c>
      <c r="R686" s="6">
        <v>11054.078125</v>
      </c>
      <c r="S686" s="6">
        <v>13828.375</v>
      </c>
      <c r="T686" s="6">
        <v>13174.78125</v>
      </c>
      <c r="U686" s="6">
        <v>12905</v>
      </c>
      <c r="V686" s="6">
        <v>10406.046875</v>
      </c>
    </row>
    <row r="687" spans="1:22" ht="12.75">
      <c r="A687" s="3">
        <v>2013</v>
      </c>
      <c r="B687" s="5" t="s">
        <v>17</v>
      </c>
      <c r="C687" s="5" t="s">
        <v>18</v>
      </c>
      <c r="D687" s="2">
        <v>0</v>
      </c>
      <c r="E687" s="2">
        <v>16</v>
      </c>
      <c r="F687" s="20">
        <v>415.3</v>
      </c>
      <c r="G687" s="20">
        <v>62.8</v>
      </c>
      <c r="H687" s="20">
        <v>171.2</v>
      </c>
      <c r="I687" s="20">
        <v>366.4</v>
      </c>
      <c r="J687" s="20">
        <v>483</v>
      </c>
      <c r="K687" s="20">
        <v>476.9</v>
      </c>
      <c r="L687" s="20">
        <v>444.6</v>
      </c>
      <c r="M687" s="20">
        <v>329</v>
      </c>
      <c r="N687" s="10">
        <v>98.3</v>
      </c>
      <c r="O687" s="20">
        <v>564.01373346897253</v>
      </c>
      <c r="P687" s="20">
        <v>85.287894201424209</v>
      </c>
      <c r="Q687" s="20">
        <v>232.50457782299083</v>
      </c>
      <c r="R687" s="20">
        <v>497.60325534079345</v>
      </c>
      <c r="S687" s="20">
        <v>655.95625635808756</v>
      </c>
      <c r="T687" s="20">
        <v>647.67192268565611</v>
      </c>
      <c r="U687" s="20">
        <v>603.80569684638863</v>
      </c>
      <c r="V687" s="20">
        <v>446.81078331637843</v>
      </c>
    </row>
    <row r="688" spans="1:22" ht="12.75">
      <c r="A688" s="3">
        <v>2013</v>
      </c>
      <c r="B688" s="5" t="s">
        <v>17</v>
      </c>
      <c r="C688" s="5" t="s">
        <v>19</v>
      </c>
      <c r="D688" s="2">
        <v>1</v>
      </c>
      <c r="E688" s="2">
        <v>16</v>
      </c>
      <c r="F688" s="20">
        <v>507.8</v>
      </c>
      <c r="G688" s="20">
        <v>82.8</v>
      </c>
      <c r="H688" s="20">
        <v>210.2</v>
      </c>
      <c r="I688" s="20">
        <v>398.9</v>
      </c>
      <c r="J688" s="20">
        <v>555.70000000000005</v>
      </c>
      <c r="K688" s="20">
        <v>609.4</v>
      </c>
      <c r="L688" s="20">
        <v>577.6</v>
      </c>
      <c r="M688" s="20">
        <v>432.1</v>
      </c>
      <c r="N688" s="10">
        <v>98.3</v>
      </c>
      <c r="O688" s="20">
        <v>689.6368260427264</v>
      </c>
      <c r="P688" s="20">
        <v>112.44964394710071</v>
      </c>
      <c r="Q688" s="20">
        <v>285.46998982705998</v>
      </c>
      <c r="R688" s="20">
        <v>541.74109867751781</v>
      </c>
      <c r="S688" s="20">
        <v>754.68921668362168</v>
      </c>
      <c r="T688" s="20">
        <v>827.61851475076298</v>
      </c>
      <c r="U688" s="20">
        <v>784.43133265513745</v>
      </c>
      <c r="V688" s="20">
        <v>586.82960325534088</v>
      </c>
    </row>
    <row r="689" spans="1:22" ht="12.75">
      <c r="A689" s="3">
        <v>2013</v>
      </c>
      <c r="B689" s="5" t="s">
        <v>17</v>
      </c>
      <c r="C689" s="5" t="s">
        <v>20</v>
      </c>
      <c r="D689" s="2">
        <v>2</v>
      </c>
      <c r="E689" s="2">
        <v>16</v>
      </c>
      <c r="F689" s="20">
        <v>327.2</v>
      </c>
      <c r="G689" s="20">
        <v>51.5</v>
      </c>
      <c r="H689" s="20">
        <v>141.6</v>
      </c>
      <c r="I689" s="20">
        <v>335.4</v>
      </c>
      <c r="J689" s="20">
        <v>395.2</v>
      </c>
      <c r="K689" s="20">
        <v>349.2</v>
      </c>
      <c r="L689" s="20">
        <v>339.1</v>
      </c>
      <c r="M689" s="20">
        <v>224.9</v>
      </c>
      <c r="N689" s="10">
        <v>98.3</v>
      </c>
      <c r="O689" s="20">
        <v>444.36622583926754</v>
      </c>
      <c r="P689" s="20">
        <v>69.941505595116993</v>
      </c>
      <c r="Q689" s="20">
        <v>192.30518819938962</v>
      </c>
      <c r="R689" s="20">
        <v>455.50254323499485</v>
      </c>
      <c r="S689" s="20">
        <v>536.71617497456759</v>
      </c>
      <c r="T689" s="20">
        <v>474.2441505595117</v>
      </c>
      <c r="U689" s="20">
        <v>460.52746693794512</v>
      </c>
      <c r="V689" s="20">
        <v>305.4338758901323</v>
      </c>
    </row>
    <row r="690" spans="1:22" ht="12.75">
      <c r="A690" s="3">
        <v>2013</v>
      </c>
      <c r="B690" s="5" t="s">
        <v>17</v>
      </c>
      <c r="C690" s="5" t="s">
        <v>21</v>
      </c>
      <c r="D690" s="2">
        <v>3</v>
      </c>
      <c r="E690" s="2">
        <v>16</v>
      </c>
      <c r="F690" s="20">
        <v>517.4</v>
      </c>
      <c r="G690" s="20">
        <v>156.80000000000001</v>
      </c>
      <c r="H690" s="20">
        <v>287.5</v>
      </c>
      <c r="I690" s="20">
        <v>420</v>
      </c>
      <c r="J690" s="20">
        <v>562.9</v>
      </c>
      <c r="K690" s="20">
        <v>579.9</v>
      </c>
      <c r="L690" s="20">
        <v>551</v>
      </c>
      <c r="M690" s="20">
        <v>490.4</v>
      </c>
      <c r="N690" s="10">
        <v>98.3</v>
      </c>
      <c r="O690" s="20">
        <v>702.67446592065107</v>
      </c>
      <c r="P690" s="20">
        <v>212.94811800610381</v>
      </c>
      <c r="Q690" s="20">
        <v>390.45015259409973</v>
      </c>
      <c r="R690" s="20">
        <v>570.39674465920655</v>
      </c>
      <c r="S690" s="20">
        <v>764.46744659206502</v>
      </c>
      <c r="T690" s="20">
        <v>787.55493387589013</v>
      </c>
      <c r="U690" s="20">
        <v>748.30620549338767</v>
      </c>
      <c r="V690" s="20">
        <v>666.00610376398777</v>
      </c>
    </row>
    <row r="691" spans="1:22" ht="12.75">
      <c r="A691" s="3">
        <v>2013</v>
      </c>
      <c r="B691" s="5" t="s">
        <v>17</v>
      </c>
      <c r="C691" s="5" t="s">
        <v>22</v>
      </c>
      <c r="D691" s="2">
        <v>4</v>
      </c>
      <c r="E691" s="2">
        <v>16</v>
      </c>
      <c r="F691" s="20">
        <v>556.20000000000005</v>
      </c>
      <c r="G691" s="20">
        <v>170</v>
      </c>
      <c r="H691" s="20">
        <v>299</v>
      </c>
      <c r="I691" s="20">
        <v>430.6</v>
      </c>
      <c r="J691" s="20">
        <v>579.6</v>
      </c>
      <c r="K691" s="20">
        <v>637.79999999999995</v>
      </c>
      <c r="L691" s="20">
        <v>613.29999999999995</v>
      </c>
      <c r="M691" s="20">
        <v>527.5</v>
      </c>
      <c r="N691" s="10">
        <v>98.3</v>
      </c>
      <c r="O691" s="20">
        <v>755.36826042726364</v>
      </c>
      <c r="P691" s="20">
        <v>230.87487283825027</v>
      </c>
      <c r="Q691" s="20">
        <v>406.06815869786368</v>
      </c>
      <c r="R691" s="20">
        <v>584.79247202441513</v>
      </c>
      <c r="S691" s="20">
        <v>787.14750762970505</v>
      </c>
      <c r="T691" s="20">
        <v>866.18819938962349</v>
      </c>
      <c r="U691" s="20">
        <v>832.91505595116985</v>
      </c>
      <c r="V691" s="20">
        <v>716.3911495422177</v>
      </c>
    </row>
    <row r="692" spans="1:22" ht="12.75">
      <c r="A692" s="3">
        <v>2013</v>
      </c>
      <c r="B692" s="5" t="s">
        <v>17</v>
      </c>
      <c r="C692" s="5" t="s">
        <v>23</v>
      </c>
      <c r="D692" s="2">
        <v>5</v>
      </c>
      <c r="E692" s="2">
        <v>16</v>
      </c>
      <c r="F692" s="20">
        <v>458.9</v>
      </c>
      <c r="G692" s="20">
        <v>131</v>
      </c>
      <c r="H692" s="20">
        <v>276.2</v>
      </c>
      <c r="I692" s="20">
        <v>405.7</v>
      </c>
      <c r="J692" s="20">
        <v>533.79999999999995</v>
      </c>
      <c r="K692" s="20">
        <v>494.1</v>
      </c>
      <c r="L692" s="20">
        <v>463.5</v>
      </c>
      <c r="M692" s="20">
        <v>416.1</v>
      </c>
      <c r="N692" s="10">
        <v>98.3</v>
      </c>
      <c r="O692" s="20">
        <v>623.22634791454732</v>
      </c>
      <c r="P692" s="20">
        <v>177.90946083418109</v>
      </c>
      <c r="Q692" s="20">
        <v>375.10376398779243</v>
      </c>
      <c r="R692" s="20">
        <v>550.97609359104774</v>
      </c>
      <c r="S692" s="20">
        <v>724.94710071210568</v>
      </c>
      <c r="T692" s="20">
        <v>671.03102746693799</v>
      </c>
      <c r="U692" s="20">
        <v>629.4735503560529</v>
      </c>
      <c r="V692" s="20">
        <v>565.10020345879968</v>
      </c>
    </row>
    <row r="693" spans="1:22" ht="12.75">
      <c r="A693" s="3">
        <v>2013</v>
      </c>
      <c r="B693" s="5" t="s">
        <v>17</v>
      </c>
      <c r="C693" s="5" t="s">
        <v>24</v>
      </c>
      <c r="D693" s="2">
        <v>6</v>
      </c>
      <c r="E693" s="2">
        <v>16</v>
      </c>
      <c r="F693" s="20">
        <v>159.80000000000001</v>
      </c>
      <c r="G693" s="20">
        <v>50</v>
      </c>
      <c r="H693" s="20">
        <v>95.4</v>
      </c>
      <c r="I693" s="20">
        <v>149.69999999999999</v>
      </c>
      <c r="J693" s="20">
        <v>183.1</v>
      </c>
      <c r="K693" s="20">
        <v>182.6</v>
      </c>
      <c r="L693" s="20">
        <v>182.4</v>
      </c>
      <c r="M693" s="20">
        <v>152.5</v>
      </c>
      <c r="N693" s="10">
        <v>98.3</v>
      </c>
      <c r="O693" s="20">
        <v>217.02238046795529</v>
      </c>
      <c r="P693" s="20">
        <v>67.904374364191256</v>
      </c>
      <c r="Q693" s="20">
        <v>129.56154628687693</v>
      </c>
      <c r="R693" s="20">
        <v>203.30569684638857</v>
      </c>
      <c r="S693" s="20">
        <v>248.66581892166835</v>
      </c>
      <c r="T693" s="20">
        <v>247.98677517802645</v>
      </c>
      <c r="U693" s="20">
        <v>247.71515768056972</v>
      </c>
      <c r="V693" s="20">
        <v>207.10834181078332</v>
      </c>
    </row>
    <row r="694" spans="1:22" ht="12.75">
      <c r="A694" s="3">
        <v>2013</v>
      </c>
      <c r="B694" s="5" t="s">
        <v>17</v>
      </c>
      <c r="C694" s="5" t="s">
        <v>25</v>
      </c>
      <c r="D694" s="2">
        <v>7</v>
      </c>
      <c r="E694" s="2">
        <v>16</v>
      </c>
      <c r="F694" s="20">
        <v>149.4</v>
      </c>
      <c r="G694" s="20">
        <v>58.3</v>
      </c>
      <c r="H694" s="20">
        <v>100.9</v>
      </c>
      <c r="I694" s="20">
        <v>150</v>
      </c>
      <c r="J694" s="20">
        <v>172.3</v>
      </c>
      <c r="K694" s="20">
        <v>175.3</v>
      </c>
      <c r="L694" s="20">
        <v>178.4</v>
      </c>
      <c r="M694" s="20">
        <v>164.2</v>
      </c>
      <c r="N694" s="10">
        <v>98.3</v>
      </c>
      <c r="O694" s="20">
        <v>202.89827060020349</v>
      </c>
      <c r="P694" s="20">
        <v>79.176500508646996</v>
      </c>
      <c r="Q694" s="20">
        <v>137.03102746693796</v>
      </c>
      <c r="R694" s="20">
        <v>203.71312309257377</v>
      </c>
      <c r="S694" s="20">
        <v>233.99847405900309</v>
      </c>
      <c r="T694" s="20">
        <v>238.07273652085456</v>
      </c>
      <c r="U694" s="20">
        <v>242.28280773143442</v>
      </c>
      <c r="V694" s="20">
        <v>222.99796541200405</v>
      </c>
    </row>
    <row r="695" spans="1:22" ht="12.75">
      <c r="A695" s="3">
        <v>2013</v>
      </c>
      <c r="B695" s="5" t="s">
        <v>17</v>
      </c>
      <c r="C695" s="5" t="s">
        <v>26</v>
      </c>
      <c r="D695" s="2">
        <v>8</v>
      </c>
      <c r="E695" s="2">
        <v>16</v>
      </c>
      <c r="F695" s="20">
        <v>164</v>
      </c>
      <c r="G695" s="20">
        <v>47.3</v>
      </c>
      <c r="H695" s="20">
        <v>91.3</v>
      </c>
      <c r="I695" s="20">
        <v>149.5</v>
      </c>
      <c r="J695" s="20">
        <v>185.6</v>
      </c>
      <c r="K695" s="20">
        <v>184</v>
      </c>
      <c r="L695" s="20">
        <v>183.1</v>
      </c>
      <c r="M695" s="20">
        <v>147.9</v>
      </c>
      <c r="N695" s="10">
        <v>98.3</v>
      </c>
      <c r="O695" s="20">
        <v>222.72634791454732</v>
      </c>
      <c r="P695" s="20">
        <v>64.237538148524919</v>
      </c>
      <c r="Q695" s="20">
        <v>123.99338758901322</v>
      </c>
      <c r="R695" s="20">
        <v>203.03407934893184</v>
      </c>
      <c r="S695" s="20">
        <v>252.06103763987792</v>
      </c>
      <c r="T695" s="20">
        <v>249.88809766022382</v>
      </c>
      <c r="U695" s="20">
        <v>248.66581892166835</v>
      </c>
      <c r="V695" s="20">
        <v>200.86113936927774</v>
      </c>
    </row>
    <row r="696" spans="1:22" ht="12.75">
      <c r="A696" s="3">
        <v>2013</v>
      </c>
      <c r="B696" s="5" t="s">
        <v>27</v>
      </c>
      <c r="C696" s="5" t="s">
        <v>18</v>
      </c>
      <c r="D696" s="2">
        <v>9</v>
      </c>
      <c r="E696" s="2">
        <v>16</v>
      </c>
      <c r="F696" s="21">
        <v>11.59</v>
      </c>
      <c r="G696" s="21">
        <v>5</v>
      </c>
      <c r="H696" s="21">
        <v>6.72</v>
      </c>
      <c r="I696" s="21">
        <v>9.82</v>
      </c>
      <c r="J696" s="21">
        <v>13.33</v>
      </c>
      <c r="K696" s="21">
        <v>13.18</v>
      </c>
      <c r="L696" s="21">
        <v>12.49</v>
      </c>
      <c r="M696" s="21">
        <v>10.67</v>
      </c>
      <c r="N696" s="10">
        <v>98.3</v>
      </c>
      <c r="O696" s="21">
        <v>15.740233977619532</v>
      </c>
      <c r="P696" s="21">
        <v>6.7904374364191256</v>
      </c>
      <c r="Q696" s="21">
        <v>9.1263479145473045</v>
      </c>
      <c r="R696" s="21">
        <v>13.336419125127163</v>
      </c>
      <c r="S696" s="21">
        <v>18.103306205493389</v>
      </c>
      <c r="T696" s="21">
        <v>17.899593082400813</v>
      </c>
      <c r="U696" s="21">
        <v>16.962512716174974</v>
      </c>
      <c r="V696" s="21">
        <v>14.490793489318413</v>
      </c>
    </row>
    <row r="697" spans="1:22" ht="12.75">
      <c r="A697" s="3">
        <v>2013</v>
      </c>
      <c r="B697" s="5" t="s">
        <v>27</v>
      </c>
      <c r="C697" s="5" t="s">
        <v>19</v>
      </c>
      <c r="D697" s="2">
        <v>10</v>
      </c>
      <c r="E697" s="2">
        <v>16</v>
      </c>
      <c r="F697" s="21">
        <v>12.96</v>
      </c>
      <c r="G697" s="21">
        <v>5</v>
      </c>
      <c r="H697" s="21">
        <v>6.87</v>
      </c>
      <c r="I697" s="21">
        <v>10.09</v>
      </c>
      <c r="J697" s="21">
        <v>14.16</v>
      </c>
      <c r="K697" s="21">
        <v>15.34</v>
      </c>
      <c r="L697" s="21">
        <v>14.77</v>
      </c>
      <c r="M697" s="21">
        <v>12</v>
      </c>
      <c r="N697" s="10">
        <v>98.3</v>
      </c>
      <c r="O697" s="21">
        <v>17.600813835198373</v>
      </c>
      <c r="P697" s="21">
        <v>6.7904374364191256</v>
      </c>
      <c r="Q697" s="21">
        <v>9.3300610376398776</v>
      </c>
      <c r="R697" s="21">
        <v>13.703102746693794</v>
      </c>
      <c r="S697" s="21">
        <v>19.230518819938965</v>
      </c>
      <c r="T697" s="21">
        <v>20.833062054933876</v>
      </c>
      <c r="U697" s="21">
        <v>20.058952187182093</v>
      </c>
      <c r="V697" s="21">
        <v>16.297049847405901</v>
      </c>
    </row>
    <row r="698" spans="1:22" ht="12.75">
      <c r="A698" s="3">
        <v>2013</v>
      </c>
      <c r="B698" s="5" t="s">
        <v>27</v>
      </c>
      <c r="C698" s="5" t="s">
        <v>20</v>
      </c>
      <c r="D698" s="2">
        <v>11</v>
      </c>
      <c r="E698" s="2">
        <v>16</v>
      </c>
      <c r="F698" s="21">
        <v>10.32</v>
      </c>
      <c r="G698" s="21">
        <v>5</v>
      </c>
      <c r="H698" s="21">
        <v>6.61</v>
      </c>
      <c r="I698" s="21">
        <v>9.52</v>
      </c>
      <c r="J698" s="21">
        <v>12.32</v>
      </c>
      <c r="K698" s="21">
        <v>11.16</v>
      </c>
      <c r="L698" s="21">
        <v>10.78</v>
      </c>
      <c r="M698" s="21">
        <v>9.4499999999999993</v>
      </c>
      <c r="N698" s="10">
        <v>98.3</v>
      </c>
      <c r="O698" s="21">
        <v>14.015462868769076</v>
      </c>
      <c r="P698" s="21">
        <v>6.7904374364191256</v>
      </c>
      <c r="Q698" s="21">
        <v>8.9769582909460848</v>
      </c>
      <c r="R698" s="21">
        <v>12.928992878942013</v>
      </c>
      <c r="S698" s="21">
        <v>16.731637843336724</v>
      </c>
      <c r="T698" s="21">
        <v>15.156256358087489</v>
      </c>
      <c r="U698" s="21">
        <v>14.640183112919633</v>
      </c>
      <c r="V698" s="21">
        <v>12.833926754832145</v>
      </c>
    </row>
    <row r="699" spans="1:22" ht="12.75">
      <c r="A699" s="3">
        <v>2013</v>
      </c>
      <c r="B699" s="5" t="s">
        <v>27</v>
      </c>
      <c r="C699" s="5" t="s">
        <v>21</v>
      </c>
      <c r="D699" s="2">
        <v>12</v>
      </c>
      <c r="E699" s="2">
        <v>16</v>
      </c>
      <c r="F699" s="21">
        <v>13.13</v>
      </c>
      <c r="G699" s="21">
        <v>4.25</v>
      </c>
      <c r="H699" s="21">
        <v>7.24</v>
      </c>
      <c r="I699" s="21">
        <v>10.67</v>
      </c>
      <c r="J699" s="21">
        <v>14.45</v>
      </c>
      <c r="K699" s="21">
        <v>14.72</v>
      </c>
      <c r="L699" s="21">
        <v>14.01</v>
      </c>
      <c r="M699" s="21">
        <v>12.23</v>
      </c>
      <c r="N699" s="10">
        <v>98.3</v>
      </c>
      <c r="O699" s="21">
        <v>17.831688708036623</v>
      </c>
      <c r="P699" s="21">
        <v>5.7718718209562567</v>
      </c>
      <c r="Q699" s="21">
        <v>9.8325534079348937</v>
      </c>
      <c r="R699" s="21">
        <v>14.490793489318413</v>
      </c>
      <c r="S699" s="21">
        <v>19.624364191251271</v>
      </c>
      <c r="T699" s="21">
        <v>19.991047812817907</v>
      </c>
      <c r="U699" s="21">
        <v>19.026805696846388</v>
      </c>
      <c r="V699" s="21">
        <v>16.609409969481181</v>
      </c>
    </row>
    <row r="700" spans="1:22" ht="12.75">
      <c r="A700" s="3">
        <v>2013</v>
      </c>
      <c r="B700" s="5" t="s">
        <v>27</v>
      </c>
      <c r="C700" s="5" t="s">
        <v>22</v>
      </c>
      <c r="D700" s="2">
        <v>13</v>
      </c>
      <c r="E700" s="2">
        <v>16</v>
      </c>
      <c r="F700" s="21">
        <v>13.73</v>
      </c>
      <c r="G700" s="21">
        <v>4.45</v>
      </c>
      <c r="H700" s="21">
        <v>7.34</v>
      </c>
      <c r="I700" s="21">
        <v>10.69</v>
      </c>
      <c r="J700" s="21">
        <v>14.54</v>
      </c>
      <c r="K700" s="21">
        <v>15.76</v>
      </c>
      <c r="L700" s="21">
        <v>15.16</v>
      </c>
      <c r="M700" s="21">
        <v>12.76</v>
      </c>
      <c r="N700" s="10">
        <v>98.3</v>
      </c>
      <c r="O700" s="21">
        <v>18.646541200406919</v>
      </c>
      <c r="P700" s="21">
        <v>6.0434893184130223</v>
      </c>
      <c r="Q700" s="21">
        <v>9.9683621566632752</v>
      </c>
      <c r="R700" s="21">
        <v>14.51795523906409</v>
      </c>
      <c r="S700" s="21">
        <v>19.746592065106814</v>
      </c>
      <c r="T700" s="21">
        <v>21.403458799593082</v>
      </c>
      <c r="U700" s="21">
        <v>20.58860630722279</v>
      </c>
      <c r="V700" s="21">
        <v>17.329196337741607</v>
      </c>
    </row>
    <row r="701" spans="1:22" ht="12.75">
      <c r="A701" s="3">
        <v>2013</v>
      </c>
      <c r="B701" s="5" t="s">
        <v>27</v>
      </c>
      <c r="C701" s="5" t="s">
        <v>23</v>
      </c>
      <c r="D701" s="2">
        <v>14</v>
      </c>
      <c r="E701" s="2">
        <v>16</v>
      </c>
      <c r="F701" s="21">
        <v>12.25</v>
      </c>
      <c r="G701" s="21">
        <v>3.68</v>
      </c>
      <c r="H701" s="21">
        <v>7.15</v>
      </c>
      <c r="I701" s="21">
        <v>10.66</v>
      </c>
      <c r="J701" s="21">
        <v>14.31</v>
      </c>
      <c r="K701" s="21">
        <v>13.19</v>
      </c>
      <c r="L701" s="21">
        <v>12.41</v>
      </c>
      <c r="M701" s="21">
        <v>11.11</v>
      </c>
      <c r="N701" s="10">
        <v>98.3</v>
      </c>
      <c r="O701" s="21">
        <v>16.636571719226858</v>
      </c>
      <c r="P701" s="21">
        <v>4.9977619532044768</v>
      </c>
      <c r="Q701" s="21">
        <v>9.7103255340793506</v>
      </c>
      <c r="R701" s="21">
        <v>14.477212614445577</v>
      </c>
      <c r="S701" s="21">
        <v>19.434231943031538</v>
      </c>
      <c r="T701" s="21">
        <v>17.913173957273653</v>
      </c>
      <c r="U701" s="21">
        <v>16.853865717192271</v>
      </c>
      <c r="V701" s="21">
        <v>15.088351983723296</v>
      </c>
    </row>
    <row r="702" spans="1:22" ht="12.75">
      <c r="A702" s="3">
        <v>2013</v>
      </c>
      <c r="B702" s="5" t="s">
        <v>27</v>
      </c>
      <c r="C702" s="5" t="s">
        <v>24</v>
      </c>
      <c r="D702" s="2">
        <v>15</v>
      </c>
      <c r="E702" s="2">
        <v>16</v>
      </c>
      <c r="F702" s="21">
        <v>8.26</v>
      </c>
      <c r="G702" s="21">
        <v>5.18</v>
      </c>
      <c r="H702" s="21">
        <v>6.44</v>
      </c>
      <c r="I702" s="21">
        <v>7.44</v>
      </c>
      <c r="J702" s="21">
        <v>9.26</v>
      </c>
      <c r="K702" s="21">
        <v>9.02</v>
      </c>
      <c r="L702" s="21">
        <v>9.0299999999999994</v>
      </c>
      <c r="M702" s="21">
        <v>8.91</v>
      </c>
      <c r="N702" s="10">
        <v>98.3</v>
      </c>
      <c r="O702" s="21">
        <v>11.217802644964395</v>
      </c>
      <c r="P702" s="21">
        <v>7.0348931841302136</v>
      </c>
      <c r="Q702" s="21">
        <v>8.7460834181078333</v>
      </c>
      <c r="R702" s="21">
        <v>10.104170905391658</v>
      </c>
      <c r="S702" s="21">
        <v>12.575890132248221</v>
      </c>
      <c r="T702" s="21">
        <v>12.249949135300101</v>
      </c>
      <c r="U702" s="21">
        <v>12.263530010172939</v>
      </c>
      <c r="V702" s="21">
        <v>12.100559511698883</v>
      </c>
    </row>
    <row r="703" spans="1:22" ht="12.75">
      <c r="A703" s="3">
        <v>2013</v>
      </c>
      <c r="B703" s="5" t="s">
        <v>27</v>
      </c>
      <c r="C703" s="5" t="s">
        <v>25</v>
      </c>
      <c r="D703" s="2">
        <v>16</v>
      </c>
      <c r="E703" s="2">
        <v>16</v>
      </c>
      <c r="F703" s="21">
        <v>7.9</v>
      </c>
      <c r="G703" s="21">
        <v>5.21</v>
      </c>
      <c r="H703" s="21">
        <v>6.5</v>
      </c>
      <c r="I703" s="21">
        <v>7.39</v>
      </c>
      <c r="J703" s="21">
        <v>8.66</v>
      </c>
      <c r="K703" s="21">
        <v>9.58</v>
      </c>
      <c r="L703" s="21">
        <v>9.75</v>
      </c>
      <c r="M703" s="21">
        <v>9.77</v>
      </c>
      <c r="N703" s="10">
        <v>98.3</v>
      </c>
      <c r="O703" s="21">
        <v>10.728891149542219</v>
      </c>
      <c r="P703" s="21">
        <v>7.0756358087487286</v>
      </c>
      <c r="Q703" s="21">
        <v>8.8275686673448632</v>
      </c>
      <c r="R703" s="21">
        <v>10.036266531027467</v>
      </c>
      <c r="S703" s="21">
        <v>11.761037639877927</v>
      </c>
      <c r="T703" s="21">
        <v>13.010478128179045</v>
      </c>
      <c r="U703" s="21">
        <v>13.241353001017295</v>
      </c>
      <c r="V703" s="21">
        <v>13.26851475076297</v>
      </c>
    </row>
    <row r="704" spans="1:22" ht="12.75">
      <c r="A704" s="3">
        <v>2013</v>
      </c>
      <c r="B704" s="5" t="s">
        <v>27</v>
      </c>
      <c r="C704" s="5" t="s">
        <v>26</v>
      </c>
      <c r="D704" s="2">
        <v>17</v>
      </c>
      <c r="E704" s="2">
        <v>16</v>
      </c>
      <c r="F704" s="21">
        <v>8.3699999999999992</v>
      </c>
      <c r="G704" s="21">
        <v>5.0999999999999996</v>
      </c>
      <c r="H704" s="21">
        <v>6.4</v>
      </c>
      <c r="I704" s="21">
        <v>7.46</v>
      </c>
      <c r="J704" s="21">
        <v>9.39</v>
      </c>
      <c r="K704" s="21">
        <v>8.94</v>
      </c>
      <c r="L704" s="21">
        <v>8.94</v>
      </c>
      <c r="M704" s="21">
        <v>8.65</v>
      </c>
      <c r="N704" s="10">
        <v>98.3</v>
      </c>
      <c r="O704" s="21">
        <v>11.367192268565615</v>
      </c>
      <c r="P704" s="21">
        <v>6.926246185147507</v>
      </c>
      <c r="Q704" s="21">
        <v>8.6917599186164818</v>
      </c>
      <c r="R704" s="21">
        <v>10.131332655137335</v>
      </c>
      <c r="S704" s="21">
        <v>12.752441505595119</v>
      </c>
      <c r="T704" s="21">
        <v>12.141302136317396</v>
      </c>
      <c r="U704" s="21">
        <v>12.141302136317396</v>
      </c>
      <c r="V704" s="21">
        <v>11.747456765005088</v>
      </c>
    </row>
    <row r="705" spans="1:22" ht="12.75">
      <c r="A705" s="3">
        <v>2013</v>
      </c>
      <c r="B705" s="5" t="s">
        <v>49</v>
      </c>
      <c r="C705" s="5" t="s">
        <v>18</v>
      </c>
      <c r="D705" s="2">
        <v>18</v>
      </c>
      <c r="E705" s="2">
        <v>16</v>
      </c>
      <c r="F705" s="22">
        <v>11.53</v>
      </c>
      <c r="G705" s="22">
        <v>5</v>
      </c>
      <c r="H705" s="22">
        <v>6.7</v>
      </c>
      <c r="I705" s="22">
        <v>9.7899999999999991</v>
      </c>
      <c r="J705" s="22">
        <v>13.26</v>
      </c>
      <c r="K705" s="22">
        <v>13.1</v>
      </c>
      <c r="L705" s="22">
        <v>12.4</v>
      </c>
      <c r="M705" s="22">
        <v>10.58</v>
      </c>
      <c r="N705" s="10">
        <v>98.3</v>
      </c>
      <c r="O705" s="22">
        <v>15.658748728382502</v>
      </c>
      <c r="P705" s="22">
        <v>6.7904374364191256</v>
      </c>
      <c r="Q705" s="22">
        <v>9.0991861648016279</v>
      </c>
      <c r="R705" s="22">
        <v>13.295676500508646</v>
      </c>
      <c r="S705" s="22">
        <v>18.008240081383519</v>
      </c>
      <c r="T705" s="22">
        <v>17.790946083418106</v>
      </c>
      <c r="U705" s="22">
        <v>16.840284842319431</v>
      </c>
      <c r="V705" s="22">
        <v>14.36856561546287</v>
      </c>
    </row>
    <row r="706" spans="1:22" ht="12.75">
      <c r="A706" s="3">
        <v>2013</v>
      </c>
      <c r="B706" s="5" t="s">
        <v>49</v>
      </c>
      <c r="C706" s="5" t="s">
        <v>19</v>
      </c>
      <c r="D706" s="2">
        <v>19</v>
      </c>
      <c r="E706" s="2">
        <v>16</v>
      </c>
      <c r="F706" s="22">
        <v>12.85</v>
      </c>
      <c r="G706" s="22">
        <v>5</v>
      </c>
      <c r="H706" s="22">
        <v>6.84</v>
      </c>
      <c r="I706" s="22">
        <v>10.01</v>
      </c>
      <c r="J706" s="22">
        <v>14</v>
      </c>
      <c r="K706" s="22">
        <v>15.23</v>
      </c>
      <c r="L706" s="22">
        <v>14.6</v>
      </c>
      <c r="M706" s="22">
        <v>11.93</v>
      </c>
      <c r="N706" s="10">
        <v>98.3</v>
      </c>
      <c r="O706" s="22">
        <v>17.45142421159715</v>
      </c>
      <c r="P706" s="22">
        <v>6.7904374364191256</v>
      </c>
      <c r="Q706" s="22">
        <v>9.2893184130213626</v>
      </c>
      <c r="R706" s="22">
        <v>13.594455747711089</v>
      </c>
      <c r="S706" s="22">
        <v>19.013224821973552</v>
      </c>
      <c r="T706" s="22">
        <v>20.683672431332656</v>
      </c>
      <c r="U706" s="22">
        <v>19.828077314343844</v>
      </c>
      <c r="V706" s="22">
        <v>16.201983723296031</v>
      </c>
    </row>
    <row r="707" spans="1:22" ht="12.75">
      <c r="A707" s="3">
        <v>2013</v>
      </c>
      <c r="B707" s="5" t="s">
        <v>49</v>
      </c>
      <c r="C707" s="5" t="s">
        <v>20</v>
      </c>
      <c r="D707" s="2">
        <v>20</v>
      </c>
      <c r="E707" s="2">
        <v>16</v>
      </c>
      <c r="F707" s="22">
        <v>10.31</v>
      </c>
      <c r="G707" s="22">
        <v>5</v>
      </c>
      <c r="H707" s="22">
        <v>6.6</v>
      </c>
      <c r="I707" s="22">
        <v>9.51</v>
      </c>
      <c r="J707" s="22">
        <v>12.31</v>
      </c>
      <c r="K707" s="22">
        <v>11.15</v>
      </c>
      <c r="L707" s="22">
        <v>10.77</v>
      </c>
      <c r="M707" s="22">
        <v>9.4499999999999993</v>
      </c>
      <c r="N707" s="10">
        <v>98.3</v>
      </c>
      <c r="O707" s="22">
        <v>14.001881993896236</v>
      </c>
      <c r="P707" s="22">
        <v>6.7904374364191256</v>
      </c>
      <c r="Q707" s="22">
        <v>8.9633774160732447</v>
      </c>
      <c r="R707" s="22">
        <v>12.915412004069177</v>
      </c>
      <c r="S707" s="22">
        <v>16.718056968463888</v>
      </c>
      <c r="T707" s="22">
        <v>15.142675483214651</v>
      </c>
      <c r="U707" s="22">
        <v>14.626602238046795</v>
      </c>
      <c r="V707" s="22">
        <v>12.833926754832145</v>
      </c>
    </row>
    <row r="708" spans="1:22" ht="12.75">
      <c r="A708" s="3">
        <v>2013</v>
      </c>
      <c r="B708" s="5" t="s">
        <v>49</v>
      </c>
      <c r="C708" s="5" t="s">
        <v>21</v>
      </c>
      <c r="D708" s="2">
        <v>21</v>
      </c>
      <c r="E708" s="2">
        <v>16</v>
      </c>
      <c r="F708" s="22">
        <v>13.02</v>
      </c>
      <c r="G708" s="22">
        <v>4.25</v>
      </c>
      <c r="H708" s="22">
        <v>7.2</v>
      </c>
      <c r="I708" s="22">
        <v>10.6</v>
      </c>
      <c r="J708" s="22">
        <v>14.37</v>
      </c>
      <c r="K708" s="22">
        <v>14.63</v>
      </c>
      <c r="L708" s="22">
        <v>13.89</v>
      </c>
      <c r="M708" s="22">
        <v>12.13</v>
      </c>
      <c r="N708" s="10">
        <v>98.3</v>
      </c>
      <c r="O708" s="22">
        <v>17.6822990844354</v>
      </c>
      <c r="P708" s="22">
        <v>5.7718718209562567</v>
      </c>
      <c r="Q708" s="22">
        <v>9.7782299084435405</v>
      </c>
      <c r="R708" s="22">
        <v>14.395727365208545</v>
      </c>
      <c r="S708" s="22">
        <v>19.515717192268568</v>
      </c>
      <c r="T708" s="22">
        <v>19.868819938962361</v>
      </c>
      <c r="U708" s="22">
        <v>18.863835198372332</v>
      </c>
      <c r="V708" s="22">
        <v>16.473601220752798</v>
      </c>
    </row>
    <row r="709" spans="1:22" ht="12.75">
      <c r="A709" s="3">
        <v>2013</v>
      </c>
      <c r="B709" s="5" t="s">
        <v>49</v>
      </c>
      <c r="C709" s="5" t="s">
        <v>22</v>
      </c>
      <c r="D709" s="2">
        <v>22</v>
      </c>
      <c r="E709" s="2">
        <v>16</v>
      </c>
      <c r="F709" s="22">
        <v>13.6</v>
      </c>
      <c r="G709" s="22">
        <v>4.4000000000000004</v>
      </c>
      <c r="H709" s="22">
        <v>7.27</v>
      </c>
      <c r="I709" s="22">
        <v>10.57</v>
      </c>
      <c r="J709" s="22">
        <v>14.43</v>
      </c>
      <c r="K709" s="22">
        <v>15.62</v>
      </c>
      <c r="L709" s="22">
        <v>15</v>
      </c>
      <c r="M709" s="22">
        <v>12.61</v>
      </c>
      <c r="N709" s="10">
        <v>98.3</v>
      </c>
      <c r="O709" s="22">
        <v>18.469989827060019</v>
      </c>
      <c r="P709" s="22">
        <v>5.9755849440488316</v>
      </c>
      <c r="Q709" s="22">
        <v>9.8732960325534069</v>
      </c>
      <c r="R709" s="22">
        <v>14.354984740590032</v>
      </c>
      <c r="S709" s="22">
        <v>19.597202441505594</v>
      </c>
      <c r="T709" s="22">
        <v>21.213326551373346</v>
      </c>
      <c r="U709" s="22">
        <v>20.371312309257377</v>
      </c>
      <c r="V709" s="22">
        <v>17.125483214649034</v>
      </c>
    </row>
    <row r="710" spans="1:22" ht="12.75">
      <c r="A710" s="3">
        <v>2013</v>
      </c>
      <c r="B710" s="5" t="s">
        <v>49</v>
      </c>
      <c r="C710" s="5" t="s">
        <v>23</v>
      </c>
      <c r="D710" s="2">
        <v>23</v>
      </c>
      <c r="E710" s="2">
        <v>16</v>
      </c>
      <c r="F710" s="22">
        <v>12.24</v>
      </c>
      <c r="G710" s="22">
        <v>3.68</v>
      </c>
      <c r="H710" s="22">
        <v>7.15</v>
      </c>
      <c r="I710" s="22">
        <v>10.64</v>
      </c>
      <c r="J710" s="22">
        <v>14.28</v>
      </c>
      <c r="K710" s="22">
        <v>13.18</v>
      </c>
      <c r="L710" s="22">
        <v>12.38</v>
      </c>
      <c r="M710" s="22">
        <v>11.1</v>
      </c>
      <c r="N710" s="10">
        <v>98.3</v>
      </c>
      <c r="O710" s="22">
        <v>16.622990844354018</v>
      </c>
      <c r="P710" s="22">
        <v>4.9977619532044768</v>
      </c>
      <c r="Q710" s="22">
        <v>9.7103255340793506</v>
      </c>
      <c r="R710" s="22">
        <v>14.450050864699898</v>
      </c>
      <c r="S710" s="22">
        <v>19.393489318413021</v>
      </c>
      <c r="T710" s="22">
        <v>17.899593082400813</v>
      </c>
      <c r="U710" s="22">
        <v>16.813123092573754</v>
      </c>
      <c r="V710" s="22">
        <v>15.074771108850458</v>
      </c>
    </row>
    <row r="711" spans="1:22" ht="12.75">
      <c r="A711" s="3">
        <v>2013</v>
      </c>
      <c r="B711" s="5" t="s">
        <v>49</v>
      </c>
      <c r="C711" s="5" t="s">
        <v>24</v>
      </c>
      <c r="D711" s="2">
        <v>24</v>
      </c>
      <c r="E711" s="2">
        <v>16</v>
      </c>
      <c r="F711" s="22">
        <v>8.26</v>
      </c>
      <c r="G711" s="22">
        <v>5.18</v>
      </c>
      <c r="H711" s="22">
        <v>6.41</v>
      </c>
      <c r="I711" s="22">
        <v>7.44</v>
      </c>
      <c r="J711" s="22">
        <v>9.26</v>
      </c>
      <c r="K711" s="22">
        <v>9.01</v>
      </c>
      <c r="L711" s="22">
        <v>9.0299999999999994</v>
      </c>
      <c r="M711" s="22">
        <v>8.9</v>
      </c>
      <c r="N711" s="10">
        <v>98.3</v>
      </c>
      <c r="O711" s="22">
        <v>11.217802644964395</v>
      </c>
      <c r="P711" s="22">
        <v>7.0348931841302136</v>
      </c>
      <c r="Q711" s="22">
        <v>8.7053407934893183</v>
      </c>
      <c r="R711" s="22">
        <v>10.104170905391658</v>
      </c>
      <c r="S711" s="22">
        <v>12.575890132248221</v>
      </c>
      <c r="T711" s="22">
        <v>12.236368260427264</v>
      </c>
      <c r="U711" s="22">
        <v>12.263530010172939</v>
      </c>
      <c r="V711" s="22">
        <v>12.086978636826045</v>
      </c>
    </row>
    <row r="712" spans="1:22" ht="12.75">
      <c r="A712" s="3">
        <v>2013</v>
      </c>
      <c r="B712" s="5" t="s">
        <v>49</v>
      </c>
      <c r="C712" s="5" t="s">
        <v>25</v>
      </c>
      <c r="D712" s="2">
        <v>25</v>
      </c>
      <c r="E712" s="2">
        <v>16</v>
      </c>
      <c r="F712" s="22">
        <v>7.91</v>
      </c>
      <c r="G712" s="22">
        <v>5.21</v>
      </c>
      <c r="H712" s="22">
        <v>6.47</v>
      </c>
      <c r="I712" s="22">
        <v>7.39</v>
      </c>
      <c r="J712" s="22">
        <v>8.66</v>
      </c>
      <c r="K712" s="22">
        <v>9.6</v>
      </c>
      <c r="L712" s="22">
        <v>9.75</v>
      </c>
      <c r="M712" s="22">
        <v>9.75</v>
      </c>
      <c r="N712" s="10">
        <v>98.3</v>
      </c>
      <c r="O712" s="22">
        <v>10.742472024415058</v>
      </c>
      <c r="P712" s="22">
        <v>7.0756358087487286</v>
      </c>
      <c r="Q712" s="22">
        <v>8.7868260427263483</v>
      </c>
      <c r="R712" s="22">
        <v>10.036266531027467</v>
      </c>
      <c r="S712" s="22">
        <v>11.761037639877927</v>
      </c>
      <c r="T712" s="22">
        <v>13.03763987792472</v>
      </c>
      <c r="U712" s="22">
        <v>13.241353001017295</v>
      </c>
      <c r="V712" s="22">
        <v>13.241353001017295</v>
      </c>
    </row>
    <row r="713" spans="1:22" ht="12.75">
      <c r="A713" s="3">
        <v>2013</v>
      </c>
      <c r="B713" s="5" t="s">
        <v>49</v>
      </c>
      <c r="C713" s="5" t="s">
        <v>26</v>
      </c>
      <c r="D713" s="2">
        <v>26</v>
      </c>
      <c r="E713" s="2">
        <v>16</v>
      </c>
      <c r="F713" s="22">
        <v>8.3699999999999992</v>
      </c>
      <c r="G713" s="22">
        <v>5.0999999999999996</v>
      </c>
      <c r="H713" s="22">
        <v>6.4</v>
      </c>
      <c r="I713" s="22">
        <v>7.47</v>
      </c>
      <c r="J713" s="22">
        <v>9.39</v>
      </c>
      <c r="K713" s="22">
        <v>8.94</v>
      </c>
      <c r="L713" s="22">
        <v>8.94</v>
      </c>
      <c r="M713" s="22">
        <v>8.66</v>
      </c>
      <c r="N713" s="10">
        <v>98.3</v>
      </c>
      <c r="O713" s="22">
        <v>11.367192268565615</v>
      </c>
      <c r="P713" s="22">
        <v>6.926246185147507</v>
      </c>
      <c r="Q713" s="22">
        <v>8.6917599186164818</v>
      </c>
      <c r="R713" s="22">
        <v>10.144913530010173</v>
      </c>
      <c r="S713" s="22">
        <v>12.752441505595119</v>
      </c>
      <c r="T713" s="22">
        <v>12.141302136317396</v>
      </c>
      <c r="U713" s="22">
        <v>12.141302136317396</v>
      </c>
      <c r="V713" s="22">
        <v>11.761037639877927</v>
      </c>
    </row>
    <row r="714" spans="1:22" ht="12.75">
      <c r="A714" s="3">
        <v>2013</v>
      </c>
      <c r="B714" s="5" t="s">
        <v>29</v>
      </c>
      <c r="C714" s="5" t="s">
        <v>18</v>
      </c>
      <c r="D714" s="2">
        <v>27</v>
      </c>
      <c r="E714" s="2">
        <v>16</v>
      </c>
      <c r="F714" s="6">
        <v>21837</v>
      </c>
      <c r="G714" s="6">
        <v>2981</v>
      </c>
      <c r="H714" s="6">
        <v>8069</v>
      </c>
      <c r="I714" s="6">
        <v>18568</v>
      </c>
      <c r="J714" s="6">
        <v>24860</v>
      </c>
      <c r="K714" s="6">
        <v>24810</v>
      </c>
      <c r="L714" s="6">
        <v>23135</v>
      </c>
      <c r="M714" s="6">
        <v>17252</v>
      </c>
      <c r="N714" s="10">
        <v>98.3</v>
      </c>
      <c r="O714" s="6">
        <v>29656.556459816889</v>
      </c>
      <c r="P714" s="6">
        <v>4048.4587995930824</v>
      </c>
      <c r="Q714" s="6">
        <v>10958.407934893185</v>
      </c>
      <c r="R714" s="6">
        <v>25216.968463886064</v>
      </c>
      <c r="S714" s="6">
        <v>33762.054933875894</v>
      </c>
      <c r="T714" s="6">
        <v>33694.150559511698</v>
      </c>
      <c r="U714" s="6">
        <v>31419.354018311293</v>
      </c>
      <c r="V714" s="6">
        <v>23429.725330620549</v>
      </c>
    </row>
    <row r="715" spans="1:22" ht="12.75">
      <c r="A715" s="3">
        <v>2013</v>
      </c>
      <c r="B715" s="5" t="s">
        <v>29</v>
      </c>
      <c r="C715" s="5" t="s">
        <v>19</v>
      </c>
      <c r="D715" s="2">
        <v>28</v>
      </c>
      <c r="E715" s="2">
        <v>16</v>
      </c>
      <c r="F715" s="6">
        <v>27151</v>
      </c>
      <c r="G715" s="6" t="s">
        <v>39</v>
      </c>
      <c r="H715" s="6">
        <v>10089</v>
      </c>
      <c r="I715" s="6">
        <v>20394</v>
      </c>
      <c r="J715" s="6">
        <v>28974</v>
      </c>
      <c r="K715" s="6">
        <v>31843</v>
      </c>
      <c r="L715" s="6">
        <v>30226</v>
      </c>
      <c r="M715" s="6">
        <v>22412</v>
      </c>
      <c r="N715" s="10">
        <v>98.3</v>
      </c>
      <c r="O715" s="6">
        <v>36873.433367243131</v>
      </c>
      <c r="P715" s="6" t="s">
        <v>39</v>
      </c>
      <c r="Q715" s="6">
        <v>13701.744659206512</v>
      </c>
      <c r="R715" s="6">
        <v>27696.836215666328</v>
      </c>
      <c r="S715" s="6">
        <v>39349.226856561545</v>
      </c>
      <c r="T715" s="6">
        <v>43245.579857578843</v>
      </c>
      <c r="U715" s="6">
        <v>41049.5523906409</v>
      </c>
      <c r="V715" s="6">
        <v>30437.456765005089</v>
      </c>
    </row>
    <row r="716" spans="1:22" ht="12.75">
      <c r="A716" s="3">
        <v>2013</v>
      </c>
      <c r="B716" s="5" t="s">
        <v>29</v>
      </c>
      <c r="C716" s="5" t="s">
        <v>20</v>
      </c>
      <c r="D716" s="2">
        <v>29</v>
      </c>
      <c r="E716" s="2">
        <v>16</v>
      </c>
      <c r="F716" s="6">
        <v>16972</v>
      </c>
      <c r="G716" s="6" t="s">
        <v>39</v>
      </c>
      <c r="H716" s="6">
        <v>6795</v>
      </c>
      <c r="I716" s="6">
        <v>16745</v>
      </c>
      <c r="J716" s="6">
        <v>19911</v>
      </c>
      <c r="K716" s="6">
        <v>18000</v>
      </c>
      <c r="L716" s="6">
        <v>17535</v>
      </c>
      <c r="M716" s="6">
        <v>11736</v>
      </c>
      <c r="N716" s="10">
        <v>98.3</v>
      </c>
      <c r="O716" s="6">
        <v>23049.460834181078</v>
      </c>
      <c r="P716" s="6" t="s">
        <v>39</v>
      </c>
      <c r="Q716" s="6">
        <v>9228.2044760935914</v>
      </c>
      <c r="R716" s="6">
        <v>22741.17497456765</v>
      </c>
      <c r="S716" s="6">
        <v>27040.87995930824</v>
      </c>
      <c r="T716" s="6">
        <v>24445.574771108852</v>
      </c>
      <c r="U716" s="6">
        <v>23814.064089521871</v>
      </c>
      <c r="V716" s="6">
        <v>15938.514750762972</v>
      </c>
    </row>
    <row r="717" spans="1:22" ht="12.75">
      <c r="A717" s="3">
        <v>2013</v>
      </c>
      <c r="B717" s="5" t="s">
        <v>29</v>
      </c>
      <c r="C717" s="5" t="s">
        <v>21</v>
      </c>
      <c r="D717" s="2">
        <v>30</v>
      </c>
      <c r="E717" s="2">
        <v>16</v>
      </c>
      <c r="F717" s="6">
        <v>27011</v>
      </c>
      <c r="G717" s="6">
        <v>8781</v>
      </c>
      <c r="H717" s="6">
        <v>13763</v>
      </c>
      <c r="I717" s="6">
        <v>21209</v>
      </c>
      <c r="J717" s="6">
        <v>28930</v>
      </c>
      <c r="K717" s="6">
        <v>30142</v>
      </c>
      <c r="L717" s="6">
        <v>28672</v>
      </c>
      <c r="M717" s="6">
        <v>25248</v>
      </c>
      <c r="N717" s="10">
        <v>98.3</v>
      </c>
      <c r="O717" s="6">
        <v>36683.301119023396</v>
      </c>
      <c r="P717" s="6">
        <v>11925.366225839269</v>
      </c>
      <c r="Q717" s="6">
        <v>18691.358087487286</v>
      </c>
      <c r="R717" s="6">
        <v>28803.677517802647</v>
      </c>
      <c r="S717" s="6">
        <v>39289.471007121057</v>
      </c>
      <c r="T717" s="6">
        <v>40935.473041709054</v>
      </c>
      <c r="U717" s="6">
        <v>38939.084435401834</v>
      </c>
      <c r="V717" s="6">
        <v>34288.992878942016</v>
      </c>
    </row>
    <row r="718" spans="1:22" ht="12.75">
      <c r="A718" s="3">
        <v>2013</v>
      </c>
      <c r="B718" s="5" t="s">
        <v>29</v>
      </c>
      <c r="C718" s="5" t="s">
        <v>22</v>
      </c>
      <c r="D718" s="2">
        <v>31</v>
      </c>
      <c r="E718" s="2">
        <v>16</v>
      </c>
      <c r="F718" s="6">
        <v>29271</v>
      </c>
      <c r="G718" s="6">
        <v>9698</v>
      </c>
      <c r="H718" s="6">
        <v>14413</v>
      </c>
      <c r="I718" s="6">
        <v>22044</v>
      </c>
      <c r="J718" s="6">
        <v>30148</v>
      </c>
      <c r="K718" s="6">
        <v>33146</v>
      </c>
      <c r="L718" s="6">
        <v>31894</v>
      </c>
      <c r="M718" s="6">
        <v>27000</v>
      </c>
      <c r="N718" s="10">
        <v>98.3</v>
      </c>
      <c r="O718" s="6">
        <v>39752.578840284841</v>
      </c>
      <c r="P718" s="6">
        <v>13170.732451678536</v>
      </c>
      <c r="Q718" s="6">
        <v>19574.114954221772</v>
      </c>
      <c r="R718" s="6">
        <v>29937.680569684639</v>
      </c>
      <c r="S718" s="6">
        <v>40943.621566632755</v>
      </c>
      <c r="T718" s="6">
        <v>45015.167853509665</v>
      </c>
      <c r="U718" s="6">
        <v>43314.842319430318</v>
      </c>
      <c r="V718" s="6">
        <v>36668.362156663279</v>
      </c>
    </row>
    <row r="719" spans="1:22" ht="12.75">
      <c r="A719" s="3">
        <v>2013</v>
      </c>
      <c r="B719" s="5" t="s">
        <v>29</v>
      </c>
      <c r="C719" s="5" t="s">
        <v>23</v>
      </c>
      <c r="D719" s="2">
        <v>32</v>
      </c>
      <c r="E719" s="2">
        <v>16</v>
      </c>
      <c r="F719" s="6">
        <v>23584</v>
      </c>
      <c r="G719" s="6" t="s">
        <v>39</v>
      </c>
      <c r="H719" s="6">
        <v>13053</v>
      </c>
      <c r="I719" s="6">
        <v>20307</v>
      </c>
      <c r="J719" s="6">
        <v>26842</v>
      </c>
      <c r="K719" s="6">
        <v>25355</v>
      </c>
      <c r="L719" s="6">
        <v>23746</v>
      </c>
      <c r="M719" s="6">
        <v>21256</v>
      </c>
      <c r="N719" s="10">
        <v>98.3</v>
      </c>
      <c r="O719" s="6">
        <v>32029.135300101731</v>
      </c>
      <c r="P719" s="6" t="s">
        <v>39</v>
      </c>
      <c r="Q719" s="6">
        <v>17727.11597151577</v>
      </c>
      <c r="R719" s="6">
        <v>27578.682604272635</v>
      </c>
      <c r="S719" s="6">
        <v>36453.784333672433</v>
      </c>
      <c r="T719" s="6">
        <v>34434.308240081387</v>
      </c>
      <c r="U719" s="6">
        <v>32249.14547304171</v>
      </c>
      <c r="V719" s="6">
        <v>28867.507629704985</v>
      </c>
    </row>
    <row r="720" spans="1:22" ht="12.75">
      <c r="A720" s="3">
        <v>2013</v>
      </c>
      <c r="B720" s="5" t="s">
        <v>29</v>
      </c>
      <c r="C720" s="5" t="s">
        <v>24</v>
      </c>
      <c r="D720" s="2">
        <v>33</v>
      </c>
      <c r="E720" s="2">
        <v>16</v>
      </c>
      <c r="F720" s="6">
        <v>8862</v>
      </c>
      <c r="G720" s="6" t="s">
        <v>39</v>
      </c>
      <c r="H720" s="6">
        <v>4946</v>
      </c>
      <c r="I720" s="6">
        <v>8210</v>
      </c>
      <c r="J720" s="6">
        <v>10093</v>
      </c>
      <c r="K720" s="6">
        <v>9662</v>
      </c>
      <c r="L720" s="6">
        <v>9672</v>
      </c>
      <c r="M720" s="6">
        <v>8173</v>
      </c>
      <c r="N720" s="10">
        <v>98.3</v>
      </c>
      <c r="O720" s="6">
        <v>12035.371312309258</v>
      </c>
      <c r="P720" s="6" t="s">
        <v>39</v>
      </c>
      <c r="Q720" s="6">
        <v>6717.1007121057992</v>
      </c>
      <c r="R720" s="6">
        <v>11149.898270600204</v>
      </c>
      <c r="S720" s="6">
        <v>13707.177009155646</v>
      </c>
      <c r="T720" s="6">
        <v>13121.841302136318</v>
      </c>
      <c r="U720" s="6">
        <v>13135.422177009155</v>
      </c>
      <c r="V720" s="6">
        <v>11099.649033570702</v>
      </c>
    </row>
    <row r="721" spans="1:22" ht="12.75">
      <c r="A721" s="3">
        <v>2013</v>
      </c>
      <c r="B721" s="5" t="s">
        <v>29</v>
      </c>
      <c r="C721" s="5" t="s">
        <v>25</v>
      </c>
      <c r="D721" s="2">
        <v>34</v>
      </c>
      <c r="E721" s="2">
        <v>16</v>
      </c>
      <c r="F721" s="6">
        <v>8412</v>
      </c>
      <c r="G721" s="6" t="s">
        <v>39</v>
      </c>
      <c r="H721" s="6">
        <v>5350</v>
      </c>
      <c r="I721" s="6">
        <v>8310</v>
      </c>
      <c r="J721" s="6">
        <v>9925</v>
      </c>
      <c r="K721" s="6">
        <v>9619</v>
      </c>
      <c r="L721" s="6">
        <v>9911</v>
      </c>
      <c r="M721" s="6">
        <v>9016</v>
      </c>
      <c r="N721" s="10">
        <v>98.3</v>
      </c>
      <c r="O721" s="6">
        <v>11424.231943031537</v>
      </c>
      <c r="P721" s="6" t="s">
        <v>39</v>
      </c>
      <c r="Q721" s="6">
        <v>7265.7680569684644</v>
      </c>
      <c r="R721" s="6">
        <v>11285.707019328587</v>
      </c>
      <c r="S721" s="6">
        <v>13479.018311291964</v>
      </c>
      <c r="T721" s="6">
        <v>13063.443540183112</v>
      </c>
      <c r="U721" s="6">
        <v>13460.00508646999</v>
      </c>
      <c r="V721" s="6">
        <v>12244.516785350967</v>
      </c>
    </row>
    <row r="722" spans="1:22" ht="12.75">
      <c r="A722" s="3">
        <v>2013</v>
      </c>
      <c r="B722" s="5" t="s">
        <v>29</v>
      </c>
      <c r="C722" s="5" t="s">
        <v>26</v>
      </c>
      <c r="D722" s="2">
        <v>35</v>
      </c>
      <c r="E722" s="2">
        <v>16</v>
      </c>
      <c r="F722" s="6">
        <v>8969</v>
      </c>
      <c r="G722" s="6" t="s">
        <v>39</v>
      </c>
      <c r="H722" s="6">
        <v>4742</v>
      </c>
      <c r="I722" s="6">
        <v>8129</v>
      </c>
      <c r="J722" s="6">
        <v>10121</v>
      </c>
      <c r="K722" s="6">
        <v>9672</v>
      </c>
      <c r="L722" s="6">
        <v>9643</v>
      </c>
      <c r="M722" s="6">
        <v>7826</v>
      </c>
      <c r="N722" s="10">
        <v>98.3</v>
      </c>
      <c r="O722" s="6">
        <v>12180.686673448627</v>
      </c>
      <c r="P722" s="6" t="s">
        <v>39</v>
      </c>
      <c r="Q722" s="6">
        <v>6440.0508646998987</v>
      </c>
      <c r="R722" s="6">
        <v>11039.893184130215</v>
      </c>
      <c r="S722" s="6">
        <v>13745.203458799593</v>
      </c>
      <c r="T722" s="6">
        <v>13135.422177009155</v>
      </c>
      <c r="U722" s="6">
        <v>13096.037639877924</v>
      </c>
      <c r="V722" s="6">
        <v>10628.392675483215</v>
      </c>
    </row>
    <row r="723" spans="1:22" ht="12.75">
      <c r="A723" s="3">
        <v>2014</v>
      </c>
      <c r="B723" s="5" t="s">
        <v>17</v>
      </c>
      <c r="C723" s="5" t="s">
        <v>18</v>
      </c>
      <c r="D723" s="2">
        <v>0</v>
      </c>
      <c r="E723" s="2">
        <v>17</v>
      </c>
      <c r="F723" s="20">
        <v>417.9</v>
      </c>
      <c r="G723" s="20">
        <v>58.3</v>
      </c>
      <c r="H723" s="20">
        <v>193.6</v>
      </c>
      <c r="I723" s="20">
        <v>371.5</v>
      </c>
      <c r="J723" s="20">
        <v>484.4</v>
      </c>
      <c r="K723" s="20">
        <v>480.7</v>
      </c>
      <c r="L723" s="20">
        <v>446.7</v>
      </c>
      <c r="M723" s="20">
        <v>332.2</v>
      </c>
      <c r="N723" s="10">
        <v>100.1</v>
      </c>
      <c r="O723" s="20">
        <v>557.33916083916085</v>
      </c>
      <c r="P723" s="20">
        <v>77.752747252747255</v>
      </c>
      <c r="Q723" s="20">
        <v>258.19780219780222</v>
      </c>
      <c r="R723" s="20">
        <v>495.45704295704297</v>
      </c>
      <c r="S723" s="20">
        <v>646.02797202797206</v>
      </c>
      <c r="T723" s="20">
        <v>641.0934065934066</v>
      </c>
      <c r="U723" s="20">
        <v>595.7487512487512</v>
      </c>
      <c r="V723" s="20">
        <v>443.04395604395603</v>
      </c>
    </row>
    <row r="724" spans="1:22" ht="12.75">
      <c r="A724" s="3">
        <v>2014</v>
      </c>
      <c r="B724" s="5" t="s">
        <v>17</v>
      </c>
      <c r="C724" s="5" t="s">
        <v>19</v>
      </c>
      <c r="D724" s="2">
        <v>1</v>
      </c>
      <c r="E724" s="2">
        <v>17</v>
      </c>
      <c r="F724" s="20">
        <v>507.4</v>
      </c>
      <c r="G724" s="20">
        <v>75.3</v>
      </c>
      <c r="H724" s="20">
        <v>229.4</v>
      </c>
      <c r="I724" s="20">
        <v>400.8</v>
      </c>
      <c r="J724" s="20">
        <v>553.6</v>
      </c>
      <c r="K724" s="20">
        <v>610.6</v>
      </c>
      <c r="L724" s="20">
        <v>582.70000000000005</v>
      </c>
      <c r="M724" s="20">
        <v>433.1</v>
      </c>
      <c r="N724" s="10">
        <v>100.1</v>
      </c>
      <c r="O724" s="20">
        <v>676.70229770229764</v>
      </c>
      <c r="P724" s="20">
        <v>100.42507492507492</v>
      </c>
      <c r="Q724" s="20">
        <v>305.943056943057</v>
      </c>
      <c r="R724" s="20">
        <v>534.53346653346659</v>
      </c>
      <c r="S724" s="20">
        <v>738.3176823176824</v>
      </c>
      <c r="T724" s="20">
        <v>814.33666333666349</v>
      </c>
      <c r="U724" s="20">
        <v>777.12737262737278</v>
      </c>
      <c r="V724" s="20">
        <v>577.61088911088916</v>
      </c>
    </row>
    <row r="725" spans="1:22" ht="12.75">
      <c r="A725" s="3">
        <v>2014</v>
      </c>
      <c r="B725" s="5" t="s">
        <v>17</v>
      </c>
      <c r="C725" s="5" t="s">
        <v>20</v>
      </c>
      <c r="D725" s="2">
        <v>2</v>
      </c>
      <c r="E725" s="2">
        <v>17</v>
      </c>
      <c r="F725" s="20">
        <v>330.4</v>
      </c>
      <c r="G725" s="20">
        <v>51.3</v>
      </c>
      <c r="H725" s="20">
        <v>159.9</v>
      </c>
      <c r="I725" s="20">
        <v>339.7</v>
      </c>
      <c r="J725" s="20">
        <v>398.1</v>
      </c>
      <c r="K725" s="20">
        <v>355</v>
      </c>
      <c r="L725" s="20">
        <v>340.9</v>
      </c>
      <c r="M725" s="20">
        <v>230</v>
      </c>
      <c r="N725" s="10">
        <v>100.1</v>
      </c>
      <c r="O725" s="20">
        <v>440.64335664335658</v>
      </c>
      <c r="P725" s="20">
        <v>68.417082917082908</v>
      </c>
      <c r="Q725" s="20">
        <v>213.25324675324677</v>
      </c>
      <c r="R725" s="20">
        <v>453.04645354645356</v>
      </c>
      <c r="S725" s="20">
        <v>530.93256743256757</v>
      </c>
      <c r="T725" s="20">
        <v>473.45154845154849</v>
      </c>
      <c r="U725" s="20">
        <v>454.64685314685312</v>
      </c>
      <c r="V725" s="20">
        <v>306.74325674325678</v>
      </c>
    </row>
    <row r="726" spans="1:22" ht="12.75">
      <c r="A726" s="3">
        <v>2014</v>
      </c>
      <c r="B726" s="5" t="s">
        <v>17</v>
      </c>
      <c r="C726" s="5" t="s">
        <v>21</v>
      </c>
      <c r="D726" s="2">
        <v>3</v>
      </c>
      <c r="E726" s="2">
        <v>17</v>
      </c>
      <c r="F726" s="20">
        <v>518.29999999999995</v>
      </c>
      <c r="G726" s="20">
        <v>153.4</v>
      </c>
      <c r="H726" s="20">
        <v>290</v>
      </c>
      <c r="I726" s="20">
        <v>424.8</v>
      </c>
      <c r="J726" s="20">
        <v>566</v>
      </c>
      <c r="K726" s="20">
        <v>588.20000000000005</v>
      </c>
      <c r="L726" s="20">
        <v>556.1</v>
      </c>
      <c r="M726" s="20">
        <v>491.3</v>
      </c>
      <c r="N726" s="10">
        <v>100.1</v>
      </c>
      <c r="O726" s="20">
        <v>691.23926073926066</v>
      </c>
      <c r="P726" s="20">
        <v>204.58441558441561</v>
      </c>
      <c r="Q726" s="20">
        <v>386.76323676323676</v>
      </c>
      <c r="R726" s="20">
        <v>566.54145854145861</v>
      </c>
      <c r="S726" s="20">
        <v>754.85514485514489</v>
      </c>
      <c r="T726" s="20">
        <v>784.46253746253763</v>
      </c>
      <c r="U726" s="20">
        <v>741.6518481518483</v>
      </c>
      <c r="V726" s="20">
        <v>655.23026973026981</v>
      </c>
    </row>
    <row r="727" spans="1:22" ht="12.75">
      <c r="A727" s="3">
        <v>2014</v>
      </c>
      <c r="B727" s="5" t="s">
        <v>17</v>
      </c>
      <c r="C727" s="5" t="s">
        <v>22</v>
      </c>
      <c r="D727" s="2">
        <v>4</v>
      </c>
      <c r="E727" s="2">
        <v>17</v>
      </c>
      <c r="F727" s="20">
        <v>558.6</v>
      </c>
      <c r="G727" s="20">
        <v>167.4</v>
      </c>
      <c r="H727" s="20">
        <v>301.7</v>
      </c>
      <c r="I727" s="20">
        <v>435.6</v>
      </c>
      <c r="J727" s="20">
        <v>578.6</v>
      </c>
      <c r="K727" s="20">
        <v>641.29999999999995</v>
      </c>
      <c r="L727" s="20">
        <v>621.1</v>
      </c>
      <c r="M727" s="20">
        <v>528</v>
      </c>
      <c r="N727" s="10">
        <v>100.1</v>
      </c>
      <c r="O727" s="20">
        <v>744.98601398601409</v>
      </c>
      <c r="P727" s="20">
        <v>223.25574425574428</v>
      </c>
      <c r="Q727" s="20">
        <v>402.36713286713285</v>
      </c>
      <c r="R727" s="20">
        <v>580.94505494505506</v>
      </c>
      <c r="S727" s="20">
        <v>771.65934065934073</v>
      </c>
      <c r="T727" s="20">
        <v>855.28021978021968</v>
      </c>
      <c r="U727" s="20">
        <v>828.34015984015991</v>
      </c>
      <c r="V727" s="20">
        <v>704.17582417582423</v>
      </c>
    </row>
    <row r="728" spans="1:22" ht="12.75">
      <c r="A728" s="3">
        <v>2014</v>
      </c>
      <c r="B728" s="5" t="s">
        <v>17</v>
      </c>
      <c r="C728" s="5" t="s">
        <v>23</v>
      </c>
      <c r="D728" s="2">
        <v>5</v>
      </c>
      <c r="E728" s="2">
        <v>17</v>
      </c>
      <c r="F728" s="20">
        <v>461.5</v>
      </c>
      <c r="G728" s="20">
        <v>127.8</v>
      </c>
      <c r="H728" s="20">
        <v>279.2</v>
      </c>
      <c r="I728" s="20">
        <v>414</v>
      </c>
      <c r="J728" s="20">
        <v>537.29999999999995</v>
      </c>
      <c r="K728" s="20">
        <v>507.3</v>
      </c>
      <c r="L728" s="20">
        <v>465.4</v>
      </c>
      <c r="M728" s="20">
        <v>412</v>
      </c>
      <c r="N728" s="10">
        <v>100.1</v>
      </c>
      <c r="O728" s="20">
        <v>615.48701298701303</v>
      </c>
      <c r="P728" s="20">
        <v>170.44255744255744</v>
      </c>
      <c r="Q728" s="20">
        <v>372.35964035964037</v>
      </c>
      <c r="R728" s="20">
        <v>552.13786213786216</v>
      </c>
      <c r="S728" s="20">
        <v>716.57892107892098</v>
      </c>
      <c r="T728" s="20">
        <v>676.56893106893119</v>
      </c>
      <c r="U728" s="20">
        <v>620.68831168831161</v>
      </c>
      <c r="V728" s="20">
        <v>549.47052947052953</v>
      </c>
    </row>
    <row r="729" spans="1:22" ht="12.75">
      <c r="A729" s="3">
        <v>2014</v>
      </c>
      <c r="B729" s="5" t="s">
        <v>17</v>
      </c>
      <c r="C729" s="5" t="s">
        <v>24</v>
      </c>
      <c r="D729" s="2">
        <v>6</v>
      </c>
      <c r="E729" s="2">
        <v>17</v>
      </c>
      <c r="F729" s="20">
        <v>161</v>
      </c>
      <c r="G729" s="20">
        <v>47.8</v>
      </c>
      <c r="H729" s="20">
        <v>97.3</v>
      </c>
      <c r="I729" s="20">
        <v>150</v>
      </c>
      <c r="J729" s="20">
        <v>182.3</v>
      </c>
      <c r="K729" s="20">
        <v>185</v>
      </c>
      <c r="L729" s="20">
        <v>183.6</v>
      </c>
      <c r="M729" s="20">
        <v>154.80000000000001</v>
      </c>
      <c r="N729" s="10">
        <v>100.1</v>
      </c>
      <c r="O729" s="20">
        <v>214.72027972027973</v>
      </c>
      <c r="P729" s="20">
        <v>63.749250749250749</v>
      </c>
      <c r="Q729" s="20">
        <v>129.76573426573427</v>
      </c>
      <c r="R729" s="20">
        <v>200.04995004995007</v>
      </c>
      <c r="S729" s="20">
        <v>243.12737262737267</v>
      </c>
      <c r="T729" s="20">
        <v>246.72827172827175</v>
      </c>
      <c r="U729" s="20">
        <v>244.86113886113887</v>
      </c>
      <c r="V729" s="20">
        <v>206.45154845154849</v>
      </c>
    </row>
    <row r="730" spans="1:22" ht="12.75">
      <c r="A730" s="3">
        <v>2014</v>
      </c>
      <c r="B730" s="5" t="s">
        <v>17</v>
      </c>
      <c r="C730" s="5" t="s">
        <v>25</v>
      </c>
      <c r="D730" s="2">
        <v>7</v>
      </c>
      <c r="E730" s="2">
        <v>17</v>
      </c>
      <c r="F730" s="20">
        <v>151.4</v>
      </c>
      <c r="G730" s="20">
        <v>50.1</v>
      </c>
      <c r="H730" s="20">
        <v>103</v>
      </c>
      <c r="I730" s="20">
        <v>151.4</v>
      </c>
      <c r="J730" s="20">
        <v>165.5</v>
      </c>
      <c r="K730" s="20">
        <v>176.1</v>
      </c>
      <c r="L730" s="20">
        <v>181.7</v>
      </c>
      <c r="M730" s="20">
        <v>165</v>
      </c>
      <c r="N730" s="10">
        <v>100.1</v>
      </c>
      <c r="O730" s="20">
        <v>201.91708291708295</v>
      </c>
      <c r="P730" s="20">
        <v>66.816683316683324</v>
      </c>
      <c r="Q730" s="20">
        <v>137.36763236763238</v>
      </c>
      <c r="R730" s="20">
        <v>201.91708291708295</v>
      </c>
      <c r="S730" s="20">
        <v>220.72177822177824</v>
      </c>
      <c r="T730" s="20">
        <v>234.85864135864136</v>
      </c>
      <c r="U730" s="20">
        <v>242.3271728271728</v>
      </c>
      <c r="V730" s="20">
        <v>220.05494505494508</v>
      </c>
    </row>
    <row r="731" spans="1:22" ht="12.75">
      <c r="A731" s="3">
        <v>2014</v>
      </c>
      <c r="B731" s="5" t="s">
        <v>17</v>
      </c>
      <c r="C731" s="5" t="s">
        <v>26</v>
      </c>
      <c r="D731" s="2">
        <v>8</v>
      </c>
      <c r="E731" s="2">
        <v>17</v>
      </c>
      <c r="F731" s="20">
        <v>166</v>
      </c>
      <c r="G731" s="20">
        <v>46.3</v>
      </c>
      <c r="H731" s="20">
        <v>93.8</v>
      </c>
      <c r="I731" s="20">
        <v>148.1</v>
      </c>
      <c r="J731" s="20">
        <v>186.2</v>
      </c>
      <c r="K731" s="20">
        <v>186.8</v>
      </c>
      <c r="L731" s="20">
        <v>184</v>
      </c>
      <c r="M731" s="20">
        <v>151.1</v>
      </c>
      <c r="N731" s="10">
        <v>100.1</v>
      </c>
      <c r="O731" s="20">
        <v>221.38861138861139</v>
      </c>
      <c r="P731" s="20">
        <v>61.748751248751248</v>
      </c>
      <c r="Q731" s="20">
        <v>125.09790209790209</v>
      </c>
      <c r="R731" s="20">
        <v>197.515984015984</v>
      </c>
      <c r="S731" s="20">
        <v>248.32867132867131</v>
      </c>
      <c r="T731" s="20">
        <v>249.12887112887117</v>
      </c>
      <c r="U731" s="20">
        <v>245.39460539460541</v>
      </c>
      <c r="V731" s="20">
        <v>201.516983016983</v>
      </c>
    </row>
    <row r="732" spans="1:22" ht="12.75">
      <c r="A732" s="3">
        <v>2014</v>
      </c>
      <c r="B732" s="5" t="s">
        <v>27</v>
      </c>
      <c r="C732" s="5" t="s">
        <v>18</v>
      </c>
      <c r="D732" s="2">
        <v>9</v>
      </c>
      <c r="E732" s="2">
        <v>17</v>
      </c>
      <c r="F732" s="21">
        <v>11.61</v>
      </c>
      <c r="G732" s="21">
        <v>5.03</v>
      </c>
      <c r="H732" s="21">
        <v>6.92</v>
      </c>
      <c r="I732" s="21">
        <v>9.9</v>
      </c>
      <c r="J732" s="21">
        <v>13.29</v>
      </c>
      <c r="K732" s="21">
        <v>13.29</v>
      </c>
      <c r="L732" s="21">
        <v>12.51</v>
      </c>
      <c r="M732" s="21">
        <v>10.75</v>
      </c>
      <c r="N732" s="10">
        <v>100.1</v>
      </c>
      <c r="O732" s="21">
        <v>15.483866133866135</v>
      </c>
      <c r="P732" s="21">
        <v>6.7083416583416584</v>
      </c>
      <c r="Q732" s="21">
        <v>9.2289710289710296</v>
      </c>
      <c r="R732" s="21">
        <v>13.203296703296704</v>
      </c>
      <c r="S732" s="21">
        <v>17.724425574425574</v>
      </c>
      <c r="T732" s="21">
        <v>17.724425574425574</v>
      </c>
      <c r="U732" s="21">
        <v>16.684165834165835</v>
      </c>
      <c r="V732" s="21">
        <v>14.336913086913087</v>
      </c>
    </row>
    <row r="733" spans="1:22" ht="12.75">
      <c r="A733" s="3">
        <v>2014</v>
      </c>
      <c r="B733" s="5" t="s">
        <v>27</v>
      </c>
      <c r="C733" s="5" t="s">
        <v>19</v>
      </c>
      <c r="D733" s="2">
        <v>10</v>
      </c>
      <c r="E733" s="2">
        <v>17</v>
      </c>
      <c r="F733" s="21">
        <v>12.93</v>
      </c>
      <c r="G733" s="21">
        <v>5.07</v>
      </c>
      <c r="H733" s="21">
        <v>7.07</v>
      </c>
      <c r="I733" s="21">
        <v>10.210000000000001</v>
      </c>
      <c r="J733" s="21">
        <v>14.02</v>
      </c>
      <c r="K733" s="21">
        <v>15.35</v>
      </c>
      <c r="L733" s="21">
        <v>14.79</v>
      </c>
      <c r="M733" s="21">
        <v>12.15</v>
      </c>
      <c r="N733" s="10">
        <v>100.1</v>
      </c>
      <c r="O733" s="21">
        <v>17.244305694305694</v>
      </c>
      <c r="P733" s="21">
        <v>6.761688311688312</v>
      </c>
      <c r="Q733" s="21">
        <v>9.4290209790209794</v>
      </c>
      <c r="R733" s="21">
        <v>13.616733266733268</v>
      </c>
      <c r="S733" s="21">
        <v>18.698001998001999</v>
      </c>
      <c r="T733" s="21">
        <v>20.471778221778223</v>
      </c>
      <c r="U733" s="21">
        <v>19.724925074925075</v>
      </c>
      <c r="V733" s="21">
        <v>16.204045954045956</v>
      </c>
    </row>
    <row r="734" spans="1:22" ht="12.75">
      <c r="A734" s="3">
        <v>2014</v>
      </c>
      <c r="B734" s="5" t="s">
        <v>27</v>
      </c>
      <c r="C734" s="5" t="s">
        <v>20</v>
      </c>
      <c r="D734" s="2">
        <v>11</v>
      </c>
      <c r="E734" s="2">
        <v>17</v>
      </c>
      <c r="F734" s="21">
        <v>10.37</v>
      </c>
      <c r="G734" s="21">
        <v>5</v>
      </c>
      <c r="H734" s="21">
        <v>6.77</v>
      </c>
      <c r="I734" s="21">
        <v>9.58</v>
      </c>
      <c r="J734" s="21">
        <v>12.4</v>
      </c>
      <c r="K734" s="21">
        <v>11.31</v>
      </c>
      <c r="L734" s="21">
        <v>10.72</v>
      </c>
      <c r="M734" s="21">
        <v>9.6</v>
      </c>
      <c r="N734" s="10">
        <v>100.1</v>
      </c>
      <c r="O734" s="21">
        <v>13.830119880119881</v>
      </c>
      <c r="P734" s="21">
        <v>6.6683316683316685</v>
      </c>
      <c r="Q734" s="21">
        <v>9.0289210789210799</v>
      </c>
      <c r="R734" s="21">
        <v>12.776523476523478</v>
      </c>
      <c r="S734" s="21">
        <v>16.537462537462538</v>
      </c>
      <c r="T734" s="21">
        <v>15.083766233766234</v>
      </c>
      <c r="U734" s="21">
        <v>14.296903096903099</v>
      </c>
      <c r="V734" s="21">
        <v>12.803196803196803</v>
      </c>
    </row>
    <row r="735" spans="1:22" ht="12.75">
      <c r="A735" s="3">
        <v>2014</v>
      </c>
      <c r="B735" s="5" t="s">
        <v>27</v>
      </c>
      <c r="C735" s="5" t="s">
        <v>21</v>
      </c>
      <c r="D735" s="2">
        <v>12</v>
      </c>
      <c r="E735" s="2">
        <v>17</v>
      </c>
      <c r="F735" s="21">
        <v>13.16</v>
      </c>
      <c r="G735" s="21">
        <v>4.01</v>
      </c>
      <c r="H735" s="21">
        <v>7.3</v>
      </c>
      <c r="I735" s="21">
        <v>10.82</v>
      </c>
      <c r="J735" s="21">
        <v>14.42</v>
      </c>
      <c r="K735" s="21">
        <v>14.9</v>
      </c>
      <c r="L735" s="21">
        <v>14.1</v>
      </c>
      <c r="M735" s="21">
        <v>12.3</v>
      </c>
      <c r="N735" s="10">
        <v>100.1</v>
      </c>
      <c r="O735" s="21">
        <v>17.551048951048955</v>
      </c>
      <c r="P735" s="21">
        <v>5.3480019980019975</v>
      </c>
      <c r="Q735" s="21">
        <v>9.7357642357642362</v>
      </c>
      <c r="R735" s="21">
        <v>14.430269730269732</v>
      </c>
      <c r="S735" s="21">
        <v>19.231468531468533</v>
      </c>
      <c r="T735" s="21">
        <v>19.871628371628372</v>
      </c>
      <c r="U735" s="21">
        <v>18.804695304695304</v>
      </c>
      <c r="V735" s="21">
        <v>16.404095904095907</v>
      </c>
    </row>
    <row r="736" spans="1:22" ht="12.75">
      <c r="A736" s="3">
        <v>2014</v>
      </c>
      <c r="B736" s="5" t="s">
        <v>27</v>
      </c>
      <c r="C736" s="5" t="s">
        <v>22</v>
      </c>
      <c r="D736" s="2">
        <v>13</v>
      </c>
      <c r="E736" s="2">
        <v>17</v>
      </c>
      <c r="F736" s="21">
        <v>13.73</v>
      </c>
      <c r="G736" s="21">
        <v>4.24</v>
      </c>
      <c r="H736" s="21">
        <v>7.5</v>
      </c>
      <c r="I736" s="21">
        <v>10.83</v>
      </c>
      <c r="J736" s="21">
        <v>14.44</v>
      </c>
      <c r="K736" s="21">
        <v>15.8</v>
      </c>
      <c r="L736" s="21">
        <v>15.28</v>
      </c>
      <c r="M736" s="21">
        <v>12.92</v>
      </c>
      <c r="N736" s="10">
        <v>100.1</v>
      </c>
      <c r="O736" s="21">
        <v>18.311238761238762</v>
      </c>
      <c r="P736" s="21">
        <v>5.6547452547452561</v>
      </c>
      <c r="Q736" s="21">
        <v>10.002497502497503</v>
      </c>
      <c r="R736" s="21">
        <v>14.443606393606395</v>
      </c>
      <c r="S736" s="21">
        <v>19.258141858141858</v>
      </c>
      <c r="T736" s="21">
        <v>21.071928071928074</v>
      </c>
      <c r="U736" s="21">
        <v>20.378421578421577</v>
      </c>
      <c r="V736" s="21">
        <v>17.230969030969032</v>
      </c>
    </row>
    <row r="737" spans="1:22" ht="12.75">
      <c r="A737" s="3">
        <v>2014</v>
      </c>
      <c r="B737" s="5" t="s">
        <v>27</v>
      </c>
      <c r="C737" s="5" t="s">
        <v>23</v>
      </c>
      <c r="D737" s="2">
        <v>14</v>
      </c>
      <c r="E737" s="2">
        <v>17</v>
      </c>
      <c r="F737" s="21">
        <v>12.31</v>
      </c>
      <c r="G737" s="21">
        <v>3.28</v>
      </c>
      <c r="H737" s="21">
        <v>7.1</v>
      </c>
      <c r="I737" s="21">
        <v>10.81</v>
      </c>
      <c r="J737" s="21">
        <v>14.37</v>
      </c>
      <c r="K737" s="21">
        <v>13.54</v>
      </c>
      <c r="L737" s="21">
        <v>12.44</v>
      </c>
      <c r="M737" s="21">
        <v>11</v>
      </c>
      <c r="N737" s="10">
        <v>100.1</v>
      </c>
      <c r="O737" s="21">
        <v>16.417432567432567</v>
      </c>
      <c r="P737" s="21">
        <v>4.3744255744255742</v>
      </c>
      <c r="Q737" s="21">
        <v>9.4690309690309693</v>
      </c>
      <c r="R737" s="21">
        <v>14.416933066933067</v>
      </c>
      <c r="S737" s="21">
        <v>19.164785214785216</v>
      </c>
      <c r="T737" s="21">
        <v>18.05784215784216</v>
      </c>
      <c r="U737" s="21">
        <v>16.590809190809193</v>
      </c>
      <c r="V737" s="21">
        <v>14.670329670329672</v>
      </c>
    </row>
    <row r="738" spans="1:22" ht="12.75">
      <c r="A738" s="3">
        <v>2014</v>
      </c>
      <c r="B738" s="5" t="s">
        <v>27</v>
      </c>
      <c r="C738" s="5" t="s">
        <v>24</v>
      </c>
      <c r="D738" s="2">
        <v>15</v>
      </c>
      <c r="E738" s="2">
        <v>17</v>
      </c>
      <c r="F738" s="21">
        <v>8.34</v>
      </c>
      <c r="G738" s="21">
        <v>5.13</v>
      </c>
      <c r="H738" s="21">
        <v>6.64</v>
      </c>
      <c r="I738" s="21">
        <v>7.5</v>
      </c>
      <c r="J738" s="21">
        <v>9.2200000000000006</v>
      </c>
      <c r="K738" s="21">
        <v>9.1</v>
      </c>
      <c r="L738" s="21">
        <v>9.0399999999999991</v>
      </c>
      <c r="M738" s="21">
        <v>9.07</v>
      </c>
      <c r="N738" s="10">
        <v>100.1</v>
      </c>
      <c r="O738" s="21">
        <v>11.122777222777222</v>
      </c>
      <c r="P738" s="21">
        <v>6.8417082917082919</v>
      </c>
      <c r="Q738" s="21">
        <v>8.8555444555444556</v>
      </c>
      <c r="R738" s="21">
        <v>10.002497502497503</v>
      </c>
      <c r="S738" s="21">
        <v>12.296403596403598</v>
      </c>
      <c r="T738" s="21">
        <v>12.136363636363637</v>
      </c>
      <c r="U738" s="21">
        <v>12.056343656343657</v>
      </c>
      <c r="V738" s="21">
        <v>12.096353646353647</v>
      </c>
    </row>
    <row r="739" spans="1:22" ht="12.75">
      <c r="A739" s="3">
        <v>2014</v>
      </c>
      <c r="B739" s="5" t="s">
        <v>27</v>
      </c>
      <c r="C739" s="5" t="s">
        <v>25</v>
      </c>
      <c r="D739" s="2">
        <v>16</v>
      </c>
      <c r="E739" s="2">
        <v>17</v>
      </c>
      <c r="F739" s="21">
        <v>8</v>
      </c>
      <c r="G739" s="21">
        <v>5.5</v>
      </c>
      <c r="H739" s="21">
        <v>6.77</v>
      </c>
      <c r="I739" s="21">
        <v>7.44</v>
      </c>
      <c r="J739" s="21">
        <v>8.75</v>
      </c>
      <c r="K739" s="21">
        <v>9.43</v>
      </c>
      <c r="L739" s="21">
        <v>9.91</v>
      </c>
      <c r="M739" s="21">
        <v>10</v>
      </c>
      <c r="N739" s="10">
        <v>100.1</v>
      </c>
      <c r="O739" s="21">
        <v>10.66933066933067</v>
      </c>
      <c r="P739" s="21">
        <v>7.3351648351648358</v>
      </c>
      <c r="Q739" s="21">
        <v>9.0289210789210799</v>
      </c>
      <c r="R739" s="21">
        <v>9.9224775224775232</v>
      </c>
      <c r="S739" s="21">
        <v>11.66958041958042</v>
      </c>
      <c r="T739" s="21">
        <v>12.576473526473526</v>
      </c>
      <c r="U739" s="21">
        <v>13.216633366633369</v>
      </c>
      <c r="V739" s="21">
        <v>13.336663336663337</v>
      </c>
    </row>
    <row r="740" spans="1:22" ht="12.75">
      <c r="A740" s="3">
        <v>2014</v>
      </c>
      <c r="B740" s="5" t="s">
        <v>27</v>
      </c>
      <c r="C740" s="5" t="s">
        <v>26</v>
      </c>
      <c r="D740" s="2">
        <v>17</v>
      </c>
      <c r="E740" s="2">
        <v>17</v>
      </c>
      <c r="F740" s="21">
        <v>8.4499999999999993</v>
      </c>
      <c r="G740" s="21">
        <v>5.03</v>
      </c>
      <c r="H740" s="21">
        <v>6.56</v>
      </c>
      <c r="I740" s="21">
        <v>7.5</v>
      </c>
      <c r="J740" s="21">
        <v>9.36</v>
      </c>
      <c r="K740" s="21">
        <v>9.06</v>
      </c>
      <c r="L740" s="21">
        <v>8.9499999999999993</v>
      </c>
      <c r="M740" s="21">
        <v>8.86</v>
      </c>
      <c r="N740" s="10">
        <v>100.1</v>
      </c>
      <c r="O740" s="21">
        <v>11.269480519480519</v>
      </c>
      <c r="P740" s="21">
        <v>6.7083416583416584</v>
      </c>
      <c r="Q740" s="21">
        <v>8.7488511488511485</v>
      </c>
      <c r="R740" s="21">
        <v>10.002497502497503</v>
      </c>
      <c r="S740" s="21">
        <v>12.483116883116883</v>
      </c>
      <c r="T740" s="21">
        <v>12.083016983016984</v>
      </c>
      <c r="U740" s="21">
        <v>11.936313686313685</v>
      </c>
      <c r="V740" s="21">
        <v>11.816283716283717</v>
      </c>
    </row>
    <row r="741" spans="1:22" ht="12.75">
      <c r="A741" s="3">
        <v>2014</v>
      </c>
      <c r="B741" s="5" t="s">
        <v>49</v>
      </c>
      <c r="C741" s="5" t="s">
        <v>18</v>
      </c>
      <c r="D741" s="2">
        <v>18</v>
      </c>
      <c r="E741" s="2">
        <v>17</v>
      </c>
      <c r="F741" s="22">
        <v>11.55</v>
      </c>
      <c r="G741" s="22">
        <v>5.03</v>
      </c>
      <c r="H741" s="22">
        <v>6.9</v>
      </c>
      <c r="I741" s="22">
        <v>9.85</v>
      </c>
      <c r="J741" s="22">
        <v>13.25</v>
      </c>
      <c r="K741" s="22">
        <v>13.22</v>
      </c>
      <c r="L741" s="22">
        <v>12.44</v>
      </c>
      <c r="M741" s="22">
        <v>10.71</v>
      </c>
      <c r="N741" s="10">
        <v>100.1</v>
      </c>
      <c r="O741" s="22">
        <v>15.403846153846157</v>
      </c>
      <c r="P741" s="22">
        <v>6.7083416583416584</v>
      </c>
      <c r="Q741" s="22">
        <v>9.2022977022977042</v>
      </c>
      <c r="R741" s="22">
        <v>13.136613386613387</v>
      </c>
      <c r="S741" s="22">
        <v>17.671078921078923</v>
      </c>
      <c r="T741" s="22">
        <v>17.631068931068935</v>
      </c>
      <c r="U741" s="22">
        <v>16.590809190809193</v>
      </c>
      <c r="V741" s="22">
        <v>14.283566433566435</v>
      </c>
    </row>
    <row r="742" spans="1:22" ht="12.75">
      <c r="A742" s="3">
        <v>2014</v>
      </c>
      <c r="B742" s="5" t="s">
        <v>49</v>
      </c>
      <c r="C742" s="5" t="s">
        <v>19</v>
      </c>
      <c r="D742" s="2">
        <v>19</v>
      </c>
      <c r="E742" s="2">
        <v>17</v>
      </c>
      <c r="F742" s="22">
        <v>12.82</v>
      </c>
      <c r="G742" s="22">
        <v>5.0599999999999996</v>
      </c>
      <c r="H742" s="22">
        <v>7.03</v>
      </c>
      <c r="I742" s="22">
        <v>10.1</v>
      </c>
      <c r="J742" s="22">
        <v>13.91</v>
      </c>
      <c r="K742" s="22">
        <v>15.25</v>
      </c>
      <c r="L742" s="22">
        <v>14.64</v>
      </c>
      <c r="M742" s="22">
        <v>12.05</v>
      </c>
      <c r="N742" s="10">
        <v>100.1</v>
      </c>
      <c r="O742" s="22">
        <v>17.097602397602397</v>
      </c>
      <c r="P742" s="22">
        <v>6.7483516483516484</v>
      </c>
      <c r="Q742" s="22">
        <v>9.3756743256743267</v>
      </c>
      <c r="R742" s="22">
        <v>13.470029970029969</v>
      </c>
      <c r="S742" s="22">
        <v>18.551298701298705</v>
      </c>
      <c r="T742" s="22">
        <v>20.338411588411589</v>
      </c>
      <c r="U742" s="22">
        <v>19.524875124875127</v>
      </c>
      <c r="V742" s="22">
        <v>16.070679320679325</v>
      </c>
    </row>
    <row r="743" spans="1:22" ht="12.75">
      <c r="A743" s="3">
        <v>2014</v>
      </c>
      <c r="B743" s="5" t="s">
        <v>49</v>
      </c>
      <c r="C743" s="5" t="s">
        <v>20</v>
      </c>
      <c r="D743" s="2">
        <v>20</v>
      </c>
      <c r="E743" s="2">
        <v>17</v>
      </c>
      <c r="F743" s="22">
        <v>10.36</v>
      </c>
      <c r="G743" s="22">
        <v>5</v>
      </c>
      <c r="H743" s="22">
        <v>6.77</v>
      </c>
      <c r="I743" s="22">
        <v>9.57</v>
      </c>
      <c r="J743" s="22">
        <v>12.4</v>
      </c>
      <c r="K743" s="22">
        <v>11.3</v>
      </c>
      <c r="L743" s="22">
        <v>10.71</v>
      </c>
      <c r="M743" s="22">
        <v>9.59</v>
      </c>
      <c r="N743" s="10">
        <v>100.1</v>
      </c>
      <c r="O743" s="22">
        <v>13.816783216783216</v>
      </c>
      <c r="P743" s="22">
        <v>6.6683316683316685</v>
      </c>
      <c r="Q743" s="22">
        <v>9.0289210789210799</v>
      </c>
      <c r="R743" s="22">
        <v>12.763186813186815</v>
      </c>
      <c r="S743" s="22">
        <v>16.537462537462538</v>
      </c>
      <c r="T743" s="22">
        <v>15.070429570429573</v>
      </c>
      <c r="U743" s="22">
        <v>14.283566433566435</v>
      </c>
      <c r="V743" s="22">
        <v>12.789860139860139</v>
      </c>
    </row>
    <row r="744" spans="1:22" ht="12.75">
      <c r="A744" s="3">
        <v>2014</v>
      </c>
      <c r="B744" s="5" t="s">
        <v>49</v>
      </c>
      <c r="C744" s="5" t="s">
        <v>21</v>
      </c>
      <c r="D744" s="2">
        <v>21</v>
      </c>
      <c r="E744" s="2">
        <v>17</v>
      </c>
      <c r="F744" s="22">
        <v>13.09</v>
      </c>
      <c r="G744" s="22">
        <v>4</v>
      </c>
      <c r="H744" s="22">
        <v>7.25</v>
      </c>
      <c r="I744" s="22">
        <v>10.76</v>
      </c>
      <c r="J744" s="22">
        <v>14.37</v>
      </c>
      <c r="K744" s="22">
        <v>14.82</v>
      </c>
      <c r="L744" s="22">
        <v>14</v>
      </c>
      <c r="M744" s="22">
        <v>12.22</v>
      </c>
      <c r="N744" s="10">
        <v>100.1</v>
      </c>
      <c r="O744" s="22">
        <v>17.457692307692309</v>
      </c>
      <c r="P744" s="22">
        <v>5.3346653346653348</v>
      </c>
      <c r="Q744" s="22">
        <v>9.669080919080919</v>
      </c>
      <c r="R744" s="22">
        <v>14.350249750249752</v>
      </c>
      <c r="S744" s="22">
        <v>19.164785214785216</v>
      </c>
      <c r="T744" s="22">
        <v>19.764935064935067</v>
      </c>
      <c r="U744" s="22">
        <v>18.671328671328673</v>
      </c>
      <c r="V744" s="22">
        <v>16.297402597402598</v>
      </c>
    </row>
    <row r="745" spans="1:22" ht="12.75">
      <c r="A745" s="3">
        <v>2014</v>
      </c>
      <c r="B745" s="5" t="s">
        <v>49</v>
      </c>
      <c r="C745" s="5" t="s">
        <v>22</v>
      </c>
      <c r="D745" s="2">
        <v>22</v>
      </c>
      <c r="E745" s="2">
        <v>17</v>
      </c>
      <c r="F745" s="22">
        <v>13.61</v>
      </c>
      <c r="G745" s="22">
        <v>4.2</v>
      </c>
      <c r="H745" s="22">
        <v>7.42</v>
      </c>
      <c r="I745" s="22">
        <v>10.73</v>
      </c>
      <c r="J745" s="22">
        <v>14.35</v>
      </c>
      <c r="K745" s="22">
        <v>15.69</v>
      </c>
      <c r="L745" s="22">
        <v>15.13</v>
      </c>
      <c r="M745" s="22">
        <v>12.78</v>
      </c>
      <c r="N745" s="10">
        <v>100.1</v>
      </c>
      <c r="O745" s="22">
        <v>18.151198801198802</v>
      </c>
      <c r="P745" s="22">
        <v>5.6013986013986026</v>
      </c>
      <c r="Q745" s="22">
        <v>9.895804195804196</v>
      </c>
      <c r="R745" s="22">
        <v>14.310239760239762</v>
      </c>
      <c r="S745" s="22">
        <v>19.138111888111887</v>
      </c>
      <c r="T745" s="22">
        <v>20.925224775224773</v>
      </c>
      <c r="U745" s="22">
        <v>20.178371628371629</v>
      </c>
      <c r="V745" s="22">
        <v>17.044255744255743</v>
      </c>
    </row>
    <row r="746" spans="1:22" ht="12.75">
      <c r="A746" s="3">
        <v>2014</v>
      </c>
      <c r="B746" s="5" t="s">
        <v>49</v>
      </c>
      <c r="C746" s="5" t="s">
        <v>23</v>
      </c>
      <c r="D746" s="2">
        <v>23</v>
      </c>
      <c r="E746" s="2">
        <v>17</v>
      </c>
      <c r="F746" s="22">
        <v>12.3</v>
      </c>
      <c r="G746" s="22">
        <v>3.27</v>
      </c>
      <c r="H746" s="22">
        <v>7.06</v>
      </c>
      <c r="I746" s="22">
        <v>10.81</v>
      </c>
      <c r="J746" s="22">
        <v>14.37</v>
      </c>
      <c r="K746" s="22">
        <v>13.53</v>
      </c>
      <c r="L746" s="22">
        <v>12.41</v>
      </c>
      <c r="M746" s="22">
        <v>10.99</v>
      </c>
      <c r="N746" s="10">
        <v>100.1</v>
      </c>
      <c r="O746" s="22">
        <v>16.404095904095907</v>
      </c>
      <c r="P746" s="22">
        <v>4.3610889110889115</v>
      </c>
      <c r="Q746" s="22">
        <v>9.4156843156843166</v>
      </c>
      <c r="R746" s="22">
        <v>14.416933066933067</v>
      </c>
      <c r="S746" s="22">
        <v>19.164785214785216</v>
      </c>
      <c r="T746" s="22">
        <v>18.044505494505493</v>
      </c>
      <c r="U746" s="22">
        <v>16.550799200799204</v>
      </c>
      <c r="V746" s="22">
        <v>14.656993006993007</v>
      </c>
    </row>
    <row r="747" spans="1:22" ht="12.75">
      <c r="A747" s="3">
        <v>2014</v>
      </c>
      <c r="B747" s="5" t="s">
        <v>49</v>
      </c>
      <c r="C747" s="5" t="s">
        <v>24</v>
      </c>
      <c r="D747" s="2">
        <v>24</v>
      </c>
      <c r="E747" s="2">
        <v>17</v>
      </c>
      <c r="F747" s="22">
        <v>8.33</v>
      </c>
      <c r="G747" s="22">
        <v>5.13</v>
      </c>
      <c r="H747" s="22">
        <v>6.64</v>
      </c>
      <c r="I747" s="22">
        <v>7.49</v>
      </c>
      <c r="J747" s="22">
        <v>9.2200000000000006</v>
      </c>
      <c r="K747" s="22">
        <v>9.08</v>
      </c>
      <c r="L747" s="22">
        <v>9.0299999999999994</v>
      </c>
      <c r="M747" s="22">
        <v>9.07</v>
      </c>
      <c r="N747" s="10">
        <v>100.1</v>
      </c>
      <c r="O747" s="22">
        <v>11.109440559440561</v>
      </c>
      <c r="P747" s="22">
        <v>6.8417082917082919</v>
      </c>
      <c r="Q747" s="22">
        <v>8.8555444555444556</v>
      </c>
      <c r="R747" s="22">
        <v>9.9891608391608404</v>
      </c>
      <c r="S747" s="22">
        <v>12.296403596403598</v>
      </c>
      <c r="T747" s="22">
        <v>12.109690309690311</v>
      </c>
      <c r="U747" s="22">
        <v>12.043006993006992</v>
      </c>
      <c r="V747" s="22">
        <v>12.096353646353647</v>
      </c>
    </row>
    <row r="748" spans="1:22" ht="12.75">
      <c r="A748" s="3">
        <v>2014</v>
      </c>
      <c r="B748" s="5" t="s">
        <v>49</v>
      </c>
      <c r="C748" s="5" t="s">
        <v>25</v>
      </c>
      <c r="D748" s="2">
        <v>25</v>
      </c>
      <c r="E748" s="2">
        <v>17</v>
      </c>
      <c r="F748" s="22">
        <v>8</v>
      </c>
      <c r="G748" s="22">
        <v>5.5</v>
      </c>
      <c r="H748" s="22">
        <v>6.76</v>
      </c>
      <c r="I748" s="22">
        <v>7.42</v>
      </c>
      <c r="J748" s="22">
        <v>8.73</v>
      </c>
      <c r="K748" s="22">
        <v>9.35</v>
      </c>
      <c r="L748" s="22">
        <v>9.89</v>
      </c>
      <c r="M748" s="22">
        <v>10</v>
      </c>
      <c r="N748" s="10">
        <v>100.1</v>
      </c>
      <c r="O748" s="22">
        <v>10.66933066933067</v>
      </c>
      <c r="P748" s="22">
        <v>7.3351648351648358</v>
      </c>
      <c r="Q748" s="22">
        <v>9.0155844155844154</v>
      </c>
      <c r="R748" s="22">
        <v>9.895804195804196</v>
      </c>
      <c r="S748" s="22">
        <v>11.642907092907095</v>
      </c>
      <c r="T748" s="22">
        <v>12.469780219780219</v>
      </c>
      <c r="U748" s="22">
        <v>13.189960039960042</v>
      </c>
      <c r="V748" s="22">
        <v>13.336663336663337</v>
      </c>
    </row>
    <row r="749" spans="1:22" ht="12.75">
      <c r="A749" s="3">
        <v>2014</v>
      </c>
      <c r="B749" s="5" t="s">
        <v>49</v>
      </c>
      <c r="C749" s="5" t="s">
        <v>26</v>
      </c>
      <c r="D749" s="2">
        <v>26</v>
      </c>
      <c r="E749" s="2">
        <v>17</v>
      </c>
      <c r="F749" s="22">
        <v>8.44</v>
      </c>
      <c r="G749" s="22">
        <v>5.03</v>
      </c>
      <c r="H749" s="22">
        <v>6.57</v>
      </c>
      <c r="I749" s="22">
        <v>7.5</v>
      </c>
      <c r="J749" s="22">
        <v>9.36</v>
      </c>
      <c r="K749" s="22">
        <v>9.0500000000000007</v>
      </c>
      <c r="L749" s="22">
        <v>8.9499999999999993</v>
      </c>
      <c r="M749" s="22">
        <v>8.86</v>
      </c>
      <c r="N749" s="10">
        <v>100.1</v>
      </c>
      <c r="O749" s="22">
        <v>11.256143856143856</v>
      </c>
      <c r="P749" s="22">
        <v>6.7083416583416584</v>
      </c>
      <c r="Q749" s="22">
        <v>8.762187812187813</v>
      </c>
      <c r="R749" s="22">
        <v>10.002497502497503</v>
      </c>
      <c r="S749" s="22">
        <v>12.483116883116883</v>
      </c>
      <c r="T749" s="22">
        <v>12.069680319680323</v>
      </c>
      <c r="U749" s="22">
        <v>11.936313686313685</v>
      </c>
      <c r="V749" s="22">
        <v>11.816283716283717</v>
      </c>
    </row>
    <row r="750" spans="1:22" ht="12.75">
      <c r="A750" s="3">
        <v>2014</v>
      </c>
      <c r="B750" s="5" t="s">
        <v>29</v>
      </c>
      <c r="C750" s="5" t="s">
        <v>18</v>
      </c>
      <c r="D750" s="2">
        <v>27</v>
      </c>
      <c r="E750" s="2">
        <v>17</v>
      </c>
      <c r="F750" s="6">
        <v>22069</v>
      </c>
      <c r="G750" s="6">
        <v>2277</v>
      </c>
      <c r="H750" s="6">
        <v>8530</v>
      </c>
      <c r="I750" s="6">
        <v>18873</v>
      </c>
      <c r="J750" s="6">
        <v>25000</v>
      </c>
      <c r="K750" s="6">
        <v>25049</v>
      </c>
      <c r="L750" s="6">
        <v>23357</v>
      </c>
      <c r="M750" s="6">
        <v>17292</v>
      </c>
      <c r="N750" s="10">
        <v>100.1</v>
      </c>
      <c r="O750" s="6">
        <v>29432.68231768232</v>
      </c>
      <c r="P750" s="6">
        <v>3036.7582417582421</v>
      </c>
      <c r="Q750" s="6">
        <v>11376.173826173826</v>
      </c>
      <c r="R750" s="6">
        <v>25170.284715284717</v>
      </c>
      <c r="S750" s="6">
        <v>33341.658341658345</v>
      </c>
      <c r="T750" s="6">
        <v>33407.007992007995</v>
      </c>
      <c r="U750" s="6">
        <v>31150.444555444556</v>
      </c>
      <c r="V750" s="6">
        <v>23061.758241758242</v>
      </c>
    </row>
    <row r="751" spans="1:22" ht="12.75">
      <c r="A751" s="3">
        <v>2014</v>
      </c>
      <c r="B751" s="5" t="s">
        <v>29</v>
      </c>
      <c r="C751" s="5" t="s">
        <v>19</v>
      </c>
      <c r="D751" s="2">
        <v>28</v>
      </c>
      <c r="E751" s="2">
        <v>17</v>
      </c>
      <c r="F751" s="6">
        <v>27213</v>
      </c>
      <c r="G751" s="6" t="s">
        <v>39</v>
      </c>
      <c r="H751" s="6">
        <v>10388</v>
      </c>
      <c r="I751" s="6">
        <v>20666</v>
      </c>
      <c r="J751" s="6">
        <v>28900</v>
      </c>
      <c r="K751" s="6">
        <v>32000</v>
      </c>
      <c r="L751" s="6">
        <v>30591</v>
      </c>
      <c r="M751" s="6">
        <v>22713</v>
      </c>
      <c r="N751" s="10">
        <v>100.1</v>
      </c>
      <c r="O751" s="6">
        <v>36293.061938061939</v>
      </c>
      <c r="P751" s="6" t="s">
        <v>39</v>
      </c>
      <c r="Q751" s="6">
        <v>13854.125874125875</v>
      </c>
      <c r="R751" s="6">
        <v>27561.548451548453</v>
      </c>
      <c r="S751" s="6">
        <v>38542.957042957045</v>
      </c>
      <c r="T751" s="6">
        <v>42677.322677322678</v>
      </c>
      <c r="U751" s="6">
        <v>40798.186813186818</v>
      </c>
      <c r="V751" s="6">
        <v>30291.56343656344</v>
      </c>
    </row>
    <row r="752" spans="1:22" ht="12.75">
      <c r="A752" s="3">
        <v>2014</v>
      </c>
      <c r="B752" s="5" t="s">
        <v>29</v>
      </c>
      <c r="C752" s="5" t="s">
        <v>20</v>
      </c>
      <c r="D752" s="2">
        <v>29</v>
      </c>
      <c r="E752" s="2">
        <v>17</v>
      </c>
      <c r="F752" s="6">
        <v>17117</v>
      </c>
      <c r="G752" s="6">
        <v>2161</v>
      </c>
      <c r="H752" s="6">
        <v>7185</v>
      </c>
      <c r="I752" s="6">
        <v>16904</v>
      </c>
      <c r="J752" s="6">
        <v>20196</v>
      </c>
      <c r="K752" s="6">
        <v>18280</v>
      </c>
      <c r="L752" s="6">
        <v>17572</v>
      </c>
      <c r="M752" s="6">
        <v>11967</v>
      </c>
      <c r="N752" s="10">
        <v>100.1</v>
      </c>
      <c r="O752" s="6">
        <v>22828.366633366633</v>
      </c>
      <c r="P752" s="6">
        <v>2882.0529470529473</v>
      </c>
      <c r="Q752" s="6">
        <v>9582.3926073926086</v>
      </c>
      <c r="R752" s="6">
        <v>22544.295704295706</v>
      </c>
      <c r="S752" s="6">
        <v>26934.725274725275</v>
      </c>
      <c r="T752" s="6">
        <v>24379.420579420581</v>
      </c>
      <c r="U752" s="6">
        <v>23435.184815184817</v>
      </c>
      <c r="V752" s="6">
        <v>15959.985014985015</v>
      </c>
    </row>
    <row r="753" spans="1:22" ht="12.75">
      <c r="A753" s="3">
        <v>2014</v>
      </c>
      <c r="B753" s="5" t="s">
        <v>29</v>
      </c>
      <c r="C753" s="5" t="s">
        <v>21</v>
      </c>
      <c r="D753" s="2">
        <v>30</v>
      </c>
      <c r="E753" s="2">
        <v>17</v>
      </c>
      <c r="F753" s="6">
        <v>27215</v>
      </c>
      <c r="G753" s="6" t="s">
        <v>39</v>
      </c>
      <c r="H753" s="6">
        <v>13842</v>
      </c>
      <c r="I753" s="6">
        <v>21630</v>
      </c>
      <c r="J753" s="6">
        <v>29077</v>
      </c>
      <c r="K753" s="6">
        <v>30571</v>
      </c>
      <c r="L753" s="6">
        <v>28940</v>
      </c>
      <c r="M753" s="6">
        <v>25296</v>
      </c>
      <c r="N753" s="10">
        <v>100.1</v>
      </c>
      <c r="O753" s="6">
        <v>36295.729270729273</v>
      </c>
      <c r="P753" s="6" t="s">
        <v>39</v>
      </c>
      <c r="Q753" s="6">
        <v>18460.609390609392</v>
      </c>
      <c r="R753" s="6">
        <v>28847.202797202797</v>
      </c>
      <c r="S753" s="6">
        <v>38779.015984015983</v>
      </c>
      <c r="T753" s="6">
        <v>40771.51348651349</v>
      </c>
      <c r="U753" s="6">
        <v>38596.303696303701</v>
      </c>
      <c r="V753" s="6">
        <v>33736.423576423578</v>
      </c>
    </row>
    <row r="754" spans="1:22" ht="12.75">
      <c r="A754" s="3">
        <v>2014</v>
      </c>
      <c r="B754" s="5" t="s">
        <v>29</v>
      </c>
      <c r="C754" s="5" t="s">
        <v>22</v>
      </c>
      <c r="D754" s="2">
        <v>31</v>
      </c>
      <c r="E754" s="2">
        <v>17</v>
      </c>
      <c r="F754" s="6">
        <v>29472</v>
      </c>
      <c r="G754" s="6" t="s">
        <v>39</v>
      </c>
      <c r="H754" s="6">
        <v>14624</v>
      </c>
      <c r="I754" s="6">
        <v>22343</v>
      </c>
      <c r="J754" s="6">
        <v>30110</v>
      </c>
      <c r="K754" s="6">
        <v>33519</v>
      </c>
      <c r="L754" s="6">
        <v>32326</v>
      </c>
      <c r="M754" s="6">
        <v>27176</v>
      </c>
      <c r="N754" s="10">
        <v>100.1</v>
      </c>
      <c r="O754" s="6">
        <v>39305.81418581419</v>
      </c>
      <c r="P754" s="6" t="s">
        <v>39</v>
      </c>
      <c r="Q754" s="6">
        <v>19503.536463536464</v>
      </c>
      <c r="R754" s="6">
        <v>29798.106893106895</v>
      </c>
      <c r="S754" s="6">
        <v>40156.693306693312</v>
      </c>
      <c r="T754" s="6">
        <v>44703.161838161839</v>
      </c>
      <c r="U754" s="6">
        <v>43112.097902097907</v>
      </c>
      <c r="V754" s="6">
        <v>36243.716283716283</v>
      </c>
    </row>
    <row r="755" spans="1:22" ht="12.75">
      <c r="A755" s="3">
        <v>2014</v>
      </c>
      <c r="B755" s="5" t="s">
        <v>29</v>
      </c>
      <c r="C755" s="5" t="s">
        <v>23</v>
      </c>
      <c r="D755" s="2">
        <v>32</v>
      </c>
      <c r="E755" s="2">
        <v>17</v>
      </c>
      <c r="F755" s="6">
        <v>23878</v>
      </c>
      <c r="G755" s="6" t="s">
        <v>39</v>
      </c>
      <c r="H755" s="6">
        <v>13005</v>
      </c>
      <c r="I755" s="6">
        <v>20730</v>
      </c>
      <c r="J755" s="6">
        <v>27228</v>
      </c>
      <c r="K755" s="6">
        <v>25947</v>
      </c>
      <c r="L755" s="6">
        <v>23881</v>
      </c>
      <c r="M755" s="6">
        <v>21281</v>
      </c>
      <c r="N755" s="10">
        <v>100.1</v>
      </c>
      <c r="O755" s="6">
        <v>31845.284715284717</v>
      </c>
      <c r="P755" s="6" t="s">
        <v>39</v>
      </c>
      <c r="Q755" s="6">
        <v>17344.330669330669</v>
      </c>
      <c r="R755" s="6">
        <v>27646.903096903097</v>
      </c>
      <c r="S755" s="6">
        <v>36313.066933066933</v>
      </c>
      <c r="T755" s="6">
        <v>34604.640359640362</v>
      </c>
      <c r="U755" s="6">
        <v>31849.285714285717</v>
      </c>
      <c r="V755" s="6">
        <v>28381.753246753247</v>
      </c>
    </row>
    <row r="756" spans="1:22" ht="12.75">
      <c r="A756" s="3">
        <v>2014</v>
      </c>
      <c r="B756" s="5" t="s">
        <v>29</v>
      </c>
      <c r="C756" s="5" t="s">
        <v>24</v>
      </c>
      <c r="D756" s="2">
        <v>33</v>
      </c>
      <c r="E756" s="2">
        <v>17</v>
      </c>
      <c r="F756" s="6">
        <v>9000</v>
      </c>
      <c r="G756" s="6">
        <v>2079</v>
      </c>
      <c r="H756" s="6">
        <v>5016</v>
      </c>
      <c r="I756" s="6">
        <v>8362</v>
      </c>
      <c r="J756" s="6">
        <v>10152</v>
      </c>
      <c r="K756" s="6">
        <v>9840</v>
      </c>
      <c r="L756" s="6">
        <v>9619</v>
      </c>
      <c r="M756" s="6">
        <v>8221</v>
      </c>
      <c r="N756" s="10">
        <v>100.1</v>
      </c>
      <c r="O756" s="6">
        <v>12002.997002997005</v>
      </c>
      <c r="P756" s="6">
        <v>2772.6923076923081</v>
      </c>
      <c r="Q756" s="6">
        <v>6689.6703296703299</v>
      </c>
      <c r="R756" s="6">
        <v>11152.117882117882</v>
      </c>
      <c r="S756" s="6">
        <v>13539.380619380619</v>
      </c>
      <c r="T756" s="6">
        <v>13123.276723276724</v>
      </c>
      <c r="U756" s="6">
        <v>12828.536463536464</v>
      </c>
      <c r="V756" s="6">
        <v>10964.070929070929</v>
      </c>
    </row>
    <row r="757" spans="1:22" ht="12.75">
      <c r="A757" s="3">
        <v>2014</v>
      </c>
      <c r="B757" s="5" t="s">
        <v>29</v>
      </c>
      <c r="C757" s="5" t="s">
        <v>25</v>
      </c>
      <c r="D757" s="2">
        <v>34</v>
      </c>
      <c r="E757" s="2">
        <v>17</v>
      </c>
      <c r="F757" s="6">
        <v>8641</v>
      </c>
      <c r="G757" s="6" t="s">
        <v>39</v>
      </c>
      <c r="H757" s="6">
        <v>5376</v>
      </c>
      <c r="I757" s="6">
        <v>8677</v>
      </c>
      <c r="J757" s="6">
        <v>9607</v>
      </c>
      <c r="K757" s="6">
        <v>9871</v>
      </c>
      <c r="L757" s="6">
        <v>9748</v>
      </c>
      <c r="M757" s="6">
        <v>9063</v>
      </c>
      <c r="N757" s="10">
        <v>100.1</v>
      </c>
      <c r="O757" s="6">
        <v>11524.210789210791</v>
      </c>
      <c r="P757" s="6" t="s">
        <v>39</v>
      </c>
      <c r="Q757" s="6">
        <v>7169.7902097902106</v>
      </c>
      <c r="R757" s="6">
        <v>11572.222777222778</v>
      </c>
      <c r="S757" s="6">
        <v>12812.532467532468</v>
      </c>
      <c r="T757" s="6">
        <v>13164.620379620381</v>
      </c>
      <c r="U757" s="6">
        <v>13000.579420579421</v>
      </c>
      <c r="V757" s="6">
        <v>12087.017982017982</v>
      </c>
    </row>
    <row r="758" spans="1:22" ht="12.75">
      <c r="A758" s="3">
        <v>2014</v>
      </c>
      <c r="B758" s="5" t="s">
        <v>29</v>
      </c>
      <c r="C758" s="5" t="s">
        <v>26</v>
      </c>
      <c r="D758" s="2">
        <v>35</v>
      </c>
      <c r="E758" s="2">
        <v>17</v>
      </c>
      <c r="F758" s="6">
        <v>9097</v>
      </c>
      <c r="G758" s="6">
        <v>2078</v>
      </c>
      <c r="H758" s="6">
        <v>4767</v>
      </c>
      <c r="I758" s="6">
        <v>8188</v>
      </c>
      <c r="J758" s="6">
        <v>10323</v>
      </c>
      <c r="K758" s="6">
        <v>9827</v>
      </c>
      <c r="L758" s="6">
        <v>9600</v>
      </c>
      <c r="M758" s="6">
        <v>7894</v>
      </c>
      <c r="N758" s="10">
        <v>100.1</v>
      </c>
      <c r="O758" s="6">
        <v>12132.362637362638</v>
      </c>
      <c r="P758" s="6">
        <v>2771.3586413586413</v>
      </c>
      <c r="Q758" s="6">
        <v>6357.5874125874134</v>
      </c>
      <c r="R758" s="6">
        <v>10920.05994005994</v>
      </c>
      <c r="S758" s="6">
        <v>13767.437562437563</v>
      </c>
      <c r="T758" s="6">
        <v>13105.939060939061</v>
      </c>
      <c r="U758" s="6">
        <v>12803.196803196804</v>
      </c>
      <c r="V758" s="6">
        <v>10527.962037962039</v>
      </c>
    </row>
    <row r="759" spans="1:22" ht="12.75">
      <c r="A759" s="3">
        <v>2015</v>
      </c>
      <c r="B759" s="5" t="s">
        <v>17</v>
      </c>
      <c r="C759" s="5" t="s">
        <v>18</v>
      </c>
      <c r="D759" s="2">
        <v>0</v>
      </c>
      <c r="E759" s="2">
        <v>18</v>
      </c>
      <c r="F759" s="20">
        <v>425.1</v>
      </c>
      <c r="G759" s="20">
        <v>63.1</v>
      </c>
      <c r="H759" s="20">
        <v>199.3</v>
      </c>
      <c r="I759" s="20">
        <v>383.2</v>
      </c>
      <c r="J759" s="20">
        <v>489.1</v>
      </c>
      <c r="K759" s="20">
        <v>491.9</v>
      </c>
      <c r="L759" s="20">
        <v>458</v>
      </c>
      <c r="M759" s="20">
        <v>338.9</v>
      </c>
      <c r="N759" s="10">
        <v>99.9</v>
      </c>
      <c r="O759" s="20">
        <v>568.0765765765766</v>
      </c>
      <c r="P759" s="20">
        <v>84.322822822822815</v>
      </c>
      <c r="Q759" s="20">
        <v>266.33183183183183</v>
      </c>
      <c r="R759" s="20">
        <v>512.084084084084</v>
      </c>
      <c r="S759" s="20">
        <v>653.60210210210209</v>
      </c>
      <c r="T759" s="20">
        <v>657.34384384384373</v>
      </c>
      <c r="U759" s="20">
        <v>612.042042042042</v>
      </c>
      <c r="V759" s="20">
        <v>452.8843843843843</v>
      </c>
    </row>
    <row r="760" spans="1:22" ht="12.75">
      <c r="A760" s="3">
        <v>2015</v>
      </c>
      <c r="B760" s="5" t="s">
        <v>17</v>
      </c>
      <c r="C760" s="5" t="s">
        <v>19</v>
      </c>
      <c r="D760" s="2">
        <v>1</v>
      </c>
      <c r="E760" s="2">
        <v>18</v>
      </c>
      <c r="F760" s="20">
        <v>517.5</v>
      </c>
      <c r="G760" s="20">
        <v>78</v>
      </c>
      <c r="H760" s="20">
        <v>233</v>
      </c>
      <c r="I760" s="20">
        <v>411.6</v>
      </c>
      <c r="J760" s="20">
        <v>556.5</v>
      </c>
      <c r="K760" s="20">
        <v>618.79999999999995</v>
      </c>
      <c r="L760" s="20">
        <v>593.9</v>
      </c>
      <c r="M760" s="20">
        <v>443.1</v>
      </c>
      <c r="N760" s="10">
        <v>99.9</v>
      </c>
      <c r="O760" s="20">
        <v>691.55405405405406</v>
      </c>
      <c r="P760" s="20">
        <v>104.23423423423422</v>
      </c>
      <c r="Q760" s="20">
        <v>311.36636636636632</v>
      </c>
      <c r="R760" s="20">
        <v>550.03603603603608</v>
      </c>
      <c r="S760" s="20">
        <v>743.67117117117118</v>
      </c>
      <c r="T760" s="20">
        <v>826.92492492492477</v>
      </c>
      <c r="U760" s="20">
        <v>793.65015015015001</v>
      </c>
      <c r="V760" s="20">
        <v>592.13063063063066</v>
      </c>
    </row>
    <row r="761" spans="1:22" ht="12.75">
      <c r="A761" s="3">
        <v>2015</v>
      </c>
      <c r="B761" s="5" t="s">
        <v>17</v>
      </c>
      <c r="C761" s="5" t="s">
        <v>20</v>
      </c>
      <c r="D761" s="2">
        <v>2</v>
      </c>
      <c r="E761" s="2">
        <v>18</v>
      </c>
      <c r="F761" s="20">
        <v>337.1</v>
      </c>
      <c r="G761" s="20">
        <v>54</v>
      </c>
      <c r="H761" s="20">
        <v>166.6</v>
      </c>
      <c r="I761" s="20">
        <v>347.5</v>
      </c>
      <c r="J761" s="20">
        <v>401</v>
      </c>
      <c r="K761" s="20">
        <v>365.2</v>
      </c>
      <c r="L761" s="20">
        <v>342.8</v>
      </c>
      <c r="M761" s="20">
        <v>235.7</v>
      </c>
      <c r="N761" s="10">
        <v>99.9</v>
      </c>
      <c r="O761" s="20">
        <v>450.478978978979</v>
      </c>
      <c r="P761" s="20">
        <v>72.162162162162161</v>
      </c>
      <c r="Q761" s="20">
        <v>222.63363363363359</v>
      </c>
      <c r="R761" s="20">
        <v>464.37687687687685</v>
      </c>
      <c r="S761" s="20">
        <v>535.87087087087082</v>
      </c>
      <c r="T761" s="20">
        <v>488.03003003002999</v>
      </c>
      <c r="U761" s="20">
        <v>458.09609609609612</v>
      </c>
      <c r="V761" s="20">
        <v>314.97447447447445</v>
      </c>
    </row>
    <row r="762" spans="1:22" ht="12.75">
      <c r="A762" s="3">
        <v>2015</v>
      </c>
      <c r="B762" s="5" t="s">
        <v>17</v>
      </c>
      <c r="C762" s="5" t="s">
        <v>21</v>
      </c>
      <c r="D762" s="2">
        <v>3</v>
      </c>
      <c r="E762" s="2">
        <v>18</v>
      </c>
      <c r="F762" s="20">
        <v>527.1</v>
      </c>
      <c r="G762" s="20">
        <v>161</v>
      </c>
      <c r="H762" s="20">
        <v>302</v>
      </c>
      <c r="I762" s="20">
        <v>434.3</v>
      </c>
      <c r="J762" s="20">
        <v>568.79999999999995</v>
      </c>
      <c r="K762" s="20">
        <v>600</v>
      </c>
      <c r="L762" s="20">
        <v>569.4</v>
      </c>
      <c r="M762" s="20">
        <v>498.5</v>
      </c>
      <c r="N762" s="10">
        <v>99.9</v>
      </c>
      <c r="O762" s="20">
        <v>704.38288288288288</v>
      </c>
      <c r="P762" s="20">
        <v>215.15015015015013</v>
      </c>
      <c r="Q762" s="20">
        <v>403.57357357357353</v>
      </c>
      <c r="R762" s="20">
        <v>580.37087087087082</v>
      </c>
      <c r="S762" s="20">
        <v>760.1081081081079</v>
      </c>
      <c r="T762" s="20">
        <v>801.80180180180173</v>
      </c>
      <c r="U762" s="20">
        <v>760.90990990990986</v>
      </c>
      <c r="V762" s="20">
        <v>666.16366366366367</v>
      </c>
    </row>
    <row r="763" spans="1:22" ht="12.75">
      <c r="A763" s="3">
        <v>2015</v>
      </c>
      <c r="B763" s="5" t="s">
        <v>17</v>
      </c>
      <c r="C763" s="5" t="s">
        <v>22</v>
      </c>
      <c r="D763" s="2">
        <v>4</v>
      </c>
      <c r="E763" s="2">
        <v>18</v>
      </c>
      <c r="F763" s="20">
        <v>567.20000000000005</v>
      </c>
      <c r="G763" s="20">
        <v>169.4</v>
      </c>
      <c r="H763" s="20">
        <v>314.10000000000002</v>
      </c>
      <c r="I763" s="20">
        <v>443</v>
      </c>
      <c r="J763" s="20">
        <v>584.6</v>
      </c>
      <c r="K763" s="20">
        <v>653.4</v>
      </c>
      <c r="L763" s="20">
        <v>630.9</v>
      </c>
      <c r="M763" s="20">
        <v>542.6</v>
      </c>
      <c r="N763" s="10">
        <v>99.9</v>
      </c>
      <c r="O763" s="20">
        <v>757.96996996997007</v>
      </c>
      <c r="P763" s="20">
        <v>226.37537537537537</v>
      </c>
      <c r="Q763" s="20">
        <v>419.74324324324328</v>
      </c>
      <c r="R763" s="20">
        <v>591.99699699699693</v>
      </c>
      <c r="S763" s="20">
        <v>781.22222222222229</v>
      </c>
      <c r="T763" s="20">
        <v>873.16216216216208</v>
      </c>
      <c r="U763" s="20">
        <v>843.09459459459447</v>
      </c>
      <c r="V763" s="20">
        <v>725.09609609609606</v>
      </c>
    </row>
    <row r="764" spans="1:22" ht="12.75">
      <c r="A764" s="3">
        <v>2015</v>
      </c>
      <c r="B764" s="5" t="s">
        <v>17</v>
      </c>
      <c r="C764" s="5" t="s">
        <v>23</v>
      </c>
      <c r="D764" s="2">
        <v>5</v>
      </c>
      <c r="E764" s="2">
        <v>18</v>
      </c>
      <c r="F764" s="20">
        <v>470.2</v>
      </c>
      <c r="G764" s="20">
        <v>147.6</v>
      </c>
      <c r="H764" s="20">
        <v>293.2</v>
      </c>
      <c r="I764" s="20">
        <v>422.1</v>
      </c>
      <c r="J764" s="20">
        <v>536.70000000000005</v>
      </c>
      <c r="K764" s="20">
        <v>520.20000000000005</v>
      </c>
      <c r="L764" s="20">
        <v>475.6</v>
      </c>
      <c r="M764" s="20">
        <v>422.4</v>
      </c>
      <c r="N764" s="10">
        <v>99.9</v>
      </c>
      <c r="O764" s="20">
        <v>628.34534534534532</v>
      </c>
      <c r="P764" s="20">
        <v>197.24324324324323</v>
      </c>
      <c r="Q764" s="20">
        <v>391.81381381381374</v>
      </c>
      <c r="R764" s="20">
        <v>564.06756756756761</v>
      </c>
      <c r="S764" s="20">
        <v>717.21171171171181</v>
      </c>
      <c r="T764" s="20">
        <v>695.16216216216219</v>
      </c>
      <c r="U764" s="20">
        <v>635.56156156156158</v>
      </c>
      <c r="V764" s="20">
        <v>564.46846846846836</v>
      </c>
    </row>
    <row r="765" spans="1:22" ht="12.75">
      <c r="A765" s="3">
        <v>2015</v>
      </c>
      <c r="B765" s="5" t="s">
        <v>17</v>
      </c>
      <c r="C765" s="5" t="s">
        <v>24</v>
      </c>
      <c r="D765" s="2">
        <v>6</v>
      </c>
      <c r="E765" s="2">
        <v>18</v>
      </c>
      <c r="F765" s="20">
        <v>166.5</v>
      </c>
      <c r="G765" s="20">
        <v>50.9</v>
      </c>
      <c r="H765" s="20">
        <v>99.1</v>
      </c>
      <c r="I765" s="20">
        <v>155.5</v>
      </c>
      <c r="J765" s="20">
        <v>188</v>
      </c>
      <c r="K765" s="20">
        <v>190.8</v>
      </c>
      <c r="L765" s="20">
        <v>188.7</v>
      </c>
      <c r="M765" s="20">
        <v>158.4</v>
      </c>
      <c r="N765" s="10">
        <v>99.9</v>
      </c>
      <c r="O765" s="20">
        <v>222.5</v>
      </c>
      <c r="P765" s="20">
        <v>68.019519519519505</v>
      </c>
      <c r="Q765" s="20">
        <v>132.43093093093091</v>
      </c>
      <c r="R765" s="20">
        <v>207.80030030030028</v>
      </c>
      <c r="S765" s="20">
        <v>251.23123123123122</v>
      </c>
      <c r="T765" s="20">
        <v>254.972972972973</v>
      </c>
      <c r="U765" s="20">
        <v>252.16666666666663</v>
      </c>
      <c r="V765" s="20">
        <v>211.67567567567568</v>
      </c>
    </row>
    <row r="766" spans="1:22" ht="12.75">
      <c r="A766" s="3">
        <v>2015</v>
      </c>
      <c r="B766" s="5" t="s">
        <v>17</v>
      </c>
      <c r="C766" s="5" t="s">
        <v>25</v>
      </c>
      <c r="D766" s="2">
        <v>7</v>
      </c>
      <c r="E766" s="2">
        <v>18</v>
      </c>
      <c r="F766" s="20">
        <v>155.5</v>
      </c>
      <c r="G766" s="20">
        <v>54.7</v>
      </c>
      <c r="H766" s="20">
        <v>103</v>
      </c>
      <c r="I766" s="20">
        <v>157.9</v>
      </c>
      <c r="J766" s="20">
        <v>178</v>
      </c>
      <c r="K766" s="20">
        <v>176.5</v>
      </c>
      <c r="L766" s="20">
        <v>188.4</v>
      </c>
      <c r="M766" s="20">
        <v>167</v>
      </c>
      <c r="N766" s="10">
        <v>99.9</v>
      </c>
      <c r="O766" s="20">
        <v>207.80030030030028</v>
      </c>
      <c r="P766" s="20">
        <v>73.097597597597598</v>
      </c>
      <c r="Q766" s="20">
        <v>137.64264264264264</v>
      </c>
      <c r="R766" s="20">
        <v>211.00750750750751</v>
      </c>
      <c r="S766" s="20">
        <v>237.86786786786786</v>
      </c>
      <c r="T766" s="20">
        <v>235.86336336336336</v>
      </c>
      <c r="U766" s="20">
        <v>251.76576576576576</v>
      </c>
      <c r="V766" s="20">
        <v>223.16816816816817</v>
      </c>
    </row>
    <row r="767" spans="1:22" ht="12.75">
      <c r="A767" s="3">
        <v>2015</v>
      </c>
      <c r="B767" s="5" t="s">
        <v>17</v>
      </c>
      <c r="C767" s="5" t="s">
        <v>26</v>
      </c>
      <c r="D767" s="2">
        <v>8</v>
      </c>
      <c r="E767" s="2">
        <v>18</v>
      </c>
      <c r="F767" s="20">
        <v>171.2</v>
      </c>
      <c r="G767" s="20">
        <v>48.4</v>
      </c>
      <c r="H767" s="20">
        <v>96.9</v>
      </c>
      <c r="I767" s="20">
        <v>154</v>
      </c>
      <c r="J767" s="20">
        <v>190.8</v>
      </c>
      <c r="K767" s="20">
        <v>192.5</v>
      </c>
      <c r="L767" s="20">
        <v>188.7</v>
      </c>
      <c r="M767" s="20">
        <v>154.4</v>
      </c>
      <c r="N767" s="10">
        <v>99.9</v>
      </c>
      <c r="O767" s="20">
        <v>228.78078078078073</v>
      </c>
      <c r="P767" s="20">
        <v>64.678678678678665</v>
      </c>
      <c r="Q767" s="20">
        <v>129.49099099099101</v>
      </c>
      <c r="R767" s="20">
        <v>205.79579579579578</v>
      </c>
      <c r="S767" s="20">
        <v>254.972972972973</v>
      </c>
      <c r="T767" s="20">
        <v>257.24474474474471</v>
      </c>
      <c r="U767" s="20">
        <v>252.16666666666663</v>
      </c>
      <c r="V767" s="20">
        <v>206.33033033033033</v>
      </c>
    </row>
    <row r="768" spans="1:22" ht="12.75">
      <c r="A768" s="3">
        <v>2015</v>
      </c>
      <c r="B768" s="5" t="s">
        <v>27</v>
      </c>
      <c r="C768" s="5" t="s">
        <v>18</v>
      </c>
      <c r="D768" s="2">
        <v>9</v>
      </c>
      <c r="E768" s="2">
        <v>18</v>
      </c>
      <c r="F768" s="21">
        <v>11.78</v>
      </c>
      <c r="G768" s="21">
        <v>5.13</v>
      </c>
      <c r="H768" s="21">
        <v>7.1</v>
      </c>
      <c r="I768" s="21">
        <v>10.09</v>
      </c>
      <c r="J768" s="21">
        <v>13.36</v>
      </c>
      <c r="K768" s="21">
        <v>13.55</v>
      </c>
      <c r="L768" s="21">
        <v>12.75</v>
      </c>
      <c r="M768" s="21">
        <v>10.92</v>
      </c>
      <c r="N768" s="10">
        <v>99.9</v>
      </c>
      <c r="O768" s="21">
        <v>15.742042042042041</v>
      </c>
      <c r="P768" s="21">
        <v>6.8554054054054054</v>
      </c>
      <c r="Q768" s="21">
        <v>9.4879879879879869</v>
      </c>
      <c r="R768" s="21">
        <v>13.483633633633632</v>
      </c>
      <c r="S768" s="21">
        <v>17.853453453453451</v>
      </c>
      <c r="T768" s="21">
        <v>18.107357357357358</v>
      </c>
      <c r="U768" s="21">
        <v>17.038288288288289</v>
      </c>
      <c r="V768" s="21">
        <v>14.592792792792791</v>
      </c>
    </row>
    <row r="769" spans="1:22" ht="12.75">
      <c r="A769" s="3">
        <v>2015</v>
      </c>
      <c r="B769" s="5" t="s">
        <v>27</v>
      </c>
      <c r="C769" s="5" t="s">
        <v>19</v>
      </c>
      <c r="D769" s="2">
        <v>10</v>
      </c>
      <c r="E769" s="2">
        <v>18</v>
      </c>
      <c r="F769" s="21">
        <v>13.12</v>
      </c>
      <c r="G769" s="21">
        <v>5.05</v>
      </c>
      <c r="H769" s="21">
        <v>7.28</v>
      </c>
      <c r="I769" s="21">
        <v>10.37</v>
      </c>
      <c r="J769" s="21">
        <v>14.13</v>
      </c>
      <c r="K769" s="21">
        <v>15.58</v>
      </c>
      <c r="L769" s="21">
        <v>15.07</v>
      </c>
      <c r="M769" s="21">
        <v>12.34</v>
      </c>
      <c r="N769" s="10">
        <v>99.9</v>
      </c>
      <c r="O769" s="21">
        <v>17.532732732732732</v>
      </c>
      <c r="P769" s="21">
        <v>6.7484984984984973</v>
      </c>
      <c r="Q769" s="21">
        <v>9.7285285285285283</v>
      </c>
      <c r="R769" s="21">
        <v>13.857807807807808</v>
      </c>
      <c r="S769" s="21">
        <v>18.882432432432431</v>
      </c>
      <c r="T769" s="21">
        <v>20.820120120120116</v>
      </c>
      <c r="U769" s="21">
        <v>20.138588588588586</v>
      </c>
      <c r="V769" s="21">
        <v>16.490390390390388</v>
      </c>
    </row>
    <row r="770" spans="1:22" ht="12.75">
      <c r="A770" s="3">
        <v>2015</v>
      </c>
      <c r="B770" s="5" t="s">
        <v>27</v>
      </c>
      <c r="C770" s="5" t="s">
        <v>20</v>
      </c>
      <c r="D770" s="2">
        <v>11</v>
      </c>
      <c r="E770" s="2">
        <v>18</v>
      </c>
      <c r="F770" s="21">
        <v>10.5</v>
      </c>
      <c r="G770" s="21">
        <v>5.16</v>
      </c>
      <c r="H770" s="21">
        <v>7</v>
      </c>
      <c r="I770" s="21">
        <v>9.85</v>
      </c>
      <c r="J770" s="21">
        <v>12.43</v>
      </c>
      <c r="K770" s="21">
        <v>11.57</v>
      </c>
      <c r="L770" s="21">
        <v>10.86</v>
      </c>
      <c r="M770" s="21">
        <v>9.61</v>
      </c>
      <c r="N770" s="10">
        <v>99.9</v>
      </c>
      <c r="O770" s="21">
        <v>14.031531531531531</v>
      </c>
      <c r="P770" s="21">
        <v>6.8954954954954957</v>
      </c>
      <c r="Q770" s="21">
        <v>9.3543543543543546</v>
      </c>
      <c r="R770" s="21">
        <v>13.162912912912912</v>
      </c>
      <c r="S770" s="21">
        <v>16.61066066066066</v>
      </c>
      <c r="T770" s="21">
        <v>15.461411411411412</v>
      </c>
      <c r="U770" s="21">
        <v>14.512612612612612</v>
      </c>
      <c r="V770" s="21">
        <v>12.842192192192192</v>
      </c>
    </row>
    <row r="771" spans="1:22" ht="12.75">
      <c r="A771" s="3">
        <v>2015</v>
      </c>
      <c r="B771" s="5" t="s">
        <v>27</v>
      </c>
      <c r="C771" s="5" t="s">
        <v>21</v>
      </c>
      <c r="D771" s="2">
        <v>12</v>
      </c>
      <c r="E771" s="2">
        <v>18</v>
      </c>
      <c r="F771" s="21">
        <v>13.35</v>
      </c>
      <c r="G771" s="21">
        <v>4.1399999999999997</v>
      </c>
      <c r="H771" s="21">
        <v>7.59</v>
      </c>
      <c r="I771" s="21">
        <v>11.02</v>
      </c>
      <c r="J771" s="21">
        <v>14.5</v>
      </c>
      <c r="K771" s="21">
        <v>15.21</v>
      </c>
      <c r="L771" s="21">
        <v>14.4</v>
      </c>
      <c r="M771" s="21">
        <v>12.48</v>
      </c>
      <c r="N771" s="10">
        <v>99.9</v>
      </c>
      <c r="O771" s="21">
        <v>17.840090090090087</v>
      </c>
      <c r="P771" s="21">
        <v>5.5324324324324312</v>
      </c>
      <c r="Q771" s="21">
        <v>10.142792792792791</v>
      </c>
      <c r="R771" s="21">
        <v>14.726426426426425</v>
      </c>
      <c r="S771" s="21">
        <v>19.376876876876874</v>
      </c>
      <c r="T771" s="21">
        <v>20.325675675675676</v>
      </c>
      <c r="U771" s="21">
        <v>19.243243243243242</v>
      </c>
      <c r="V771" s="21">
        <v>16.677477477477478</v>
      </c>
    </row>
    <row r="772" spans="1:22" ht="12.75">
      <c r="A772" s="3">
        <v>2015</v>
      </c>
      <c r="B772" s="5" t="s">
        <v>27</v>
      </c>
      <c r="C772" s="5" t="s">
        <v>22</v>
      </c>
      <c r="D772" s="2">
        <v>13</v>
      </c>
      <c r="E772" s="2">
        <v>18</v>
      </c>
      <c r="F772" s="21">
        <v>13.97</v>
      </c>
      <c r="G772" s="21">
        <v>4.28</v>
      </c>
      <c r="H772" s="21">
        <v>7.79</v>
      </c>
      <c r="I772" s="21">
        <v>11.01</v>
      </c>
      <c r="J772" s="21">
        <v>14.57</v>
      </c>
      <c r="K772" s="21">
        <v>16.100000000000001</v>
      </c>
      <c r="L772" s="21">
        <v>15.54</v>
      </c>
      <c r="M772" s="21">
        <v>13.15</v>
      </c>
      <c r="N772" s="10">
        <v>99.9</v>
      </c>
      <c r="O772" s="21">
        <v>18.66861861861862</v>
      </c>
      <c r="P772" s="21">
        <v>5.719519519519519</v>
      </c>
      <c r="Q772" s="21">
        <v>10.410060060060058</v>
      </c>
      <c r="R772" s="21">
        <v>14.713063063063062</v>
      </c>
      <c r="S772" s="21">
        <v>19.470420420420421</v>
      </c>
      <c r="T772" s="21">
        <v>21.515015015015017</v>
      </c>
      <c r="U772" s="21">
        <v>20.766666666666662</v>
      </c>
      <c r="V772" s="21">
        <v>17.572822822822822</v>
      </c>
    </row>
    <row r="773" spans="1:22" ht="12.75">
      <c r="A773" s="3">
        <v>2015</v>
      </c>
      <c r="B773" s="5" t="s">
        <v>27</v>
      </c>
      <c r="C773" s="5" t="s">
        <v>23</v>
      </c>
      <c r="D773" s="2">
        <v>14</v>
      </c>
      <c r="E773" s="2">
        <v>18</v>
      </c>
      <c r="F773" s="21">
        <v>12.53</v>
      </c>
      <c r="G773" s="21">
        <v>3.9</v>
      </c>
      <c r="H773" s="21">
        <v>7.43</v>
      </c>
      <c r="I773" s="21">
        <v>11.05</v>
      </c>
      <c r="J773" s="21">
        <v>14.4</v>
      </c>
      <c r="K773" s="21">
        <v>14</v>
      </c>
      <c r="L773" s="21">
        <v>12.74</v>
      </c>
      <c r="M773" s="21">
        <v>11.28</v>
      </c>
      <c r="N773" s="10">
        <v>99.9</v>
      </c>
      <c r="O773" s="21">
        <v>16.744294294294292</v>
      </c>
      <c r="P773" s="21">
        <v>5.2117117117117111</v>
      </c>
      <c r="Q773" s="21">
        <v>9.9289789789789786</v>
      </c>
      <c r="R773" s="21">
        <v>14.766516516516518</v>
      </c>
      <c r="S773" s="21">
        <v>19.243243243243242</v>
      </c>
      <c r="T773" s="21">
        <v>18.708708708708709</v>
      </c>
      <c r="U773" s="21">
        <v>17.024924924924925</v>
      </c>
      <c r="V773" s="21">
        <v>15.073873873873872</v>
      </c>
    </row>
    <row r="774" spans="1:22" ht="12.75">
      <c r="A774" s="3">
        <v>2015</v>
      </c>
      <c r="B774" s="5" t="s">
        <v>27</v>
      </c>
      <c r="C774" s="5" t="s">
        <v>24</v>
      </c>
      <c r="D774" s="2">
        <v>15</v>
      </c>
      <c r="E774" s="2">
        <v>18</v>
      </c>
      <c r="F774" s="21">
        <v>8.4700000000000006</v>
      </c>
      <c r="G774" s="21">
        <v>5.29</v>
      </c>
      <c r="H774" s="21">
        <v>6.8</v>
      </c>
      <c r="I774" s="21">
        <v>7.67</v>
      </c>
      <c r="J774" s="21">
        <v>9.18</v>
      </c>
      <c r="K774" s="21">
        <v>9.23</v>
      </c>
      <c r="L774" s="21">
        <v>9.1300000000000008</v>
      </c>
      <c r="M774" s="21">
        <v>9.1199999999999992</v>
      </c>
      <c r="N774" s="10">
        <v>99.9</v>
      </c>
      <c r="O774" s="21">
        <v>11.31876876876877</v>
      </c>
      <c r="P774" s="21">
        <v>7.0692192192192191</v>
      </c>
      <c r="Q774" s="21">
        <v>9.0870870870870863</v>
      </c>
      <c r="R774" s="21">
        <v>10.249699699699699</v>
      </c>
      <c r="S774" s="21">
        <v>12.267567567567566</v>
      </c>
      <c r="T774" s="21">
        <v>12.334384384384386</v>
      </c>
      <c r="U774" s="21">
        <v>12.20075075075075</v>
      </c>
      <c r="V774" s="21">
        <v>12.187387387387387</v>
      </c>
    </row>
    <row r="775" spans="1:22" ht="12.75">
      <c r="A775" s="3">
        <v>2015</v>
      </c>
      <c r="B775" s="5" t="s">
        <v>27</v>
      </c>
      <c r="C775" s="5" t="s">
        <v>25</v>
      </c>
      <c r="D775" s="2">
        <v>16</v>
      </c>
      <c r="E775" s="2">
        <v>18</v>
      </c>
      <c r="F775" s="21">
        <v>8.1</v>
      </c>
      <c r="G775" s="21">
        <v>5.26</v>
      </c>
      <c r="H775" s="21">
        <v>6.89</v>
      </c>
      <c r="I775" s="21">
        <v>7.59</v>
      </c>
      <c r="J775" s="21">
        <v>8.58</v>
      </c>
      <c r="K775" s="21">
        <v>9.24</v>
      </c>
      <c r="L775" s="21">
        <v>9.82</v>
      </c>
      <c r="M775" s="21">
        <v>10</v>
      </c>
      <c r="N775" s="10">
        <v>99.9</v>
      </c>
      <c r="O775" s="21">
        <v>10.824324324324323</v>
      </c>
      <c r="P775" s="21">
        <v>7.029129129129128</v>
      </c>
      <c r="Q775" s="21">
        <v>9.2073573573573562</v>
      </c>
      <c r="R775" s="21">
        <v>10.142792792792791</v>
      </c>
      <c r="S775" s="21">
        <v>11.465765765765767</v>
      </c>
      <c r="T775" s="21">
        <v>12.347747747747746</v>
      </c>
      <c r="U775" s="21">
        <v>13.122822822822823</v>
      </c>
      <c r="V775" s="21">
        <v>13.363363363363362</v>
      </c>
    </row>
    <row r="776" spans="1:22" ht="12.75">
      <c r="A776" s="3">
        <v>2015</v>
      </c>
      <c r="B776" s="5" t="s">
        <v>27</v>
      </c>
      <c r="C776" s="5" t="s">
        <v>26</v>
      </c>
      <c r="D776" s="2">
        <v>17</v>
      </c>
      <c r="E776" s="2">
        <v>18</v>
      </c>
      <c r="F776" s="21">
        <v>8.57</v>
      </c>
      <c r="G776" s="21">
        <v>5.32</v>
      </c>
      <c r="H776" s="21">
        <v>6.77</v>
      </c>
      <c r="I776" s="21">
        <v>7.72</v>
      </c>
      <c r="J776" s="21">
        <v>9.35</v>
      </c>
      <c r="K776" s="21">
        <v>9.23</v>
      </c>
      <c r="L776" s="21">
        <v>9.07</v>
      </c>
      <c r="M776" s="21">
        <v>8.91</v>
      </c>
      <c r="N776" s="10">
        <v>99.9</v>
      </c>
      <c r="O776" s="21">
        <v>11.452402402402402</v>
      </c>
      <c r="P776" s="21">
        <v>7.1093093093093094</v>
      </c>
      <c r="Q776" s="21">
        <v>9.0469969969969952</v>
      </c>
      <c r="R776" s="21">
        <v>10.316516516516515</v>
      </c>
      <c r="S776" s="21">
        <v>12.494744744744743</v>
      </c>
      <c r="T776" s="21">
        <v>12.334384384384386</v>
      </c>
      <c r="U776" s="21">
        <v>12.120570570570569</v>
      </c>
      <c r="V776" s="21">
        <v>11.906756756756756</v>
      </c>
    </row>
    <row r="777" spans="1:22" ht="12.75">
      <c r="A777" s="3">
        <v>2015</v>
      </c>
      <c r="B777" s="5" t="s">
        <v>49</v>
      </c>
      <c r="C777" s="5" t="s">
        <v>18</v>
      </c>
      <c r="D777" s="2">
        <v>18</v>
      </c>
      <c r="E777" s="2">
        <v>18</v>
      </c>
      <c r="F777" s="22">
        <v>11.72</v>
      </c>
      <c r="G777" s="22">
        <v>5.13</v>
      </c>
      <c r="H777" s="22">
        <v>7.08</v>
      </c>
      <c r="I777" s="22">
        <v>10.029999999999999</v>
      </c>
      <c r="J777" s="22">
        <v>13.31</v>
      </c>
      <c r="K777" s="22">
        <v>13.49</v>
      </c>
      <c r="L777" s="22">
        <v>12.68</v>
      </c>
      <c r="M777" s="22">
        <v>10.88</v>
      </c>
      <c r="N777" s="10">
        <v>99.9</v>
      </c>
      <c r="O777" s="22">
        <v>15.661861861861862</v>
      </c>
      <c r="P777" s="22">
        <v>6.8554054054054054</v>
      </c>
      <c r="Q777" s="22">
        <v>9.4612612612612619</v>
      </c>
      <c r="R777" s="22">
        <v>13.403453453453452</v>
      </c>
      <c r="S777" s="22">
        <v>17.786636636636636</v>
      </c>
      <c r="T777" s="22">
        <v>18.027177177177176</v>
      </c>
      <c r="U777" s="22">
        <v>16.944744744744742</v>
      </c>
      <c r="V777" s="22">
        <v>14.539339339339339</v>
      </c>
    </row>
    <row r="778" spans="1:22" ht="12.75">
      <c r="A778" s="3">
        <v>2015</v>
      </c>
      <c r="B778" s="5" t="s">
        <v>49</v>
      </c>
      <c r="C778" s="5" t="s">
        <v>19</v>
      </c>
      <c r="D778" s="2">
        <v>19</v>
      </c>
      <c r="E778" s="2">
        <v>18</v>
      </c>
      <c r="F778" s="22">
        <v>13</v>
      </c>
      <c r="G778" s="22">
        <v>5.05</v>
      </c>
      <c r="H778" s="22">
        <v>7.25</v>
      </c>
      <c r="I778" s="22">
        <v>10.26</v>
      </c>
      <c r="J778" s="22">
        <v>14.05</v>
      </c>
      <c r="K778" s="22">
        <v>15.41</v>
      </c>
      <c r="L778" s="22">
        <v>14.97</v>
      </c>
      <c r="M778" s="22">
        <v>12.26</v>
      </c>
      <c r="N778" s="10">
        <v>99.9</v>
      </c>
      <c r="O778" s="22">
        <v>17.372372372372372</v>
      </c>
      <c r="P778" s="22">
        <v>6.7484984984984973</v>
      </c>
      <c r="Q778" s="22">
        <v>9.6884384384384372</v>
      </c>
      <c r="R778" s="22">
        <v>13.710810810810811</v>
      </c>
      <c r="S778" s="22">
        <v>18.775525525525527</v>
      </c>
      <c r="T778" s="22">
        <v>20.592942942942944</v>
      </c>
      <c r="U778" s="22">
        <v>20.004954954954954</v>
      </c>
      <c r="V778" s="22">
        <v>16.383483483483484</v>
      </c>
    </row>
    <row r="779" spans="1:22" ht="12.75">
      <c r="A779" s="3">
        <v>2015</v>
      </c>
      <c r="B779" s="5" t="s">
        <v>49</v>
      </c>
      <c r="C779" s="5" t="s">
        <v>20</v>
      </c>
      <c r="D779" s="2">
        <v>20</v>
      </c>
      <c r="E779" s="2">
        <v>18</v>
      </c>
      <c r="F779" s="22">
        <v>10.49</v>
      </c>
      <c r="G779" s="22">
        <v>5.17</v>
      </c>
      <c r="H779" s="22">
        <v>7</v>
      </c>
      <c r="I779" s="22">
        <v>9.83</v>
      </c>
      <c r="J779" s="22">
        <v>12.41</v>
      </c>
      <c r="K779" s="22">
        <v>11.55</v>
      </c>
      <c r="L779" s="22">
        <v>10.84</v>
      </c>
      <c r="M779" s="22">
        <v>9.6</v>
      </c>
      <c r="N779" s="10">
        <v>99.9</v>
      </c>
      <c r="O779" s="22">
        <v>14.018168168168167</v>
      </c>
      <c r="P779" s="22">
        <v>6.9088588588588582</v>
      </c>
      <c r="Q779" s="22">
        <v>9.3543543543543546</v>
      </c>
      <c r="R779" s="22">
        <v>13.136186186186187</v>
      </c>
      <c r="S779" s="22">
        <v>16.583933933933935</v>
      </c>
      <c r="T779" s="22">
        <v>15.434684684684685</v>
      </c>
      <c r="U779" s="22">
        <v>14.485885885885883</v>
      </c>
      <c r="V779" s="22">
        <v>12.828828828828827</v>
      </c>
    </row>
    <row r="780" spans="1:22" ht="12.75">
      <c r="A780" s="3">
        <v>2015</v>
      </c>
      <c r="B780" s="5" t="s">
        <v>49</v>
      </c>
      <c r="C780" s="5" t="s">
        <v>21</v>
      </c>
      <c r="D780" s="2">
        <v>21</v>
      </c>
      <c r="E780" s="2">
        <v>18</v>
      </c>
      <c r="F780" s="22">
        <v>13.29</v>
      </c>
      <c r="G780" s="22">
        <v>4</v>
      </c>
      <c r="H780" s="22">
        <v>7.55</v>
      </c>
      <c r="I780" s="22">
        <v>10.99</v>
      </c>
      <c r="J780" s="22">
        <v>14.43</v>
      </c>
      <c r="K780" s="22">
        <v>15.11</v>
      </c>
      <c r="L780" s="22">
        <v>14.33</v>
      </c>
      <c r="M780" s="22">
        <v>12.39</v>
      </c>
      <c r="N780" s="10">
        <v>99.9</v>
      </c>
      <c r="O780" s="22">
        <v>17.759909909909908</v>
      </c>
      <c r="P780" s="22">
        <v>5.3453453453453452</v>
      </c>
      <c r="Q780" s="22">
        <v>10.089339339339338</v>
      </c>
      <c r="R780" s="22">
        <v>14.686336336336336</v>
      </c>
      <c r="S780" s="22">
        <v>19.283333333333331</v>
      </c>
      <c r="T780" s="22">
        <v>20.19204204204204</v>
      </c>
      <c r="U780" s="22">
        <v>19.149699699699699</v>
      </c>
      <c r="V780" s="22">
        <v>16.557207207207206</v>
      </c>
    </row>
    <row r="781" spans="1:22" ht="12.75">
      <c r="A781" s="3">
        <v>2015</v>
      </c>
      <c r="B781" s="5" t="s">
        <v>49</v>
      </c>
      <c r="C781" s="5" t="s">
        <v>22</v>
      </c>
      <c r="D781" s="2">
        <v>22</v>
      </c>
      <c r="E781" s="2">
        <v>18</v>
      </c>
      <c r="F781" s="22">
        <v>13.85</v>
      </c>
      <c r="G781" s="22">
        <v>4.13</v>
      </c>
      <c r="H781" s="22">
        <v>7.74</v>
      </c>
      <c r="I781" s="22">
        <v>10.94</v>
      </c>
      <c r="J781" s="22">
        <v>14.48</v>
      </c>
      <c r="K781" s="22">
        <v>15.96</v>
      </c>
      <c r="L781" s="22">
        <v>15.4</v>
      </c>
      <c r="M781" s="22">
        <v>13</v>
      </c>
      <c r="N781" s="10">
        <v>99.9</v>
      </c>
      <c r="O781" s="22">
        <v>18.508258258258255</v>
      </c>
      <c r="P781" s="22">
        <v>5.5190690690690687</v>
      </c>
      <c r="Q781" s="22">
        <v>10.343243243243242</v>
      </c>
      <c r="R781" s="22">
        <v>14.619519519519519</v>
      </c>
      <c r="S781" s="22">
        <v>19.350150150150149</v>
      </c>
      <c r="T781" s="22">
        <v>21.327927927927931</v>
      </c>
      <c r="U781" s="22">
        <v>20.57957957957958</v>
      </c>
      <c r="V781" s="22">
        <v>17.372372372372372</v>
      </c>
    </row>
    <row r="782" spans="1:22" ht="12.75">
      <c r="A782" s="3">
        <v>2015</v>
      </c>
      <c r="B782" s="5" t="s">
        <v>49</v>
      </c>
      <c r="C782" s="5" t="s">
        <v>23</v>
      </c>
      <c r="D782" s="2">
        <v>23</v>
      </c>
      <c r="E782" s="2">
        <v>18</v>
      </c>
      <c r="F782" s="22">
        <v>12.51</v>
      </c>
      <c r="G782" s="22">
        <v>3.9</v>
      </c>
      <c r="H782" s="22">
        <v>7.43</v>
      </c>
      <c r="I782" s="22">
        <v>11.03</v>
      </c>
      <c r="J782" s="22">
        <v>14.39</v>
      </c>
      <c r="K782" s="22">
        <v>13.99</v>
      </c>
      <c r="L782" s="22">
        <v>12.72</v>
      </c>
      <c r="M782" s="22">
        <v>11.27</v>
      </c>
      <c r="N782" s="10">
        <v>99.9</v>
      </c>
      <c r="O782" s="22">
        <v>16.717567567567567</v>
      </c>
      <c r="P782" s="22">
        <v>5.2117117117117111</v>
      </c>
      <c r="Q782" s="22">
        <v>9.9289789789789786</v>
      </c>
      <c r="R782" s="22">
        <v>14.739789789789787</v>
      </c>
      <c r="S782" s="22">
        <v>19.229879879879878</v>
      </c>
      <c r="T782" s="22">
        <v>18.695345345345345</v>
      </c>
      <c r="U782" s="22">
        <v>16.9981981981982</v>
      </c>
      <c r="V782" s="22">
        <v>15.060510510510507</v>
      </c>
    </row>
    <row r="783" spans="1:22" ht="12.75">
      <c r="A783" s="3">
        <v>2015</v>
      </c>
      <c r="B783" s="5" t="s">
        <v>49</v>
      </c>
      <c r="C783" s="5" t="s">
        <v>24</v>
      </c>
      <c r="D783" s="2">
        <v>24</v>
      </c>
      <c r="E783" s="2">
        <v>18</v>
      </c>
      <c r="F783" s="22">
        <v>8.43</v>
      </c>
      <c r="G783" s="22">
        <v>5.29</v>
      </c>
      <c r="H783" s="22">
        <v>6.79</v>
      </c>
      <c r="I783" s="22">
        <v>7.64</v>
      </c>
      <c r="J783" s="22">
        <v>9.16</v>
      </c>
      <c r="K783" s="22">
        <v>9.1999999999999993</v>
      </c>
      <c r="L783" s="22">
        <v>9.11</v>
      </c>
      <c r="M783" s="22">
        <v>9.1199999999999992</v>
      </c>
      <c r="N783" s="10">
        <v>99.9</v>
      </c>
      <c r="O783" s="22">
        <v>11.265315315315314</v>
      </c>
      <c r="P783" s="22">
        <v>7.0692192192192191</v>
      </c>
      <c r="Q783" s="22">
        <v>9.0737237237237238</v>
      </c>
      <c r="R783" s="22">
        <v>10.209609609609608</v>
      </c>
      <c r="S783" s="22">
        <v>12.240840840840841</v>
      </c>
      <c r="T783" s="22">
        <v>12.294294294294291</v>
      </c>
      <c r="U783" s="22">
        <v>12.174024024024023</v>
      </c>
      <c r="V783" s="22">
        <v>12.187387387387387</v>
      </c>
    </row>
    <row r="784" spans="1:22" ht="12.75">
      <c r="A784" s="3">
        <v>2015</v>
      </c>
      <c r="B784" s="5" t="s">
        <v>49</v>
      </c>
      <c r="C784" s="5" t="s">
        <v>25</v>
      </c>
      <c r="D784" s="2">
        <v>25</v>
      </c>
      <c r="E784" s="2">
        <v>18</v>
      </c>
      <c r="F784" s="22">
        <v>8.01</v>
      </c>
      <c r="G784" s="22">
        <v>5.25</v>
      </c>
      <c r="H784" s="22">
        <v>6.87</v>
      </c>
      <c r="I784" s="22">
        <v>7.5</v>
      </c>
      <c r="J784" s="22">
        <v>8.51</v>
      </c>
      <c r="K784" s="22">
        <v>9.1999999999999993</v>
      </c>
      <c r="L784" s="22">
        <v>9.84</v>
      </c>
      <c r="M784" s="22">
        <v>10</v>
      </c>
      <c r="N784" s="10">
        <v>99.9</v>
      </c>
      <c r="O784" s="22">
        <v>10.704054054054053</v>
      </c>
      <c r="P784" s="22">
        <v>7.0157657657657655</v>
      </c>
      <c r="Q784" s="22">
        <v>9.1806306306306293</v>
      </c>
      <c r="R784" s="22">
        <v>10.022522522522522</v>
      </c>
      <c r="S784" s="22">
        <v>11.372222222222222</v>
      </c>
      <c r="T784" s="22">
        <v>12.294294294294291</v>
      </c>
      <c r="U784" s="22">
        <v>13.149549549549548</v>
      </c>
      <c r="V784" s="22">
        <v>13.363363363363362</v>
      </c>
    </row>
    <row r="785" spans="1:22" ht="12.75">
      <c r="A785" s="3">
        <v>2015</v>
      </c>
      <c r="B785" s="5" t="s">
        <v>49</v>
      </c>
      <c r="C785" s="5" t="s">
        <v>26</v>
      </c>
      <c r="D785" s="2">
        <v>26</v>
      </c>
      <c r="E785" s="2">
        <v>18</v>
      </c>
      <c r="F785" s="22">
        <v>8.5500000000000007</v>
      </c>
      <c r="G785" s="22">
        <v>5.32</v>
      </c>
      <c r="H785" s="22">
        <v>6.76</v>
      </c>
      <c r="I785" s="22">
        <v>7.69</v>
      </c>
      <c r="J785" s="22">
        <v>9.33</v>
      </c>
      <c r="K785" s="22">
        <v>9.1999999999999993</v>
      </c>
      <c r="L785" s="22">
        <v>9.06</v>
      </c>
      <c r="M785" s="22">
        <v>8.91</v>
      </c>
      <c r="N785" s="10">
        <v>99.9</v>
      </c>
      <c r="O785" s="22">
        <v>11.425675675675677</v>
      </c>
      <c r="P785" s="22">
        <v>7.1093093093093094</v>
      </c>
      <c r="Q785" s="22">
        <v>9.0336336336336327</v>
      </c>
      <c r="R785" s="22">
        <v>10.276426426426426</v>
      </c>
      <c r="S785" s="22">
        <v>12.468018018018018</v>
      </c>
      <c r="T785" s="22">
        <v>12.294294294294291</v>
      </c>
      <c r="U785" s="22">
        <v>12.107207207207207</v>
      </c>
      <c r="V785" s="22">
        <v>11.906756756756756</v>
      </c>
    </row>
    <row r="786" spans="1:22" ht="12.75">
      <c r="A786" s="3">
        <v>2015</v>
      </c>
      <c r="B786" s="5" t="s">
        <v>29</v>
      </c>
      <c r="C786" s="5" t="s">
        <v>18</v>
      </c>
      <c r="D786" s="2">
        <v>27</v>
      </c>
      <c r="E786" s="2">
        <v>18</v>
      </c>
      <c r="F786" s="6">
        <v>22436</v>
      </c>
      <c r="G786" s="6" t="s">
        <v>39</v>
      </c>
      <c r="H786" s="6">
        <v>9319</v>
      </c>
      <c r="I786" s="6">
        <v>19137</v>
      </c>
      <c r="J786" s="6">
        <v>25078</v>
      </c>
      <c r="K786" s="6">
        <v>25724</v>
      </c>
      <c r="L786" s="6">
        <v>23694</v>
      </c>
      <c r="M786" s="6">
        <v>17559</v>
      </c>
      <c r="N786" s="10">
        <v>99.9</v>
      </c>
      <c r="O786" s="6">
        <v>29982.042042042041</v>
      </c>
      <c r="P786" s="6" t="s">
        <v>39</v>
      </c>
      <c r="Q786" s="6">
        <v>12453.318318318317</v>
      </c>
      <c r="R786" s="6">
        <v>25573.468468468465</v>
      </c>
      <c r="S786" s="6">
        <v>33512.642642642641</v>
      </c>
      <c r="T786" s="6">
        <v>34375.915915915917</v>
      </c>
      <c r="U786" s="6">
        <v>31663.153153153151</v>
      </c>
      <c r="V786" s="6">
        <v>23464.72972972973</v>
      </c>
    </row>
    <row r="787" spans="1:22" ht="12.75">
      <c r="A787" s="3">
        <v>2015</v>
      </c>
      <c r="B787" s="5" t="s">
        <v>29</v>
      </c>
      <c r="C787" s="5" t="s">
        <v>19</v>
      </c>
      <c r="D787" s="2">
        <v>28</v>
      </c>
      <c r="E787" s="2">
        <v>18</v>
      </c>
      <c r="F787" s="6">
        <v>27708</v>
      </c>
      <c r="G787" s="6" t="s">
        <v>39</v>
      </c>
      <c r="H787" s="6">
        <v>10802</v>
      </c>
      <c r="I787" s="6">
        <v>21050</v>
      </c>
      <c r="J787" s="6">
        <v>29047</v>
      </c>
      <c r="K787" s="6">
        <v>32449</v>
      </c>
      <c r="L787" s="6">
        <v>31035</v>
      </c>
      <c r="M787" s="6">
        <v>23000</v>
      </c>
      <c r="N787" s="10">
        <v>99.9</v>
      </c>
      <c r="O787" s="6">
        <v>37027.207207207204</v>
      </c>
      <c r="P787" s="6" t="s">
        <v>39</v>
      </c>
      <c r="Q787" s="6">
        <v>14435.105105105104</v>
      </c>
      <c r="R787" s="6">
        <v>28129.879879879878</v>
      </c>
      <c r="S787" s="6">
        <v>38816.561561561561</v>
      </c>
      <c r="T787" s="6">
        <v>43362.777777777774</v>
      </c>
      <c r="U787" s="6">
        <v>41473.198198198195</v>
      </c>
      <c r="V787" s="6">
        <v>30735.735735735732</v>
      </c>
    </row>
    <row r="788" spans="1:22" ht="12.75">
      <c r="A788" s="3">
        <v>2015</v>
      </c>
      <c r="B788" s="5" t="s">
        <v>29</v>
      </c>
      <c r="C788" s="5" t="s">
        <v>20</v>
      </c>
      <c r="D788" s="2">
        <v>29</v>
      </c>
      <c r="E788" s="2">
        <v>18</v>
      </c>
      <c r="F788" s="6">
        <v>17417</v>
      </c>
      <c r="G788" s="6" t="s">
        <v>39</v>
      </c>
      <c r="H788" s="6">
        <v>7956</v>
      </c>
      <c r="I788" s="6">
        <v>16973</v>
      </c>
      <c r="J788" s="6">
        <v>20334</v>
      </c>
      <c r="K788" s="6">
        <v>18900</v>
      </c>
      <c r="L788" s="6">
        <v>17710</v>
      </c>
      <c r="M788" s="6">
        <v>12241</v>
      </c>
      <c r="N788" s="10">
        <v>99.9</v>
      </c>
      <c r="O788" s="6">
        <v>23274.96996996997</v>
      </c>
      <c r="P788" s="6" t="s">
        <v>39</v>
      </c>
      <c r="Q788" s="6">
        <v>10631.891891891892</v>
      </c>
      <c r="R788" s="6">
        <v>22681.636636636635</v>
      </c>
      <c r="S788" s="6">
        <v>27173.063063063062</v>
      </c>
      <c r="T788" s="6">
        <v>25256.756756756757</v>
      </c>
      <c r="U788" s="6">
        <v>23666.516516516516</v>
      </c>
      <c r="V788" s="6">
        <v>16358.093093093092</v>
      </c>
    </row>
    <row r="789" spans="1:22" ht="12.75">
      <c r="A789" s="3">
        <v>2015</v>
      </c>
      <c r="B789" s="5" t="s">
        <v>29</v>
      </c>
      <c r="C789" s="5" t="s">
        <v>21</v>
      </c>
      <c r="D789" s="2">
        <v>30</v>
      </c>
      <c r="E789" s="2">
        <v>18</v>
      </c>
      <c r="F789" s="6">
        <v>27615</v>
      </c>
      <c r="G789" s="6" t="s">
        <v>39</v>
      </c>
      <c r="H789" s="6">
        <v>14386</v>
      </c>
      <c r="I789" s="6">
        <v>21944</v>
      </c>
      <c r="J789" s="6">
        <v>29158</v>
      </c>
      <c r="K789" s="6">
        <v>31172</v>
      </c>
      <c r="L789" s="6">
        <v>29454</v>
      </c>
      <c r="M789" s="6">
        <v>25519</v>
      </c>
      <c r="N789" s="10">
        <v>99.9</v>
      </c>
      <c r="O789" s="6">
        <v>36902.927927927929</v>
      </c>
      <c r="P789" s="6" t="s">
        <v>39</v>
      </c>
      <c r="Q789" s="6">
        <v>19224.534534534534</v>
      </c>
      <c r="R789" s="6">
        <v>29324.564564564564</v>
      </c>
      <c r="S789" s="6">
        <v>38964.894894894889</v>
      </c>
      <c r="T789" s="6">
        <v>41656.276276276272</v>
      </c>
      <c r="U789" s="6">
        <v>39360.450450450451</v>
      </c>
      <c r="V789" s="6">
        <v>34101.966966966967</v>
      </c>
    </row>
    <row r="790" spans="1:22" ht="12.75">
      <c r="A790" s="3">
        <v>2015</v>
      </c>
      <c r="B790" s="5" t="s">
        <v>29</v>
      </c>
      <c r="C790" s="5" t="s">
        <v>22</v>
      </c>
      <c r="D790" s="2">
        <v>31</v>
      </c>
      <c r="E790" s="2">
        <v>18</v>
      </c>
      <c r="F790" s="6">
        <v>29936</v>
      </c>
      <c r="G790" s="6" t="s">
        <v>39</v>
      </c>
      <c r="H790" s="6">
        <v>15279</v>
      </c>
      <c r="I790" s="6">
        <v>22763</v>
      </c>
      <c r="J790" s="6">
        <v>30241</v>
      </c>
      <c r="K790" s="6">
        <v>34066</v>
      </c>
      <c r="L790" s="6">
        <v>32807</v>
      </c>
      <c r="M790" s="6">
        <v>27789</v>
      </c>
      <c r="N790" s="10">
        <v>99.9</v>
      </c>
      <c r="O790" s="6">
        <v>40004.564564564564</v>
      </c>
      <c r="P790" s="6" t="s">
        <v>39</v>
      </c>
      <c r="Q790" s="6">
        <v>20417.882882882881</v>
      </c>
      <c r="R790" s="6">
        <v>30419.024024024024</v>
      </c>
      <c r="S790" s="6">
        <v>40412.147147147145</v>
      </c>
      <c r="T790" s="6">
        <v>45523.633633633632</v>
      </c>
      <c r="U790" s="6">
        <v>43841.186186186183</v>
      </c>
      <c r="V790" s="6">
        <v>37135.450450450451</v>
      </c>
    </row>
    <row r="791" spans="1:22" ht="12.75">
      <c r="A791" s="3">
        <v>2015</v>
      </c>
      <c r="B791" s="5" t="s">
        <v>29</v>
      </c>
      <c r="C791" s="5" t="s">
        <v>23</v>
      </c>
      <c r="D791" s="2">
        <v>32</v>
      </c>
      <c r="E791" s="2">
        <v>18</v>
      </c>
      <c r="F791" s="6">
        <v>24173</v>
      </c>
      <c r="G791" s="6">
        <v>5805</v>
      </c>
      <c r="H791" s="6">
        <v>13832</v>
      </c>
      <c r="I791" s="6">
        <v>20796</v>
      </c>
      <c r="J791" s="6">
        <v>27147</v>
      </c>
      <c r="K791" s="6">
        <v>26803</v>
      </c>
      <c r="L791" s="6">
        <v>24258</v>
      </c>
      <c r="M791" s="6">
        <v>21400</v>
      </c>
      <c r="N791" s="10">
        <v>99.9</v>
      </c>
      <c r="O791" s="6">
        <v>32303.258258258258</v>
      </c>
      <c r="P791" s="6">
        <v>7757.4324324324316</v>
      </c>
      <c r="Q791" s="6">
        <v>18484.204204204205</v>
      </c>
      <c r="R791" s="6">
        <v>27790.450450450448</v>
      </c>
      <c r="S791" s="6">
        <v>36277.522522522522</v>
      </c>
      <c r="T791" s="6">
        <v>35817.822822822818</v>
      </c>
      <c r="U791" s="6">
        <v>32416.846846846845</v>
      </c>
      <c r="V791" s="6">
        <v>28597.597597597596</v>
      </c>
    </row>
    <row r="792" spans="1:22" ht="12.75">
      <c r="A792" s="3">
        <v>2015</v>
      </c>
      <c r="B792" s="5" t="s">
        <v>29</v>
      </c>
      <c r="C792" s="5" t="s">
        <v>24</v>
      </c>
      <c r="D792" s="2">
        <v>33</v>
      </c>
      <c r="E792" s="2">
        <v>18</v>
      </c>
      <c r="F792" s="6">
        <v>9233</v>
      </c>
      <c r="G792" s="6" t="s">
        <v>39</v>
      </c>
      <c r="H792" s="6">
        <v>5144</v>
      </c>
      <c r="I792" s="6">
        <v>8547</v>
      </c>
      <c r="J792" s="6">
        <v>10193</v>
      </c>
      <c r="K792" s="6">
        <v>10001</v>
      </c>
      <c r="L792" s="6">
        <v>9901</v>
      </c>
      <c r="M792" s="6">
        <v>8367</v>
      </c>
      <c r="N792" s="10">
        <v>99.9</v>
      </c>
      <c r="O792" s="6">
        <v>12338.393393393393</v>
      </c>
      <c r="P792" s="6" t="s">
        <v>39</v>
      </c>
      <c r="Q792" s="6">
        <v>6874.1141141141134</v>
      </c>
      <c r="R792" s="6">
        <v>11421.666666666666</v>
      </c>
      <c r="S792" s="6">
        <v>13621.276276276276</v>
      </c>
      <c r="T792" s="6">
        <v>13364.699699699699</v>
      </c>
      <c r="U792" s="6">
        <v>13231.066066066065</v>
      </c>
      <c r="V792" s="6">
        <v>11181.126126126126</v>
      </c>
    </row>
    <row r="793" spans="1:22" ht="12.75">
      <c r="A793" s="3">
        <v>2015</v>
      </c>
      <c r="B793" s="5" t="s">
        <v>29</v>
      </c>
      <c r="C793" s="5" t="s">
        <v>25</v>
      </c>
      <c r="D793" s="2">
        <v>34</v>
      </c>
      <c r="E793" s="2">
        <v>18</v>
      </c>
      <c r="F793" s="6">
        <v>8918</v>
      </c>
      <c r="G793" s="6" t="s">
        <v>39</v>
      </c>
      <c r="H793" s="6">
        <v>5347</v>
      </c>
      <c r="I793" s="6">
        <v>8942</v>
      </c>
      <c r="J793" s="6">
        <v>9934</v>
      </c>
      <c r="K793" s="6">
        <v>9996</v>
      </c>
      <c r="L793" s="6">
        <v>10317</v>
      </c>
      <c r="M793" s="6">
        <v>9094</v>
      </c>
      <c r="N793" s="10">
        <v>99.9</v>
      </c>
      <c r="O793" s="6">
        <v>11917.447447447446</v>
      </c>
      <c r="P793" s="6" t="s">
        <v>39</v>
      </c>
      <c r="Q793" s="6">
        <v>7145.3903903903902</v>
      </c>
      <c r="R793" s="6">
        <v>11949.519519519519</v>
      </c>
      <c r="S793" s="6">
        <v>13275.165165165165</v>
      </c>
      <c r="T793" s="6">
        <v>13358.018018018018</v>
      </c>
      <c r="U793" s="6">
        <v>13786.98198198198</v>
      </c>
      <c r="V793" s="6">
        <v>12152.642642642642</v>
      </c>
    </row>
    <row r="794" spans="1:22" ht="12.75">
      <c r="A794" s="3">
        <v>2015</v>
      </c>
      <c r="B794" s="5" t="s">
        <v>29</v>
      </c>
      <c r="C794" s="5" t="s">
        <v>26</v>
      </c>
      <c r="D794" s="2">
        <v>35</v>
      </c>
      <c r="E794" s="2">
        <v>18</v>
      </c>
      <c r="F794" s="6">
        <v>9340</v>
      </c>
      <c r="G794" s="6" t="s">
        <v>39</v>
      </c>
      <c r="H794" s="6">
        <v>4942</v>
      </c>
      <c r="I794" s="6">
        <v>8365</v>
      </c>
      <c r="J794" s="6">
        <v>10327</v>
      </c>
      <c r="K794" s="6">
        <v>10069</v>
      </c>
      <c r="L794" s="6">
        <v>9796</v>
      </c>
      <c r="M794" s="6">
        <v>8060</v>
      </c>
      <c r="N794" s="10">
        <v>99.9</v>
      </c>
      <c r="O794" s="6">
        <v>12481.381381381381</v>
      </c>
      <c r="P794" s="6" t="s">
        <v>39</v>
      </c>
      <c r="Q794" s="6">
        <v>6604.1741741741735</v>
      </c>
      <c r="R794" s="6">
        <v>11178.453453453452</v>
      </c>
      <c r="S794" s="6">
        <v>13800.345345345344</v>
      </c>
      <c r="T794" s="6">
        <v>13455.57057057057</v>
      </c>
      <c r="U794" s="6">
        <v>13090.750750750751</v>
      </c>
      <c r="V794" s="6">
        <v>10770.870870870871</v>
      </c>
    </row>
    <row r="795" spans="1:22" ht="12.75">
      <c r="A795" s="3">
        <v>2016</v>
      </c>
      <c r="B795" s="5" t="s">
        <v>17</v>
      </c>
      <c r="C795" s="5" t="s">
        <v>18</v>
      </c>
      <c r="D795" s="2">
        <v>0</v>
      </c>
      <c r="E795" s="2">
        <v>19</v>
      </c>
      <c r="F795" s="20">
        <v>438.4</v>
      </c>
      <c r="G795" s="20">
        <v>67.900000000000006</v>
      </c>
      <c r="H795" s="20">
        <v>206.8</v>
      </c>
      <c r="I795" s="20">
        <v>400</v>
      </c>
      <c r="J795" s="20">
        <v>498.3</v>
      </c>
      <c r="K795" s="20">
        <v>503.7</v>
      </c>
      <c r="L795" s="20">
        <v>473.4</v>
      </c>
      <c r="M795" s="20">
        <v>348.8</v>
      </c>
      <c r="N795" s="10">
        <v>100.2</v>
      </c>
      <c r="O795" s="20">
        <v>584.09580838323348</v>
      </c>
      <c r="P795" s="20">
        <v>90.465568862275461</v>
      </c>
      <c r="Q795" s="20">
        <v>275.52694610778445</v>
      </c>
      <c r="R795" s="20">
        <v>532.93413173652698</v>
      </c>
      <c r="S795" s="20">
        <v>663.90269461077844</v>
      </c>
      <c r="T795" s="20">
        <v>671.09730538922156</v>
      </c>
      <c r="U795" s="20">
        <v>630.72754491017952</v>
      </c>
      <c r="V795" s="20">
        <v>464.71856287425152</v>
      </c>
    </row>
    <row r="796" spans="1:22" ht="12.75">
      <c r="A796" s="3">
        <v>2016</v>
      </c>
      <c r="B796" s="5" t="s">
        <v>17</v>
      </c>
      <c r="C796" s="5" t="s">
        <v>19</v>
      </c>
      <c r="D796" s="2">
        <v>1</v>
      </c>
      <c r="E796" s="2">
        <v>19</v>
      </c>
      <c r="F796" s="20">
        <v>530.4</v>
      </c>
      <c r="G796" s="20">
        <v>81</v>
      </c>
      <c r="H796" s="20">
        <v>252.8</v>
      </c>
      <c r="I796" s="20">
        <v>430.4</v>
      </c>
      <c r="J796" s="20">
        <v>574.79999999999995</v>
      </c>
      <c r="K796" s="20">
        <v>632.4</v>
      </c>
      <c r="L796" s="20">
        <v>609.5</v>
      </c>
      <c r="M796" s="20">
        <v>458.6</v>
      </c>
      <c r="N796" s="10">
        <v>100.2</v>
      </c>
      <c r="O796" s="20">
        <v>706.67065868263467</v>
      </c>
      <c r="P796" s="20">
        <v>107.91916167664671</v>
      </c>
      <c r="Q796" s="20">
        <v>336.81437125748505</v>
      </c>
      <c r="R796" s="20">
        <v>573.43712574850292</v>
      </c>
      <c r="S796" s="20">
        <v>765.82634730538905</v>
      </c>
      <c r="T796" s="20">
        <v>842.56886227544896</v>
      </c>
      <c r="U796" s="20">
        <v>812.05838323353294</v>
      </c>
      <c r="V796" s="20">
        <v>611.00898203592817</v>
      </c>
    </row>
    <row r="797" spans="1:22" ht="12.75">
      <c r="A797" s="3">
        <v>2016</v>
      </c>
      <c r="B797" s="5" t="s">
        <v>17</v>
      </c>
      <c r="C797" s="5" t="s">
        <v>20</v>
      </c>
      <c r="D797" s="2">
        <v>2</v>
      </c>
      <c r="E797" s="2">
        <v>19</v>
      </c>
      <c r="F797" s="20">
        <v>349.1</v>
      </c>
      <c r="G797" s="20">
        <v>59.5</v>
      </c>
      <c r="H797" s="20">
        <v>167.4</v>
      </c>
      <c r="I797" s="20">
        <v>364.1</v>
      </c>
      <c r="J797" s="20">
        <v>408.2</v>
      </c>
      <c r="K797" s="20">
        <v>373.6</v>
      </c>
      <c r="L797" s="20">
        <v>364.1</v>
      </c>
      <c r="M797" s="20">
        <v>251.9</v>
      </c>
      <c r="N797" s="10">
        <v>100.2</v>
      </c>
      <c r="O797" s="20">
        <v>465.11826347305396</v>
      </c>
      <c r="P797" s="20">
        <v>79.273952095808383</v>
      </c>
      <c r="Q797" s="20">
        <v>223.03293413173654</v>
      </c>
      <c r="R797" s="20">
        <v>485.10329341317367</v>
      </c>
      <c r="S797" s="20">
        <v>543.85928143712567</v>
      </c>
      <c r="T797" s="20">
        <v>497.7604790419162</v>
      </c>
      <c r="U797" s="20">
        <v>485.10329341317367</v>
      </c>
      <c r="V797" s="20">
        <v>335.61526946107784</v>
      </c>
    </row>
    <row r="798" spans="1:22" ht="12.75">
      <c r="A798" s="3">
        <v>2016</v>
      </c>
      <c r="B798" s="5" t="s">
        <v>17</v>
      </c>
      <c r="C798" s="5" t="s">
        <v>21</v>
      </c>
      <c r="D798" s="2">
        <v>3</v>
      </c>
      <c r="E798" s="2">
        <v>19</v>
      </c>
      <c r="F798" s="20">
        <v>538.6</v>
      </c>
      <c r="G798" s="20">
        <v>173.7</v>
      </c>
      <c r="H798" s="20">
        <v>314</v>
      </c>
      <c r="I798" s="20">
        <v>449.8</v>
      </c>
      <c r="J798" s="20">
        <v>578.20000000000005</v>
      </c>
      <c r="K798" s="20">
        <v>612.70000000000005</v>
      </c>
      <c r="L798" s="20">
        <v>585.20000000000005</v>
      </c>
      <c r="M798" s="20">
        <v>510.3</v>
      </c>
      <c r="N798" s="10">
        <v>100.2</v>
      </c>
      <c r="O798" s="20">
        <v>717.59580838323359</v>
      </c>
      <c r="P798" s="20">
        <v>231.42664670658678</v>
      </c>
      <c r="Q798" s="20">
        <v>418.35329341317362</v>
      </c>
      <c r="R798" s="20">
        <v>599.2844311377246</v>
      </c>
      <c r="S798" s="20">
        <v>770.35628742514984</v>
      </c>
      <c r="T798" s="20">
        <v>816.32185628742525</v>
      </c>
      <c r="U798" s="20">
        <v>779.68263473053901</v>
      </c>
      <c r="V798" s="20">
        <v>679.89071856287421</v>
      </c>
    </row>
    <row r="799" spans="1:22" ht="12.75">
      <c r="A799" s="3">
        <v>2016</v>
      </c>
      <c r="B799" s="5" t="s">
        <v>17</v>
      </c>
      <c r="C799" s="5" t="s">
        <v>22</v>
      </c>
      <c r="D799" s="2">
        <v>4</v>
      </c>
      <c r="E799" s="2">
        <v>19</v>
      </c>
      <c r="F799" s="20">
        <v>577.5</v>
      </c>
      <c r="G799" s="20">
        <v>183.3</v>
      </c>
      <c r="H799" s="20">
        <v>325.2</v>
      </c>
      <c r="I799" s="20">
        <v>460</v>
      </c>
      <c r="J799" s="20">
        <v>597.9</v>
      </c>
      <c r="K799" s="20">
        <v>668.3</v>
      </c>
      <c r="L799" s="20">
        <v>649.20000000000005</v>
      </c>
      <c r="M799" s="20">
        <v>557.4</v>
      </c>
      <c r="N799" s="10">
        <v>100.2</v>
      </c>
      <c r="O799" s="20">
        <v>769.42365269461072</v>
      </c>
      <c r="P799" s="20">
        <v>244.21706586826349</v>
      </c>
      <c r="Q799" s="20">
        <v>433.27544910179637</v>
      </c>
      <c r="R799" s="20">
        <v>612.87425149700596</v>
      </c>
      <c r="S799" s="20">
        <v>796.60329341317356</v>
      </c>
      <c r="T799" s="20">
        <v>890.39970059880227</v>
      </c>
      <c r="U799" s="20">
        <v>864.95209580838332</v>
      </c>
      <c r="V799" s="20">
        <v>742.64371257485027</v>
      </c>
    </row>
    <row r="800" spans="1:22" ht="12.75">
      <c r="A800" s="3">
        <v>2016</v>
      </c>
      <c r="B800" s="5" t="s">
        <v>17</v>
      </c>
      <c r="C800" s="5" t="s">
        <v>23</v>
      </c>
      <c r="D800" s="2">
        <v>5</v>
      </c>
      <c r="E800" s="2">
        <v>19</v>
      </c>
      <c r="F800" s="20">
        <v>480.5</v>
      </c>
      <c r="G800" s="20">
        <v>152.6</v>
      </c>
      <c r="H800" s="20">
        <v>303.8</v>
      </c>
      <c r="I800" s="20">
        <v>431.7</v>
      </c>
      <c r="J800" s="20">
        <v>546.5</v>
      </c>
      <c r="K800" s="20">
        <v>528</v>
      </c>
      <c r="L800" s="20">
        <v>496</v>
      </c>
      <c r="M800" s="20">
        <v>431.2</v>
      </c>
      <c r="N800" s="10">
        <v>100.2</v>
      </c>
      <c r="O800" s="20">
        <v>640.18712574850292</v>
      </c>
      <c r="P800" s="20">
        <v>203.31437125748502</v>
      </c>
      <c r="Q800" s="20">
        <v>404.76347305389226</v>
      </c>
      <c r="R800" s="20">
        <v>575.1691616766467</v>
      </c>
      <c r="S800" s="20">
        <v>728.1212574850299</v>
      </c>
      <c r="T800" s="20">
        <v>703.4730538922156</v>
      </c>
      <c r="U800" s="20">
        <v>660.83832335329339</v>
      </c>
      <c r="V800" s="20">
        <v>574.50299401197606</v>
      </c>
    </row>
    <row r="801" spans="1:22" ht="12.75">
      <c r="A801" s="3">
        <v>2016</v>
      </c>
      <c r="B801" s="5" t="s">
        <v>17</v>
      </c>
      <c r="C801" s="5" t="s">
        <v>24</v>
      </c>
      <c r="D801" s="2">
        <v>6</v>
      </c>
      <c r="E801" s="2">
        <v>19</v>
      </c>
      <c r="F801" s="20">
        <v>177.1</v>
      </c>
      <c r="G801" s="20">
        <v>55.6</v>
      </c>
      <c r="H801" s="20">
        <v>103.5</v>
      </c>
      <c r="I801" s="20">
        <v>168.2</v>
      </c>
      <c r="J801" s="20">
        <v>196.4</v>
      </c>
      <c r="K801" s="20">
        <v>201.4</v>
      </c>
      <c r="L801" s="20">
        <v>200</v>
      </c>
      <c r="M801" s="20">
        <v>170</v>
      </c>
      <c r="N801" s="10">
        <v>100.2</v>
      </c>
      <c r="O801" s="20">
        <v>235.95658682634729</v>
      </c>
      <c r="P801" s="20">
        <v>74.077844311377248</v>
      </c>
      <c r="Q801" s="20">
        <v>137.89670658682635</v>
      </c>
      <c r="R801" s="20">
        <v>224.09880239520953</v>
      </c>
      <c r="S801" s="20">
        <v>261.67065868263472</v>
      </c>
      <c r="T801" s="20">
        <v>268.33233532934133</v>
      </c>
      <c r="U801" s="20">
        <v>266.46706586826349</v>
      </c>
      <c r="V801" s="20">
        <v>226.49700598802394</v>
      </c>
    </row>
    <row r="802" spans="1:22" ht="12.75">
      <c r="A802" s="3">
        <v>2016</v>
      </c>
      <c r="B802" s="5" t="s">
        <v>17</v>
      </c>
      <c r="C802" s="5" t="s">
        <v>25</v>
      </c>
      <c r="D802" s="2">
        <v>7</v>
      </c>
      <c r="E802" s="2">
        <v>19</v>
      </c>
      <c r="F802" s="20">
        <v>166.8</v>
      </c>
      <c r="G802" s="20">
        <v>59</v>
      </c>
      <c r="H802" s="20">
        <v>107.3</v>
      </c>
      <c r="I802" s="20">
        <v>174.2</v>
      </c>
      <c r="J802" s="20">
        <v>186.9</v>
      </c>
      <c r="K802" s="20">
        <v>189.6</v>
      </c>
      <c r="L802" s="20">
        <v>191.6</v>
      </c>
      <c r="M802" s="20">
        <v>178.7</v>
      </c>
      <c r="N802" s="10">
        <v>100.2</v>
      </c>
      <c r="O802" s="20">
        <v>222.23353293413177</v>
      </c>
      <c r="P802" s="20">
        <v>78.607784431137716</v>
      </c>
      <c r="Q802" s="20">
        <v>142.95958083832335</v>
      </c>
      <c r="R802" s="20">
        <v>232.09281437125745</v>
      </c>
      <c r="S802" s="20">
        <v>249.01347305389223</v>
      </c>
      <c r="T802" s="20">
        <v>252.61077844311376</v>
      </c>
      <c r="U802" s="20">
        <v>255.2754491017964</v>
      </c>
      <c r="V802" s="20">
        <v>238.08832335329339</v>
      </c>
    </row>
    <row r="803" spans="1:22" ht="12.75">
      <c r="A803" s="3">
        <v>2016</v>
      </c>
      <c r="B803" s="5" t="s">
        <v>17</v>
      </c>
      <c r="C803" s="5" t="s">
        <v>26</v>
      </c>
      <c r="D803" s="2">
        <v>8</v>
      </c>
      <c r="E803" s="2">
        <v>19</v>
      </c>
      <c r="F803" s="20">
        <v>181.2</v>
      </c>
      <c r="G803" s="20">
        <v>52.4</v>
      </c>
      <c r="H803" s="20">
        <v>100.8</v>
      </c>
      <c r="I803" s="20">
        <v>163.9</v>
      </c>
      <c r="J803" s="20">
        <v>199.3</v>
      </c>
      <c r="K803" s="20">
        <v>203.4</v>
      </c>
      <c r="L803" s="20">
        <v>201.7</v>
      </c>
      <c r="M803" s="20">
        <v>165.6</v>
      </c>
      <c r="N803" s="10">
        <v>100.2</v>
      </c>
      <c r="O803" s="20">
        <v>241.41916167664667</v>
      </c>
      <c r="P803" s="20">
        <v>69.814371257485021</v>
      </c>
      <c r="Q803" s="20">
        <v>134.29940119760477</v>
      </c>
      <c r="R803" s="20">
        <v>218.36976047904193</v>
      </c>
      <c r="S803" s="20">
        <v>265.5344311377246</v>
      </c>
      <c r="T803" s="20">
        <v>270.99700598802394</v>
      </c>
      <c r="U803" s="20">
        <v>268.73203592814366</v>
      </c>
      <c r="V803" s="20">
        <v>220.63473053892213</v>
      </c>
    </row>
    <row r="804" spans="1:22" ht="12.75">
      <c r="A804" s="3">
        <v>2016</v>
      </c>
      <c r="B804" s="5" t="s">
        <v>27</v>
      </c>
      <c r="C804" s="5" t="s">
        <v>18</v>
      </c>
      <c r="D804" s="2">
        <v>9</v>
      </c>
      <c r="E804" s="2">
        <v>19</v>
      </c>
      <c r="F804" s="21">
        <v>12.16</v>
      </c>
      <c r="G804" s="21">
        <v>5.3</v>
      </c>
      <c r="H804" s="21">
        <v>7.48</v>
      </c>
      <c r="I804" s="21">
        <v>10.55</v>
      </c>
      <c r="J804" s="21">
        <v>13.62</v>
      </c>
      <c r="K804" s="21">
        <v>13.95</v>
      </c>
      <c r="L804" s="21">
        <v>13.22</v>
      </c>
      <c r="M804" s="21">
        <v>11.31</v>
      </c>
      <c r="N804" s="10">
        <v>100.2</v>
      </c>
      <c r="O804" s="21">
        <v>16.201197604790419</v>
      </c>
      <c r="P804" s="21">
        <v>7.0613772455089814</v>
      </c>
      <c r="Q804" s="21">
        <v>9.9658682634730535</v>
      </c>
      <c r="R804" s="21">
        <v>14.056137724550899</v>
      </c>
      <c r="S804" s="21">
        <v>18.146407185628743</v>
      </c>
      <c r="T804" s="21">
        <v>18.586077844311376</v>
      </c>
      <c r="U804" s="21">
        <v>17.613473053892218</v>
      </c>
      <c r="V804" s="21">
        <v>15.068712574850299</v>
      </c>
    </row>
    <row r="805" spans="1:22" ht="12.75">
      <c r="A805" s="3">
        <v>2016</v>
      </c>
      <c r="B805" s="5" t="s">
        <v>27</v>
      </c>
      <c r="C805" s="5" t="s">
        <v>19</v>
      </c>
      <c r="D805" s="2">
        <v>10</v>
      </c>
      <c r="E805" s="2">
        <v>19</v>
      </c>
      <c r="F805" s="21">
        <v>13.45</v>
      </c>
      <c r="G805" s="21">
        <v>5.3</v>
      </c>
      <c r="H805" s="21">
        <v>7.52</v>
      </c>
      <c r="I805" s="21">
        <v>10.94</v>
      </c>
      <c r="J805" s="21">
        <v>14.4</v>
      </c>
      <c r="K805" s="21">
        <v>15.97</v>
      </c>
      <c r="L805" s="21">
        <v>15.48</v>
      </c>
      <c r="M805" s="21">
        <v>12.68</v>
      </c>
      <c r="N805" s="10">
        <v>100.2</v>
      </c>
      <c r="O805" s="21">
        <v>17.919910179640716</v>
      </c>
      <c r="P805" s="21">
        <v>7.0613772455089814</v>
      </c>
      <c r="Q805" s="21">
        <v>10.019161676646705</v>
      </c>
      <c r="R805" s="21">
        <v>14.575748502994012</v>
      </c>
      <c r="S805" s="21">
        <v>19.185628742514972</v>
      </c>
      <c r="T805" s="21">
        <v>21.277395209580838</v>
      </c>
      <c r="U805" s="21">
        <v>20.624550898203591</v>
      </c>
      <c r="V805" s="21">
        <v>16.894011976047903</v>
      </c>
    </row>
    <row r="806" spans="1:22" ht="12.75">
      <c r="A806" s="3">
        <v>2016</v>
      </c>
      <c r="B806" s="5" t="s">
        <v>27</v>
      </c>
      <c r="C806" s="5" t="s">
        <v>20</v>
      </c>
      <c r="D806" s="2">
        <v>11</v>
      </c>
      <c r="E806" s="2">
        <v>19</v>
      </c>
      <c r="F806" s="21">
        <v>10.93</v>
      </c>
      <c r="G806" s="21">
        <v>5.3</v>
      </c>
      <c r="H806" s="21">
        <v>7.4</v>
      </c>
      <c r="I806" s="21">
        <v>10.15</v>
      </c>
      <c r="J806" s="21">
        <v>12.63</v>
      </c>
      <c r="K806" s="21">
        <v>11.88</v>
      </c>
      <c r="L806" s="21">
        <v>11.46</v>
      </c>
      <c r="M806" s="21">
        <v>10</v>
      </c>
      <c r="N806" s="10">
        <v>100.2</v>
      </c>
      <c r="O806" s="21">
        <v>14.562425149700598</v>
      </c>
      <c r="P806" s="21">
        <v>7.0613772455089814</v>
      </c>
      <c r="Q806" s="21">
        <v>9.85928143712575</v>
      </c>
      <c r="R806" s="21">
        <v>13.523203592814372</v>
      </c>
      <c r="S806" s="21">
        <v>16.827395209580839</v>
      </c>
      <c r="T806" s="21">
        <v>15.82814371257485</v>
      </c>
      <c r="U806" s="21">
        <v>15.268562874251497</v>
      </c>
      <c r="V806" s="21">
        <v>13.323353293413174</v>
      </c>
    </row>
    <row r="807" spans="1:22" ht="12.75">
      <c r="A807" s="3">
        <v>2016</v>
      </c>
      <c r="B807" s="5" t="s">
        <v>27</v>
      </c>
      <c r="C807" s="5" t="s">
        <v>21</v>
      </c>
      <c r="D807" s="2">
        <v>12</v>
      </c>
      <c r="E807" s="2">
        <v>19</v>
      </c>
      <c r="F807" s="21">
        <v>13.66</v>
      </c>
      <c r="G807" s="21">
        <v>4.43</v>
      </c>
      <c r="H807" s="21">
        <v>7.92</v>
      </c>
      <c r="I807" s="21">
        <v>11.42</v>
      </c>
      <c r="J807" s="21">
        <v>14.8</v>
      </c>
      <c r="K807" s="21">
        <v>15.46</v>
      </c>
      <c r="L807" s="21">
        <v>14.82</v>
      </c>
      <c r="M807" s="21">
        <v>12.81</v>
      </c>
      <c r="N807" s="10">
        <v>100.2</v>
      </c>
      <c r="O807" s="21">
        <v>18.199700598802394</v>
      </c>
      <c r="P807" s="21">
        <v>5.9022455089820358</v>
      </c>
      <c r="Q807" s="21">
        <v>10.552095808383232</v>
      </c>
      <c r="R807" s="21">
        <v>15.215269461077844</v>
      </c>
      <c r="S807" s="21">
        <v>19.7185628742515</v>
      </c>
      <c r="T807" s="21">
        <v>20.59790419161677</v>
      </c>
      <c r="U807" s="21">
        <v>19.745209580838324</v>
      </c>
      <c r="V807" s="21">
        <v>17.067215568862274</v>
      </c>
    </row>
    <row r="808" spans="1:22" ht="12.75">
      <c r="A808" s="3">
        <v>2016</v>
      </c>
      <c r="B808" s="5" t="s">
        <v>27</v>
      </c>
      <c r="C808" s="5" t="s">
        <v>22</v>
      </c>
      <c r="D808" s="2">
        <v>13</v>
      </c>
      <c r="E808" s="2">
        <v>19</v>
      </c>
      <c r="F808" s="21">
        <v>14.25</v>
      </c>
      <c r="G808" s="21">
        <v>4.5999999999999996</v>
      </c>
      <c r="H808" s="21">
        <v>8</v>
      </c>
      <c r="I808" s="21">
        <v>11.48</v>
      </c>
      <c r="J808" s="21">
        <v>14.91</v>
      </c>
      <c r="K808" s="21">
        <v>16.420000000000002</v>
      </c>
      <c r="L808" s="21">
        <v>15.96</v>
      </c>
      <c r="M808" s="21">
        <v>13.52</v>
      </c>
      <c r="N808" s="10">
        <v>100.2</v>
      </c>
      <c r="O808" s="21">
        <v>18.985778443113773</v>
      </c>
      <c r="P808" s="21">
        <v>6.1287425149700585</v>
      </c>
      <c r="Q808" s="21">
        <v>10.658682634730539</v>
      </c>
      <c r="R808" s="21">
        <v>15.295209580838325</v>
      </c>
      <c r="S808" s="21">
        <v>19.865119760479043</v>
      </c>
      <c r="T808" s="21">
        <v>21.87694610778443</v>
      </c>
      <c r="U808" s="21">
        <v>21.264071856287426</v>
      </c>
      <c r="V808" s="21">
        <v>18.013173652694608</v>
      </c>
    </row>
    <row r="809" spans="1:22" ht="12.75">
      <c r="A809" s="3">
        <v>2016</v>
      </c>
      <c r="B809" s="5" t="s">
        <v>27</v>
      </c>
      <c r="C809" s="5" t="s">
        <v>23</v>
      </c>
      <c r="D809" s="2">
        <v>14</v>
      </c>
      <c r="E809" s="2">
        <v>19</v>
      </c>
      <c r="F809" s="21">
        <v>12.84</v>
      </c>
      <c r="G809" s="21">
        <v>3.99</v>
      </c>
      <c r="H809" s="21">
        <v>7.75</v>
      </c>
      <c r="I809" s="21">
        <v>11.32</v>
      </c>
      <c r="J809" s="21">
        <v>14.59</v>
      </c>
      <c r="K809" s="21">
        <v>14.14</v>
      </c>
      <c r="L809" s="21">
        <v>13.22</v>
      </c>
      <c r="M809" s="21">
        <v>11.52</v>
      </c>
      <c r="N809" s="10">
        <v>100.2</v>
      </c>
      <c r="O809" s="21">
        <v>17.107185628742513</v>
      </c>
      <c r="P809" s="21">
        <v>5.3160179640718566</v>
      </c>
      <c r="Q809" s="21">
        <v>10.325598802395209</v>
      </c>
      <c r="R809" s="21">
        <v>15.082035928143712</v>
      </c>
      <c r="S809" s="21">
        <v>19.438772455089818</v>
      </c>
      <c r="T809" s="21">
        <v>18.839221556886226</v>
      </c>
      <c r="U809" s="21">
        <v>17.613473053892218</v>
      </c>
      <c r="V809" s="21">
        <v>15.348502994011975</v>
      </c>
    </row>
    <row r="810" spans="1:22" ht="12.75">
      <c r="A810" s="3">
        <v>2016</v>
      </c>
      <c r="B810" s="5" t="s">
        <v>27</v>
      </c>
      <c r="C810" s="5" t="s">
        <v>24</v>
      </c>
      <c r="D810" s="2">
        <v>15</v>
      </c>
      <c r="E810" s="2">
        <v>19</v>
      </c>
      <c r="F810" s="21">
        <v>8.9</v>
      </c>
      <c r="G810" s="21">
        <v>5.5</v>
      </c>
      <c r="H810" s="21">
        <v>7.2</v>
      </c>
      <c r="I810" s="21">
        <v>8.1300000000000008</v>
      </c>
      <c r="J810" s="21">
        <v>9.4499999999999993</v>
      </c>
      <c r="K810" s="21">
        <v>9.6300000000000008</v>
      </c>
      <c r="L810" s="21">
        <v>9.64</v>
      </c>
      <c r="M810" s="21">
        <v>9.6</v>
      </c>
      <c r="N810" s="10">
        <v>100.2</v>
      </c>
      <c r="O810" s="21">
        <v>11.857784431137725</v>
      </c>
      <c r="P810" s="21">
        <v>7.3278443113772456</v>
      </c>
      <c r="Q810" s="21">
        <v>9.5928143712574858</v>
      </c>
      <c r="R810" s="21">
        <v>10.83188622754491</v>
      </c>
      <c r="S810" s="21">
        <v>12.590568862275447</v>
      </c>
      <c r="T810" s="21">
        <v>12.830389221556887</v>
      </c>
      <c r="U810" s="21">
        <v>12.843712574850299</v>
      </c>
      <c r="V810" s="21">
        <v>12.790419161676645</v>
      </c>
    </row>
    <row r="811" spans="1:22" ht="12.75">
      <c r="A811" s="3">
        <v>2016</v>
      </c>
      <c r="B811" s="5" t="s">
        <v>27</v>
      </c>
      <c r="C811" s="5" t="s">
        <v>25</v>
      </c>
      <c r="D811" s="2">
        <v>16</v>
      </c>
      <c r="E811" s="2">
        <v>19</v>
      </c>
      <c r="F811" s="21">
        <v>8.5</v>
      </c>
      <c r="G811" s="21">
        <v>5.6</v>
      </c>
      <c r="H811" s="21">
        <v>7.2</v>
      </c>
      <c r="I811" s="21">
        <v>8.14</v>
      </c>
      <c r="J811" s="21">
        <v>8.93</v>
      </c>
      <c r="K811" s="21">
        <v>9.75</v>
      </c>
      <c r="L811" s="21">
        <v>10.19</v>
      </c>
      <c r="M811" s="21">
        <v>10.23</v>
      </c>
      <c r="N811" s="10">
        <v>100.2</v>
      </c>
      <c r="O811" s="21">
        <v>11.324850299401197</v>
      </c>
      <c r="P811" s="21">
        <v>7.4610778443113759</v>
      </c>
      <c r="Q811" s="21">
        <v>9.5928143712574858</v>
      </c>
      <c r="R811" s="21">
        <v>10.845209580838324</v>
      </c>
      <c r="S811" s="21">
        <v>11.897754491017963</v>
      </c>
      <c r="T811" s="21">
        <v>12.990269461077844</v>
      </c>
      <c r="U811" s="21">
        <v>13.576497005988024</v>
      </c>
      <c r="V811" s="21">
        <v>13.629790419161678</v>
      </c>
    </row>
    <row r="812" spans="1:22" ht="12.75">
      <c r="A812" s="3">
        <v>2016</v>
      </c>
      <c r="B812" s="5" t="s">
        <v>27</v>
      </c>
      <c r="C812" s="5" t="s">
        <v>26</v>
      </c>
      <c r="D812" s="2">
        <v>17</v>
      </c>
      <c r="E812" s="2">
        <v>19</v>
      </c>
      <c r="F812" s="21">
        <v>9</v>
      </c>
      <c r="G812" s="21">
        <v>5.42</v>
      </c>
      <c r="H812" s="21">
        <v>7.2</v>
      </c>
      <c r="I812" s="21">
        <v>8.1300000000000008</v>
      </c>
      <c r="J812" s="21">
        <v>9.59</v>
      </c>
      <c r="K812" s="21">
        <v>9.61</v>
      </c>
      <c r="L812" s="21">
        <v>9.52</v>
      </c>
      <c r="M812" s="21">
        <v>9.25</v>
      </c>
      <c r="N812" s="10">
        <v>100.2</v>
      </c>
      <c r="O812" s="21">
        <v>11.991017964071856</v>
      </c>
      <c r="P812" s="21">
        <v>7.2212574850299394</v>
      </c>
      <c r="Q812" s="21">
        <v>9.5928143712574858</v>
      </c>
      <c r="R812" s="21">
        <v>10.83188622754491</v>
      </c>
      <c r="S812" s="21">
        <v>12.777095808383232</v>
      </c>
      <c r="T812" s="21">
        <v>12.803742514970059</v>
      </c>
      <c r="U812" s="21">
        <v>12.68383233532934</v>
      </c>
      <c r="V812" s="21">
        <v>12.324101796407184</v>
      </c>
    </row>
    <row r="813" spans="1:22" ht="12.75">
      <c r="A813" s="3">
        <v>2016</v>
      </c>
      <c r="B813" s="5" t="s">
        <v>49</v>
      </c>
      <c r="C813" s="5" t="s">
        <v>18</v>
      </c>
      <c r="D813" s="2">
        <v>18</v>
      </c>
      <c r="E813" s="2">
        <v>19</v>
      </c>
      <c r="F813" s="22">
        <v>12.09</v>
      </c>
      <c r="G813" s="22">
        <v>5.3</v>
      </c>
      <c r="H813" s="22">
        <v>7.45</v>
      </c>
      <c r="I813" s="22">
        <v>10.51</v>
      </c>
      <c r="J813" s="22">
        <v>13.55</v>
      </c>
      <c r="K813" s="22">
        <v>13.9</v>
      </c>
      <c r="L813" s="22">
        <v>13.17</v>
      </c>
      <c r="M813" s="22">
        <v>11.25</v>
      </c>
      <c r="N813" s="10">
        <v>100.2</v>
      </c>
      <c r="O813" s="22">
        <v>16.107934131736524</v>
      </c>
      <c r="P813" s="22">
        <v>7.0613772455089814</v>
      </c>
      <c r="Q813" s="22">
        <v>9.9258982035928138</v>
      </c>
      <c r="R813" s="22">
        <v>14.002844311377245</v>
      </c>
      <c r="S813" s="22">
        <v>18.053143712574851</v>
      </c>
      <c r="T813" s="22">
        <v>18.519461077844312</v>
      </c>
      <c r="U813" s="22">
        <v>17.546856287425147</v>
      </c>
      <c r="V813" s="22">
        <v>14.988772455089819</v>
      </c>
    </row>
    <row r="814" spans="1:22" ht="12.75">
      <c r="A814" s="3">
        <v>2016</v>
      </c>
      <c r="B814" s="5" t="s">
        <v>49</v>
      </c>
      <c r="C814" s="5" t="s">
        <v>19</v>
      </c>
      <c r="D814" s="2">
        <v>19</v>
      </c>
      <c r="E814" s="2">
        <v>19</v>
      </c>
      <c r="F814" s="22">
        <v>13.35</v>
      </c>
      <c r="G814" s="22">
        <v>5.3</v>
      </c>
      <c r="H814" s="22">
        <v>7.5</v>
      </c>
      <c r="I814" s="22">
        <v>10.87</v>
      </c>
      <c r="J814" s="22">
        <v>14.34</v>
      </c>
      <c r="K814" s="22">
        <v>15.86</v>
      </c>
      <c r="L814" s="22">
        <v>15.39</v>
      </c>
      <c r="M814" s="22">
        <v>12.56</v>
      </c>
      <c r="N814" s="10">
        <v>100.2</v>
      </c>
      <c r="O814" s="22">
        <v>17.786676646706585</v>
      </c>
      <c r="P814" s="22">
        <v>7.0613772455089814</v>
      </c>
      <c r="Q814" s="22">
        <v>9.9925149700598794</v>
      </c>
      <c r="R814" s="22">
        <v>14.482485029940118</v>
      </c>
      <c r="S814" s="22">
        <v>19.105688622754489</v>
      </c>
      <c r="T814" s="22">
        <v>21.130838323353291</v>
      </c>
      <c r="U814" s="22">
        <v>20.504640718562875</v>
      </c>
      <c r="V814" s="22">
        <v>16.734131736526944</v>
      </c>
    </row>
    <row r="815" spans="1:22" ht="12.75">
      <c r="A815" s="3">
        <v>2016</v>
      </c>
      <c r="B815" s="5" t="s">
        <v>49</v>
      </c>
      <c r="C815" s="5" t="s">
        <v>20</v>
      </c>
      <c r="D815" s="2">
        <v>20</v>
      </c>
      <c r="E815" s="2">
        <v>19</v>
      </c>
      <c r="F815" s="22">
        <v>10.92</v>
      </c>
      <c r="G815" s="22">
        <v>5.3</v>
      </c>
      <c r="H815" s="22">
        <v>7.39</v>
      </c>
      <c r="I815" s="22">
        <v>10.15</v>
      </c>
      <c r="J815" s="22">
        <v>12.62</v>
      </c>
      <c r="K815" s="22">
        <v>11.88</v>
      </c>
      <c r="L815" s="22">
        <v>11.45</v>
      </c>
      <c r="M815" s="22">
        <v>10</v>
      </c>
      <c r="N815" s="10">
        <v>100.2</v>
      </c>
      <c r="O815" s="22">
        <v>14.549101796407184</v>
      </c>
      <c r="P815" s="22">
        <v>7.0613772455089814</v>
      </c>
      <c r="Q815" s="22">
        <v>9.8459580838323344</v>
      </c>
      <c r="R815" s="22">
        <v>13.523203592814372</v>
      </c>
      <c r="S815" s="22">
        <v>16.814071856287423</v>
      </c>
      <c r="T815" s="22">
        <v>15.82814371257485</v>
      </c>
      <c r="U815" s="22">
        <v>15.255239520958082</v>
      </c>
      <c r="V815" s="22">
        <v>13.323353293413174</v>
      </c>
    </row>
    <row r="816" spans="1:22" ht="12.75">
      <c r="A816" s="3">
        <v>2016</v>
      </c>
      <c r="B816" s="5" t="s">
        <v>49</v>
      </c>
      <c r="C816" s="5" t="s">
        <v>21</v>
      </c>
      <c r="D816" s="2">
        <v>21</v>
      </c>
      <c r="E816" s="2">
        <v>19</v>
      </c>
      <c r="F816" s="22">
        <v>13.59</v>
      </c>
      <c r="G816" s="22">
        <v>4.41</v>
      </c>
      <c r="H816" s="22">
        <v>7.87</v>
      </c>
      <c r="I816" s="22">
        <v>11.35</v>
      </c>
      <c r="J816" s="22">
        <v>14.73</v>
      </c>
      <c r="K816" s="22">
        <v>15.39</v>
      </c>
      <c r="L816" s="22">
        <v>14.73</v>
      </c>
      <c r="M816" s="22">
        <v>12.71</v>
      </c>
      <c r="N816" s="10">
        <v>100.2</v>
      </c>
      <c r="O816" s="22">
        <v>18.106437125748503</v>
      </c>
      <c r="P816" s="22">
        <v>5.8755988023952099</v>
      </c>
      <c r="Q816" s="22">
        <v>10.485479041916166</v>
      </c>
      <c r="R816" s="22">
        <v>15.12200598802395</v>
      </c>
      <c r="S816" s="22">
        <v>19.625299401197605</v>
      </c>
      <c r="T816" s="22">
        <v>20.504640718562875</v>
      </c>
      <c r="U816" s="22">
        <v>19.625299401197605</v>
      </c>
      <c r="V816" s="22">
        <v>16.933982035928143</v>
      </c>
    </row>
    <row r="817" spans="1:22" ht="12.75">
      <c r="A817" s="3">
        <v>2016</v>
      </c>
      <c r="B817" s="5" t="s">
        <v>49</v>
      </c>
      <c r="C817" s="5" t="s">
        <v>22</v>
      </c>
      <c r="D817" s="2">
        <v>22</v>
      </c>
      <c r="E817" s="2">
        <v>19</v>
      </c>
      <c r="F817" s="22">
        <v>14.16</v>
      </c>
      <c r="G817" s="22">
        <v>4.5999999999999996</v>
      </c>
      <c r="H817" s="22">
        <v>7.98</v>
      </c>
      <c r="I817" s="22">
        <v>11.39</v>
      </c>
      <c r="J817" s="22">
        <v>14.81</v>
      </c>
      <c r="K817" s="22">
        <v>16.329999999999998</v>
      </c>
      <c r="L817" s="22">
        <v>15.81</v>
      </c>
      <c r="M817" s="22">
        <v>13.36</v>
      </c>
      <c r="N817" s="10">
        <v>100.2</v>
      </c>
      <c r="O817" s="22">
        <v>18.865868263473054</v>
      </c>
      <c r="P817" s="22">
        <v>6.1287425149700585</v>
      </c>
      <c r="Q817" s="22">
        <v>10.632035928143713</v>
      </c>
      <c r="R817" s="22">
        <v>15.175299401197606</v>
      </c>
      <c r="S817" s="22">
        <v>19.731886227544909</v>
      </c>
      <c r="T817" s="22">
        <v>21.757035928143711</v>
      </c>
      <c r="U817" s="22">
        <v>21.064221556886228</v>
      </c>
      <c r="V817" s="22">
        <v>17.8</v>
      </c>
    </row>
    <row r="818" spans="1:22" ht="12.75">
      <c r="A818" s="3">
        <v>2016</v>
      </c>
      <c r="B818" s="5" t="s">
        <v>49</v>
      </c>
      <c r="C818" s="5" t="s">
        <v>23</v>
      </c>
      <c r="D818" s="2">
        <v>23</v>
      </c>
      <c r="E818" s="2">
        <v>19</v>
      </c>
      <c r="F818" s="22">
        <v>12.82</v>
      </c>
      <c r="G818" s="22">
        <v>3.99</v>
      </c>
      <c r="H818" s="22">
        <v>7.72</v>
      </c>
      <c r="I818" s="22">
        <v>11.3</v>
      </c>
      <c r="J818" s="22">
        <v>14.58</v>
      </c>
      <c r="K818" s="22">
        <v>14.14</v>
      </c>
      <c r="L818" s="22">
        <v>13.2</v>
      </c>
      <c r="M818" s="22">
        <v>11.51</v>
      </c>
      <c r="N818" s="10">
        <v>100.2</v>
      </c>
      <c r="O818" s="22">
        <v>17.080538922155689</v>
      </c>
      <c r="P818" s="22">
        <v>5.3160179640718566</v>
      </c>
      <c r="Q818" s="22">
        <v>10.28562874251497</v>
      </c>
      <c r="R818" s="22">
        <v>15.055389221556888</v>
      </c>
      <c r="S818" s="22">
        <v>19.425449101796406</v>
      </c>
      <c r="T818" s="22">
        <v>18.839221556886226</v>
      </c>
      <c r="U818" s="22">
        <v>17.586826347305387</v>
      </c>
      <c r="V818" s="22">
        <v>15.335179640718563</v>
      </c>
    </row>
    <row r="819" spans="1:22" ht="12.75">
      <c r="A819" s="3">
        <v>2016</v>
      </c>
      <c r="B819" s="5" t="s">
        <v>49</v>
      </c>
      <c r="C819" s="5" t="s">
        <v>24</v>
      </c>
      <c r="D819" s="2">
        <v>24</v>
      </c>
      <c r="E819" s="2">
        <v>19</v>
      </c>
      <c r="F819" s="22">
        <v>8.8699999999999992</v>
      </c>
      <c r="G819" s="22">
        <v>5.5</v>
      </c>
      <c r="H819" s="22">
        <v>7.2</v>
      </c>
      <c r="I819" s="22">
        <v>8.1</v>
      </c>
      <c r="J819" s="22">
        <v>9.42</v>
      </c>
      <c r="K819" s="22">
        <v>9.6</v>
      </c>
      <c r="L819" s="22">
        <v>9.61</v>
      </c>
      <c r="M819" s="22">
        <v>9.59</v>
      </c>
      <c r="N819" s="10">
        <v>100.2</v>
      </c>
      <c r="O819" s="22">
        <v>11.817814371257484</v>
      </c>
      <c r="P819" s="22">
        <v>7.3278443113772456</v>
      </c>
      <c r="Q819" s="22">
        <v>9.5928143712574858</v>
      </c>
      <c r="R819" s="22">
        <v>10.79191616766467</v>
      </c>
      <c r="S819" s="22">
        <v>12.550598802395209</v>
      </c>
      <c r="T819" s="22">
        <v>12.790419161676645</v>
      </c>
      <c r="U819" s="22">
        <v>12.803742514970059</v>
      </c>
      <c r="V819" s="22">
        <v>12.777095808383232</v>
      </c>
    </row>
    <row r="820" spans="1:22" ht="12.75">
      <c r="A820" s="3">
        <v>2016</v>
      </c>
      <c r="B820" s="5" t="s">
        <v>49</v>
      </c>
      <c r="C820" s="5" t="s">
        <v>25</v>
      </c>
      <c r="D820" s="2">
        <v>25</v>
      </c>
      <c r="E820" s="2">
        <v>19</v>
      </c>
      <c r="F820" s="22">
        <v>8.4600000000000009</v>
      </c>
      <c r="G820" s="22">
        <v>5.62</v>
      </c>
      <c r="H820" s="22">
        <v>7.2</v>
      </c>
      <c r="I820" s="22">
        <v>8.07</v>
      </c>
      <c r="J820" s="22">
        <v>8.8800000000000008</v>
      </c>
      <c r="K820" s="22">
        <v>9.67</v>
      </c>
      <c r="L820" s="22">
        <v>10.14</v>
      </c>
      <c r="M820" s="22">
        <v>10.23</v>
      </c>
      <c r="N820" s="10">
        <v>100.2</v>
      </c>
      <c r="O820" s="22">
        <v>11.271556886227545</v>
      </c>
      <c r="P820" s="22">
        <v>7.4877245508982035</v>
      </c>
      <c r="Q820" s="22">
        <v>9.5928143712574858</v>
      </c>
      <c r="R820" s="22">
        <v>10.75194610778443</v>
      </c>
      <c r="S820" s="22">
        <v>11.831137724550898</v>
      </c>
      <c r="T820" s="22">
        <v>12.883682634730539</v>
      </c>
      <c r="U820" s="22">
        <v>13.509880239520959</v>
      </c>
      <c r="V820" s="22">
        <v>13.629790419161678</v>
      </c>
    </row>
    <row r="821" spans="1:22" ht="12.75">
      <c r="A821" s="3">
        <v>2016</v>
      </c>
      <c r="B821" s="5" t="s">
        <v>49</v>
      </c>
      <c r="C821" s="5" t="s">
        <v>26</v>
      </c>
      <c r="D821" s="2">
        <v>26</v>
      </c>
      <c r="E821" s="2">
        <v>19</v>
      </c>
      <c r="F821" s="22">
        <v>8.98</v>
      </c>
      <c r="G821" s="22">
        <v>5.42</v>
      </c>
      <c r="H821" s="22">
        <v>7.2</v>
      </c>
      <c r="I821" s="22">
        <v>8.1</v>
      </c>
      <c r="J821" s="22">
        <v>9.56</v>
      </c>
      <c r="K821" s="22">
        <v>9.59</v>
      </c>
      <c r="L821" s="22">
        <v>9.5</v>
      </c>
      <c r="M821" s="22">
        <v>9.25</v>
      </c>
      <c r="N821" s="10">
        <v>100.2</v>
      </c>
      <c r="O821" s="22">
        <v>11.96437125748503</v>
      </c>
      <c r="P821" s="22">
        <v>7.2212574850299394</v>
      </c>
      <c r="Q821" s="22">
        <v>9.5928143712574858</v>
      </c>
      <c r="R821" s="22">
        <v>10.79191616766467</v>
      </c>
      <c r="S821" s="22">
        <v>12.737125748502994</v>
      </c>
      <c r="T821" s="22">
        <v>12.777095808383232</v>
      </c>
      <c r="U821" s="22">
        <v>12.657185628742514</v>
      </c>
      <c r="V821" s="22">
        <v>12.324101796407184</v>
      </c>
    </row>
    <row r="822" spans="1:22" ht="12.75">
      <c r="A822" s="3">
        <v>2016</v>
      </c>
      <c r="B822" s="5" t="s">
        <v>29</v>
      </c>
      <c r="C822" s="5" t="s">
        <v>18</v>
      </c>
      <c r="D822" s="2">
        <v>27</v>
      </c>
      <c r="E822" s="2">
        <v>19</v>
      </c>
      <c r="F822" s="6">
        <v>23084</v>
      </c>
      <c r="G822" s="6" t="s">
        <v>39</v>
      </c>
      <c r="H822" s="6">
        <v>9392</v>
      </c>
      <c r="I822" s="6">
        <v>20010</v>
      </c>
      <c r="J822" s="6">
        <v>25550</v>
      </c>
      <c r="K822" s="6">
        <v>26297</v>
      </c>
      <c r="L822" s="6">
        <v>24641</v>
      </c>
      <c r="M822" s="6">
        <v>18235</v>
      </c>
      <c r="N822" s="10">
        <v>100.2</v>
      </c>
      <c r="O822" s="6">
        <v>30755.628742514968</v>
      </c>
      <c r="P822" s="6" t="s">
        <v>39</v>
      </c>
      <c r="Q822" s="6">
        <v>12513.293413173653</v>
      </c>
      <c r="R822" s="6">
        <v>26660.029940119759</v>
      </c>
      <c r="S822" s="6">
        <v>34041.167664670655</v>
      </c>
      <c r="T822" s="6">
        <v>35036.422155688619</v>
      </c>
      <c r="U822" s="6">
        <v>32830.074850299403</v>
      </c>
      <c r="V822" s="6">
        <v>24295.134730538921</v>
      </c>
    </row>
    <row r="823" spans="1:22" ht="12.75">
      <c r="A823" s="3">
        <v>2016</v>
      </c>
      <c r="B823" s="5" t="s">
        <v>29</v>
      </c>
      <c r="C823" s="5" t="s">
        <v>19</v>
      </c>
      <c r="D823" s="2">
        <v>28</v>
      </c>
      <c r="E823" s="2">
        <v>19</v>
      </c>
      <c r="F823" s="6">
        <v>28376</v>
      </c>
      <c r="G823" s="6" t="s">
        <v>39</v>
      </c>
      <c r="H823" s="6">
        <v>11322</v>
      </c>
      <c r="I823" s="6">
        <v>22198</v>
      </c>
      <c r="J823" s="6">
        <v>29742</v>
      </c>
      <c r="K823" s="6">
        <v>33178</v>
      </c>
      <c r="L823" s="6">
        <v>31846</v>
      </c>
      <c r="M823" s="6">
        <v>23932</v>
      </c>
      <c r="N823" s="10">
        <v>100.2</v>
      </c>
      <c r="O823" s="6">
        <v>37806.347305389223</v>
      </c>
      <c r="P823" s="6" t="s">
        <v>39</v>
      </c>
      <c r="Q823" s="6">
        <v>15084.700598802396</v>
      </c>
      <c r="R823" s="6">
        <v>29575.179640718561</v>
      </c>
      <c r="S823" s="6">
        <v>39626.31736526946</v>
      </c>
      <c r="T823" s="6">
        <v>44204.221556886223</v>
      </c>
      <c r="U823" s="6">
        <v>42429.55089820359</v>
      </c>
      <c r="V823" s="6">
        <v>31885.449101796406</v>
      </c>
    </row>
    <row r="824" spans="1:22" ht="12.75">
      <c r="A824" s="3">
        <v>2016</v>
      </c>
      <c r="B824" s="5" t="s">
        <v>29</v>
      </c>
      <c r="C824" s="5" t="s">
        <v>20</v>
      </c>
      <c r="D824" s="2">
        <v>29</v>
      </c>
      <c r="E824" s="2">
        <v>19</v>
      </c>
      <c r="F824" s="6">
        <v>17957</v>
      </c>
      <c r="G824" s="6" t="s">
        <v>39</v>
      </c>
      <c r="H824" s="6">
        <v>7677</v>
      </c>
      <c r="I824" s="6">
        <v>17771</v>
      </c>
      <c r="J824" s="6">
        <v>20491</v>
      </c>
      <c r="K824" s="6">
        <v>19277</v>
      </c>
      <c r="L824" s="6">
        <v>18600</v>
      </c>
      <c r="M824" s="6">
        <v>12867</v>
      </c>
      <c r="N824" s="10">
        <v>100.2</v>
      </c>
      <c r="O824" s="6">
        <v>23924.745508982036</v>
      </c>
      <c r="P824" s="6" t="s">
        <v>39</v>
      </c>
      <c r="Q824" s="6">
        <v>10228.338323353293</v>
      </c>
      <c r="R824" s="6">
        <v>23676.93113772455</v>
      </c>
      <c r="S824" s="6">
        <v>27300.883233532932</v>
      </c>
      <c r="T824" s="6">
        <v>25683.428143712576</v>
      </c>
      <c r="U824" s="6">
        <v>24781.437125748504</v>
      </c>
      <c r="V824" s="6">
        <v>17143.15868263473</v>
      </c>
    </row>
    <row r="825" spans="1:22" ht="12.75">
      <c r="A825" s="3">
        <v>2016</v>
      </c>
      <c r="B825" s="5" t="s">
        <v>29</v>
      </c>
      <c r="C825" s="5" t="s">
        <v>21</v>
      </c>
      <c r="D825" s="2">
        <v>30</v>
      </c>
      <c r="E825" s="2">
        <v>19</v>
      </c>
      <c r="F825" s="6">
        <v>28195</v>
      </c>
      <c r="G825" s="6" t="s">
        <v>39</v>
      </c>
      <c r="H825" s="6">
        <v>14743</v>
      </c>
      <c r="I825" s="6">
        <v>22812</v>
      </c>
      <c r="J825" s="6">
        <v>29698</v>
      </c>
      <c r="K825" s="6">
        <v>31773</v>
      </c>
      <c r="L825" s="6">
        <v>30352</v>
      </c>
      <c r="M825" s="6">
        <v>25997</v>
      </c>
      <c r="N825" s="10">
        <v>100.2</v>
      </c>
      <c r="O825" s="6">
        <v>37565.194610778439</v>
      </c>
      <c r="P825" s="6" t="s">
        <v>39</v>
      </c>
      <c r="Q825" s="6">
        <v>19642.61976047904</v>
      </c>
      <c r="R825" s="6">
        <v>30393.233532934129</v>
      </c>
      <c r="S825" s="6">
        <v>39567.694610778439</v>
      </c>
      <c r="T825" s="6">
        <v>42332.290419161676</v>
      </c>
      <c r="U825" s="6">
        <v>40439.041916167662</v>
      </c>
      <c r="V825" s="6">
        <v>34636.721556886223</v>
      </c>
    </row>
    <row r="826" spans="1:22" ht="12.75">
      <c r="A826" s="3">
        <v>2016</v>
      </c>
      <c r="B826" s="5" t="s">
        <v>29</v>
      </c>
      <c r="C826" s="5" t="s">
        <v>22</v>
      </c>
      <c r="D826" s="2">
        <v>31</v>
      </c>
      <c r="E826" s="2">
        <v>19</v>
      </c>
      <c r="F826" s="6">
        <v>30550</v>
      </c>
      <c r="G826" s="6" t="s">
        <v>39</v>
      </c>
      <c r="H826" s="6">
        <v>15418</v>
      </c>
      <c r="I826" s="6">
        <v>23660</v>
      </c>
      <c r="J826" s="6">
        <v>30946</v>
      </c>
      <c r="K826" s="6">
        <v>34703</v>
      </c>
      <c r="L826" s="6">
        <v>33585</v>
      </c>
      <c r="M826" s="6">
        <v>28604</v>
      </c>
      <c r="N826" s="10">
        <v>100.2</v>
      </c>
      <c r="O826" s="6">
        <v>40702.844311377245</v>
      </c>
      <c r="P826" s="6" t="s">
        <v>39</v>
      </c>
      <c r="Q826" s="6">
        <v>20541.946107784432</v>
      </c>
      <c r="R826" s="6">
        <v>31523.053892215568</v>
      </c>
      <c r="S826" s="6">
        <v>41230.449101796403</v>
      </c>
      <c r="T826" s="6">
        <v>46236.032934131734</v>
      </c>
      <c r="U826" s="6">
        <v>44746.482035928144</v>
      </c>
      <c r="V826" s="6">
        <v>38110.119760479043</v>
      </c>
    </row>
    <row r="827" spans="1:22" ht="12.75">
      <c r="A827" s="3">
        <v>2016</v>
      </c>
      <c r="B827" s="5" t="s">
        <v>29</v>
      </c>
      <c r="C827" s="5" t="s">
        <v>23</v>
      </c>
      <c r="D827" s="2">
        <v>32</v>
      </c>
      <c r="E827" s="2">
        <v>19</v>
      </c>
      <c r="F827" s="6">
        <v>24831</v>
      </c>
      <c r="G827" s="6" t="s">
        <v>39</v>
      </c>
      <c r="H827" s="6">
        <v>13787</v>
      </c>
      <c r="I827" s="6">
        <v>21606</v>
      </c>
      <c r="J827" s="6">
        <v>27435</v>
      </c>
      <c r="K827" s="6">
        <v>27084</v>
      </c>
      <c r="L827" s="6">
        <v>25476</v>
      </c>
      <c r="M827" s="6">
        <v>21910</v>
      </c>
      <c r="N827" s="10">
        <v>100.2</v>
      </c>
      <c r="O827" s="6">
        <v>33083.218562874252</v>
      </c>
      <c r="P827" s="6" t="s">
        <v>39</v>
      </c>
      <c r="Q827" s="6">
        <v>18368.907185628741</v>
      </c>
      <c r="R827" s="6">
        <v>28786.437125748504</v>
      </c>
      <c r="S827" s="6">
        <v>36552.619760479043</v>
      </c>
      <c r="T827" s="6">
        <v>36084.970059880237</v>
      </c>
      <c r="U827" s="6">
        <v>33942.574850299403</v>
      </c>
      <c r="V827" s="6">
        <v>29191.467065868263</v>
      </c>
    </row>
    <row r="828" spans="1:22" ht="12.75">
      <c r="A828" s="3">
        <v>2016</v>
      </c>
      <c r="B828" s="5" t="s">
        <v>29</v>
      </c>
      <c r="C828" s="5" t="s">
        <v>24</v>
      </c>
      <c r="D828" s="2">
        <v>33</v>
      </c>
      <c r="E828" s="2">
        <v>19</v>
      </c>
      <c r="F828" s="6">
        <v>9616</v>
      </c>
      <c r="G828" s="6" t="s">
        <v>39</v>
      </c>
      <c r="H828" s="6">
        <v>5259</v>
      </c>
      <c r="I828" s="6">
        <v>8958</v>
      </c>
      <c r="J828" s="6">
        <v>10559</v>
      </c>
      <c r="K828" s="6">
        <v>10400</v>
      </c>
      <c r="L828" s="6">
        <v>10358</v>
      </c>
      <c r="M828" s="6">
        <v>8874</v>
      </c>
      <c r="N828" s="10">
        <v>100.2</v>
      </c>
      <c r="O828" s="6">
        <v>12811.736526946108</v>
      </c>
      <c r="P828" s="6" t="s">
        <v>39</v>
      </c>
      <c r="Q828" s="6">
        <v>7006.7514970059874</v>
      </c>
      <c r="R828" s="6">
        <v>11935.05988023952</v>
      </c>
      <c r="S828" s="6">
        <v>14068.128742514969</v>
      </c>
      <c r="T828" s="6">
        <v>13856.2874251497</v>
      </c>
      <c r="U828" s="6">
        <v>13800.329341317365</v>
      </c>
      <c r="V828" s="6">
        <v>11823.143712574851</v>
      </c>
    </row>
    <row r="829" spans="1:22" ht="12.75">
      <c r="A829" s="3">
        <v>2016</v>
      </c>
      <c r="B829" s="5" t="s">
        <v>29</v>
      </c>
      <c r="C829" s="5" t="s">
        <v>25</v>
      </c>
      <c r="D829" s="2">
        <v>34</v>
      </c>
      <c r="E829" s="2">
        <v>19</v>
      </c>
      <c r="F829" s="6">
        <v>9270</v>
      </c>
      <c r="G829" s="6" t="s">
        <v>39</v>
      </c>
      <c r="H829" s="6">
        <v>5639</v>
      </c>
      <c r="I829" s="6">
        <v>9176</v>
      </c>
      <c r="J829" s="6">
        <v>10405</v>
      </c>
      <c r="K829" s="6">
        <v>10178</v>
      </c>
      <c r="L829" s="6">
        <v>10408</v>
      </c>
      <c r="M829" s="6">
        <v>9810</v>
      </c>
      <c r="N829" s="10">
        <v>100.2</v>
      </c>
      <c r="O829" s="6">
        <v>12350.748502994011</v>
      </c>
      <c r="P829" s="6" t="s">
        <v>39</v>
      </c>
      <c r="Q829" s="6">
        <v>7513.0389221556889</v>
      </c>
      <c r="R829" s="6">
        <v>12225.508982035928</v>
      </c>
      <c r="S829" s="6">
        <v>13862.949101796406</v>
      </c>
      <c r="T829" s="6">
        <v>13560.508982035928</v>
      </c>
      <c r="U829" s="6">
        <v>13866.94610778443</v>
      </c>
      <c r="V829" s="6">
        <v>13070.209580838324</v>
      </c>
    </row>
    <row r="830" spans="1:22" ht="12.75">
      <c r="A830" s="3">
        <v>2016</v>
      </c>
      <c r="B830" s="5" t="s">
        <v>29</v>
      </c>
      <c r="C830" s="5" t="s">
        <v>26</v>
      </c>
      <c r="D830" s="2">
        <v>35</v>
      </c>
      <c r="E830" s="2">
        <v>19</v>
      </c>
      <c r="F830" s="6">
        <v>9720</v>
      </c>
      <c r="G830" s="6" t="s">
        <v>39</v>
      </c>
      <c r="H830" s="6">
        <v>4888</v>
      </c>
      <c r="I830" s="6">
        <v>8818</v>
      </c>
      <c r="J830" s="6">
        <v>10580</v>
      </c>
      <c r="K830" s="6">
        <v>10422</v>
      </c>
      <c r="L830" s="6">
        <v>10332</v>
      </c>
      <c r="M830" s="6">
        <v>8594</v>
      </c>
      <c r="N830" s="10">
        <v>100.2</v>
      </c>
      <c r="O830" s="6">
        <v>12950.299401197604</v>
      </c>
      <c r="P830" s="6" t="s">
        <v>39</v>
      </c>
      <c r="Q830" s="6">
        <v>6512.4550898203588</v>
      </c>
      <c r="R830" s="6">
        <v>11748.532934131736</v>
      </c>
      <c r="S830" s="6">
        <v>14096.107784431137</v>
      </c>
      <c r="T830" s="6">
        <v>13885.598802395209</v>
      </c>
      <c r="U830" s="6">
        <v>13765.688622754491</v>
      </c>
      <c r="V830" s="6">
        <v>11450.089820359281</v>
      </c>
    </row>
    <row r="831" spans="1:22" ht="12.75">
      <c r="A831" s="3">
        <v>2017</v>
      </c>
      <c r="B831" s="5" t="s">
        <v>17</v>
      </c>
      <c r="C831" s="5" t="s">
        <v>18</v>
      </c>
      <c r="D831" s="2">
        <v>0</v>
      </c>
      <c r="E831" s="2">
        <v>20</v>
      </c>
      <c r="F831" s="20">
        <v>448.5</v>
      </c>
      <c r="G831" s="20">
        <v>69</v>
      </c>
      <c r="H831" s="20">
        <v>217.7</v>
      </c>
      <c r="I831" s="20">
        <v>411.1</v>
      </c>
      <c r="J831" s="20">
        <v>508.3</v>
      </c>
      <c r="K831" s="20">
        <v>514.20000000000005</v>
      </c>
      <c r="L831" s="20">
        <v>482</v>
      </c>
      <c r="M831" s="20">
        <v>358.6</v>
      </c>
      <c r="N831" s="10">
        <v>102.9</v>
      </c>
      <c r="O831" s="20">
        <v>581.87317784256561</v>
      </c>
      <c r="P831" s="20">
        <v>89.518950437317784</v>
      </c>
      <c r="Q831" s="20">
        <v>282.43877551020404</v>
      </c>
      <c r="R831" s="20">
        <v>533.35131195335282</v>
      </c>
      <c r="S831" s="20">
        <v>659.45626822157431</v>
      </c>
      <c r="T831" s="20">
        <v>667.11078717201178</v>
      </c>
      <c r="U831" s="20">
        <v>625.33527696792999</v>
      </c>
      <c r="V831" s="20">
        <v>465.2390670553936</v>
      </c>
    </row>
    <row r="832" spans="1:22" ht="12.75">
      <c r="A832" s="3">
        <v>2017</v>
      </c>
      <c r="B832" s="5" t="s">
        <v>17</v>
      </c>
      <c r="C832" s="5" t="s">
        <v>19</v>
      </c>
      <c r="D832" s="2">
        <v>1</v>
      </c>
      <c r="E832" s="2">
        <v>20</v>
      </c>
      <c r="F832" s="20">
        <v>540.6</v>
      </c>
      <c r="G832" s="20">
        <v>80.5</v>
      </c>
      <c r="H832" s="20">
        <v>260.60000000000002</v>
      </c>
      <c r="I832" s="20">
        <v>442.4</v>
      </c>
      <c r="J832" s="20">
        <v>582.6</v>
      </c>
      <c r="K832" s="20">
        <v>645.9</v>
      </c>
      <c r="L832" s="20">
        <v>618.70000000000005</v>
      </c>
      <c r="M832" s="20">
        <v>465.9</v>
      </c>
      <c r="N832" s="10">
        <v>102.9</v>
      </c>
      <c r="O832" s="20">
        <v>701.36151603498547</v>
      </c>
      <c r="P832" s="20">
        <v>104.43877551020408</v>
      </c>
      <c r="Q832" s="20">
        <v>338.09620991253649</v>
      </c>
      <c r="R832" s="20">
        <v>573.95918367346928</v>
      </c>
      <c r="S832" s="20">
        <v>755.85131195335282</v>
      </c>
      <c r="T832" s="20">
        <v>837.975218658892</v>
      </c>
      <c r="U832" s="20">
        <v>802.68658892128292</v>
      </c>
      <c r="V832" s="20">
        <v>604.44752186588914</v>
      </c>
    </row>
    <row r="833" spans="1:22" ht="12.75">
      <c r="A833" s="3">
        <v>2017</v>
      </c>
      <c r="B833" s="5" t="s">
        <v>17</v>
      </c>
      <c r="C833" s="5" t="s">
        <v>20</v>
      </c>
      <c r="D833" s="2">
        <v>2</v>
      </c>
      <c r="E833" s="2">
        <v>20</v>
      </c>
      <c r="F833" s="20">
        <v>358.3</v>
      </c>
      <c r="G833" s="20">
        <v>63.8</v>
      </c>
      <c r="H833" s="20">
        <v>177.8</v>
      </c>
      <c r="I833" s="20">
        <v>373.5</v>
      </c>
      <c r="J833" s="20">
        <v>416.2</v>
      </c>
      <c r="K833" s="20">
        <v>384.2</v>
      </c>
      <c r="L833" s="20">
        <v>367.3</v>
      </c>
      <c r="M833" s="20">
        <v>258.60000000000002</v>
      </c>
      <c r="N833" s="10">
        <v>102.9</v>
      </c>
      <c r="O833" s="20">
        <v>464.84985422740527</v>
      </c>
      <c r="P833" s="20">
        <v>82.772594752186578</v>
      </c>
      <c r="Q833" s="20">
        <v>230.67346938775512</v>
      </c>
      <c r="R833" s="20">
        <v>484.56997084548101</v>
      </c>
      <c r="S833" s="20">
        <v>539.96793002915445</v>
      </c>
      <c r="T833" s="20">
        <v>498.45189504373172</v>
      </c>
      <c r="U833" s="20">
        <v>476.52623906705537</v>
      </c>
      <c r="V833" s="20">
        <v>335.50145772594755</v>
      </c>
    </row>
    <row r="834" spans="1:22" ht="12.75">
      <c r="A834" s="3">
        <v>2017</v>
      </c>
      <c r="B834" s="5" t="s">
        <v>17</v>
      </c>
      <c r="C834" s="5" t="s">
        <v>21</v>
      </c>
      <c r="D834" s="2">
        <v>3</v>
      </c>
      <c r="E834" s="2">
        <v>20</v>
      </c>
      <c r="F834" s="20">
        <v>550</v>
      </c>
      <c r="G834" s="20">
        <v>179.9</v>
      </c>
      <c r="H834" s="20">
        <v>324.8</v>
      </c>
      <c r="I834" s="20">
        <v>460</v>
      </c>
      <c r="J834" s="20">
        <v>590.29999999999995</v>
      </c>
      <c r="K834" s="20">
        <v>627.4</v>
      </c>
      <c r="L834" s="20">
        <v>597.29999999999995</v>
      </c>
      <c r="M834" s="20">
        <v>525</v>
      </c>
      <c r="N834" s="10">
        <v>102.9</v>
      </c>
      <c r="O834" s="20">
        <v>713.55685131195332</v>
      </c>
      <c r="P834" s="20">
        <v>233.39795918367346</v>
      </c>
      <c r="Q834" s="20">
        <v>421.38775510204084</v>
      </c>
      <c r="R834" s="20">
        <v>596.79300291545189</v>
      </c>
      <c r="S834" s="20">
        <v>765.84110787171994</v>
      </c>
      <c r="T834" s="20">
        <v>813.97376093294451</v>
      </c>
      <c r="U834" s="20">
        <v>774.92274052478115</v>
      </c>
      <c r="V834" s="20">
        <v>681.12244897959181</v>
      </c>
    </row>
    <row r="835" spans="1:22" ht="12.75">
      <c r="A835" s="3">
        <v>2017</v>
      </c>
      <c r="B835" s="5" t="s">
        <v>17</v>
      </c>
      <c r="C835" s="5" t="s">
        <v>22</v>
      </c>
      <c r="D835" s="2">
        <v>4</v>
      </c>
      <c r="E835" s="2">
        <v>20</v>
      </c>
      <c r="F835" s="20">
        <v>590.9</v>
      </c>
      <c r="G835" s="20">
        <v>187.7</v>
      </c>
      <c r="H835" s="20">
        <v>336</v>
      </c>
      <c r="I835" s="20">
        <v>477.4</v>
      </c>
      <c r="J835" s="20">
        <v>613.29999999999995</v>
      </c>
      <c r="K835" s="20">
        <v>679.4</v>
      </c>
      <c r="L835" s="20">
        <v>663</v>
      </c>
      <c r="M835" s="20">
        <v>570.9</v>
      </c>
      <c r="N835" s="10">
        <v>102.9</v>
      </c>
      <c r="O835" s="20">
        <v>766.61953352769672</v>
      </c>
      <c r="P835" s="20">
        <v>243.51749271137021</v>
      </c>
      <c r="Q835" s="20">
        <v>435.91836734693874</v>
      </c>
      <c r="R835" s="20">
        <v>619.36734693877543</v>
      </c>
      <c r="S835" s="20">
        <v>795.68075801749251</v>
      </c>
      <c r="T835" s="20">
        <v>881.43731778425649</v>
      </c>
      <c r="U835" s="20">
        <v>860.16034985422732</v>
      </c>
      <c r="V835" s="20">
        <v>740.67201166180746</v>
      </c>
    </row>
    <row r="836" spans="1:22" ht="12.75">
      <c r="A836" s="3">
        <v>2017</v>
      </c>
      <c r="B836" s="5" t="s">
        <v>17</v>
      </c>
      <c r="C836" s="5" t="s">
        <v>23</v>
      </c>
      <c r="D836" s="2">
        <v>5</v>
      </c>
      <c r="E836" s="2">
        <v>20</v>
      </c>
      <c r="F836" s="20">
        <v>493.2</v>
      </c>
      <c r="G836" s="20">
        <v>162</v>
      </c>
      <c r="H836" s="20">
        <v>309.2</v>
      </c>
      <c r="I836" s="20">
        <v>440.8</v>
      </c>
      <c r="J836" s="20">
        <v>555.79999999999995</v>
      </c>
      <c r="K836" s="20">
        <v>544.4</v>
      </c>
      <c r="L836" s="20">
        <v>508.2</v>
      </c>
      <c r="M836" s="20">
        <v>447.2</v>
      </c>
      <c r="N836" s="10">
        <v>102.9</v>
      </c>
      <c r="O836" s="20">
        <v>639.86588921282794</v>
      </c>
      <c r="P836" s="20">
        <v>210.17492711370261</v>
      </c>
      <c r="Q836" s="20">
        <v>401.14868804664718</v>
      </c>
      <c r="R836" s="20">
        <v>571.88338192419826</v>
      </c>
      <c r="S836" s="20">
        <v>721.08163265306109</v>
      </c>
      <c r="T836" s="20">
        <v>706.29154518950429</v>
      </c>
      <c r="U836" s="20">
        <v>659.32653061224482</v>
      </c>
      <c r="V836" s="20">
        <v>580.18658892128269</v>
      </c>
    </row>
    <row r="837" spans="1:22" ht="12.75">
      <c r="A837" s="3">
        <v>2017</v>
      </c>
      <c r="B837" s="5" t="s">
        <v>17</v>
      </c>
      <c r="C837" s="5" t="s">
        <v>24</v>
      </c>
      <c r="D837" s="2">
        <v>6</v>
      </c>
      <c r="E837" s="2">
        <v>20</v>
      </c>
      <c r="F837" s="20">
        <v>182</v>
      </c>
      <c r="G837" s="20">
        <v>57.9</v>
      </c>
      <c r="H837" s="20">
        <v>105.5</v>
      </c>
      <c r="I837" s="20">
        <v>173.7</v>
      </c>
      <c r="J837" s="20">
        <v>202.9</v>
      </c>
      <c r="K837" s="20">
        <v>204.5</v>
      </c>
      <c r="L837" s="20">
        <v>202.5</v>
      </c>
      <c r="M837" s="20">
        <v>175</v>
      </c>
      <c r="N837" s="10">
        <v>102.9</v>
      </c>
      <c r="O837" s="20">
        <v>236.12244897959184</v>
      </c>
      <c r="P837" s="20">
        <v>75.118075801749256</v>
      </c>
      <c r="Q837" s="20">
        <v>136.87317784256558</v>
      </c>
      <c r="R837" s="20">
        <v>225.35422740524777</v>
      </c>
      <c r="S837" s="20">
        <v>263.23760932944606</v>
      </c>
      <c r="T837" s="20">
        <v>265.31341107871719</v>
      </c>
      <c r="U837" s="20">
        <v>262.71865889212825</v>
      </c>
      <c r="V837" s="20">
        <v>227.0408163265306</v>
      </c>
    </row>
    <row r="838" spans="1:22" ht="12.75">
      <c r="A838" s="3">
        <v>2017</v>
      </c>
      <c r="B838" s="5" t="s">
        <v>17</v>
      </c>
      <c r="C838" s="5" t="s">
        <v>25</v>
      </c>
      <c r="D838" s="2">
        <v>7</v>
      </c>
      <c r="E838" s="2">
        <v>20</v>
      </c>
      <c r="F838" s="20">
        <v>171.6</v>
      </c>
      <c r="G838" s="20">
        <v>58.8</v>
      </c>
      <c r="H838" s="20">
        <v>109.4</v>
      </c>
      <c r="I838" s="20">
        <v>174.5</v>
      </c>
      <c r="J838" s="20">
        <v>191.6</v>
      </c>
      <c r="K838" s="20">
        <v>195.5</v>
      </c>
      <c r="L838" s="20">
        <v>200</v>
      </c>
      <c r="M838" s="20">
        <v>186.7</v>
      </c>
      <c r="N838" s="10">
        <v>102.9</v>
      </c>
      <c r="O838" s="20">
        <v>222.62973760932942</v>
      </c>
      <c r="P838" s="20">
        <v>76.285714285714278</v>
      </c>
      <c r="Q838" s="20">
        <v>141.932944606414</v>
      </c>
      <c r="R838" s="20">
        <v>226.39212827988337</v>
      </c>
      <c r="S838" s="20">
        <v>248.57725947521863</v>
      </c>
      <c r="T838" s="20">
        <v>253.63702623906704</v>
      </c>
      <c r="U838" s="20">
        <v>259.47521865889212</v>
      </c>
      <c r="V838" s="20">
        <v>242.22011661807576</v>
      </c>
    </row>
    <row r="839" spans="1:22" ht="12.75">
      <c r="A839" s="3">
        <v>2017</v>
      </c>
      <c r="B839" s="5" t="s">
        <v>17</v>
      </c>
      <c r="C839" s="5" t="s">
        <v>26</v>
      </c>
      <c r="D839" s="2">
        <v>8</v>
      </c>
      <c r="E839" s="2">
        <v>20</v>
      </c>
      <c r="F839" s="20">
        <v>186.4</v>
      </c>
      <c r="G839" s="20">
        <v>57.5</v>
      </c>
      <c r="H839" s="20">
        <v>102.8</v>
      </c>
      <c r="I839" s="20">
        <v>173.4</v>
      </c>
      <c r="J839" s="20">
        <v>206</v>
      </c>
      <c r="K839" s="20">
        <v>206.2</v>
      </c>
      <c r="L839" s="20">
        <v>203</v>
      </c>
      <c r="M839" s="20">
        <v>171.3</v>
      </c>
      <c r="N839" s="10">
        <v>102.9</v>
      </c>
      <c r="O839" s="20">
        <v>241.83090379008746</v>
      </c>
      <c r="P839" s="20">
        <v>74.599125364431487</v>
      </c>
      <c r="Q839" s="20">
        <v>133.37026239067055</v>
      </c>
      <c r="R839" s="20">
        <v>224.96501457725947</v>
      </c>
      <c r="S839" s="20">
        <v>267.25947521865885</v>
      </c>
      <c r="T839" s="20">
        <v>267.51895043731776</v>
      </c>
      <c r="U839" s="20">
        <v>263.36734693877548</v>
      </c>
      <c r="V839" s="20">
        <v>222.24052478134112</v>
      </c>
    </row>
    <row r="840" spans="1:22" ht="12.75">
      <c r="A840" s="3">
        <v>2017</v>
      </c>
      <c r="B840" s="5" t="s">
        <v>27</v>
      </c>
      <c r="C840" s="5" t="s">
        <v>18</v>
      </c>
      <c r="D840" s="2">
        <v>9</v>
      </c>
      <c r="E840" s="2">
        <v>20</v>
      </c>
      <c r="F840" s="21">
        <v>12.47</v>
      </c>
      <c r="G840" s="21">
        <v>5.5</v>
      </c>
      <c r="H840" s="21">
        <v>7.81</v>
      </c>
      <c r="I840" s="21">
        <v>10.87</v>
      </c>
      <c r="J840" s="21">
        <v>13.93</v>
      </c>
      <c r="K840" s="21">
        <v>14.32</v>
      </c>
      <c r="L840" s="21">
        <v>13.47</v>
      </c>
      <c r="M840" s="21">
        <v>11.56</v>
      </c>
      <c r="N840" s="10">
        <v>102.9</v>
      </c>
      <c r="O840" s="21">
        <v>16.178279883381926</v>
      </c>
      <c r="P840" s="21">
        <v>7.1355685131195328</v>
      </c>
      <c r="Q840" s="21">
        <v>10.132507288629737</v>
      </c>
      <c r="R840" s="21">
        <v>14.102478134110786</v>
      </c>
      <c r="S840" s="21">
        <v>18.072448979591837</v>
      </c>
      <c r="T840" s="21">
        <v>18.578425655976677</v>
      </c>
      <c r="U840" s="21">
        <v>17.475655976676386</v>
      </c>
      <c r="V840" s="21">
        <v>14.997667638483964</v>
      </c>
    </row>
    <row r="841" spans="1:22" ht="12.75">
      <c r="A841" s="3">
        <v>2017</v>
      </c>
      <c r="B841" s="5" t="s">
        <v>27</v>
      </c>
      <c r="C841" s="5" t="s">
        <v>19</v>
      </c>
      <c r="D841" s="2">
        <v>10</v>
      </c>
      <c r="E841" s="2">
        <v>20</v>
      </c>
      <c r="F841" s="21">
        <v>13.8</v>
      </c>
      <c r="G841" s="21">
        <v>5.35</v>
      </c>
      <c r="H841" s="21">
        <v>7.91</v>
      </c>
      <c r="I841" s="21">
        <v>11.34</v>
      </c>
      <c r="J841" s="21">
        <v>14.79</v>
      </c>
      <c r="K841" s="21">
        <v>16.41</v>
      </c>
      <c r="L841" s="21">
        <v>15.79</v>
      </c>
      <c r="M841" s="21">
        <v>12.98</v>
      </c>
      <c r="N841" s="10">
        <v>102.9</v>
      </c>
      <c r="O841" s="21">
        <v>17.903790087463559</v>
      </c>
      <c r="P841" s="21">
        <v>6.9409620991253629</v>
      </c>
      <c r="Q841" s="21">
        <v>10.262244897959185</v>
      </c>
      <c r="R841" s="21">
        <v>14.712244897959181</v>
      </c>
      <c r="S841" s="21">
        <v>19.188192419825072</v>
      </c>
      <c r="T841" s="21">
        <v>21.289941690962099</v>
      </c>
      <c r="U841" s="21">
        <v>20.485568513119528</v>
      </c>
      <c r="V841" s="21">
        <v>16.8399416909621</v>
      </c>
    </row>
    <row r="842" spans="1:22" ht="12.75">
      <c r="A842" s="3">
        <v>2017</v>
      </c>
      <c r="B842" s="5" t="s">
        <v>27</v>
      </c>
      <c r="C842" s="5" t="s">
        <v>20</v>
      </c>
      <c r="D842" s="2">
        <v>11</v>
      </c>
      <c r="E842" s="2">
        <v>20</v>
      </c>
      <c r="F842" s="21">
        <v>11.18</v>
      </c>
      <c r="G842" s="21">
        <v>5.55</v>
      </c>
      <c r="H842" s="21">
        <v>7.72</v>
      </c>
      <c r="I842" s="21">
        <v>10.4</v>
      </c>
      <c r="J842" s="21">
        <v>12.83</v>
      </c>
      <c r="K842" s="21">
        <v>12.2</v>
      </c>
      <c r="L842" s="21">
        <v>11.5</v>
      </c>
      <c r="M842" s="21">
        <v>10.16</v>
      </c>
      <c r="N842" s="10">
        <v>102.9</v>
      </c>
      <c r="O842" s="21">
        <v>14.50466472303207</v>
      </c>
      <c r="P842" s="21">
        <v>7.2004373177842558</v>
      </c>
      <c r="Q842" s="21">
        <v>10.015743440233235</v>
      </c>
      <c r="R842" s="21">
        <v>13.492711370262391</v>
      </c>
      <c r="S842" s="21">
        <v>16.645335276967931</v>
      </c>
      <c r="T842" s="21">
        <v>15.827988338192418</v>
      </c>
      <c r="U842" s="21">
        <v>14.919825072886297</v>
      </c>
      <c r="V842" s="21">
        <v>13.18134110787172</v>
      </c>
    </row>
    <row r="843" spans="1:22" ht="12.75">
      <c r="A843" s="3">
        <v>2017</v>
      </c>
      <c r="B843" s="5" t="s">
        <v>27</v>
      </c>
      <c r="C843" s="5" t="s">
        <v>21</v>
      </c>
      <c r="D843" s="2">
        <v>12</v>
      </c>
      <c r="E843" s="2">
        <v>20</v>
      </c>
      <c r="F843" s="21">
        <v>14</v>
      </c>
      <c r="G843" s="21">
        <v>4.79</v>
      </c>
      <c r="H843" s="21">
        <v>8.23</v>
      </c>
      <c r="I843" s="21">
        <v>11.75</v>
      </c>
      <c r="J843" s="21">
        <v>15.13</v>
      </c>
      <c r="K843" s="21">
        <v>15.97</v>
      </c>
      <c r="L843" s="21">
        <v>15.17</v>
      </c>
      <c r="M843" s="21">
        <v>13.18</v>
      </c>
      <c r="N843" s="10">
        <v>102.9</v>
      </c>
      <c r="O843" s="21">
        <v>18.163265306122447</v>
      </c>
      <c r="P843" s="21">
        <v>6.2144314868804669</v>
      </c>
      <c r="Q843" s="21">
        <v>10.677405247813413</v>
      </c>
      <c r="R843" s="21">
        <v>15.244169096209912</v>
      </c>
      <c r="S843" s="21">
        <v>19.629300291545189</v>
      </c>
      <c r="T843" s="21">
        <v>20.719096209912536</v>
      </c>
      <c r="U843" s="21">
        <v>19.681195335276968</v>
      </c>
      <c r="V843" s="21">
        <v>17.099416909620992</v>
      </c>
    </row>
    <row r="844" spans="1:22" ht="12.75">
      <c r="A844" s="3">
        <v>2017</v>
      </c>
      <c r="B844" s="5" t="s">
        <v>27</v>
      </c>
      <c r="C844" s="5" t="s">
        <v>22</v>
      </c>
      <c r="D844" s="2">
        <v>13</v>
      </c>
      <c r="E844" s="2">
        <v>20</v>
      </c>
      <c r="F844" s="21">
        <v>14.58</v>
      </c>
      <c r="G844" s="21">
        <v>4.91</v>
      </c>
      <c r="H844" s="21">
        <v>8.4</v>
      </c>
      <c r="I844" s="21">
        <v>11.91</v>
      </c>
      <c r="J844" s="21">
        <v>15.26</v>
      </c>
      <c r="K844" s="21">
        <v>16.93</v>
      </c>
      <c r="L844" s="21">
        <v>16.34</v>
      </c>
      <c r="M844" s="21">
        <v>13.82</v>
      </c>
      <c r="N844" s="10">
        <v>102.9</v>
      </c>
      <c r="O844" s="21">
        <v>18.915743440233236</v>
      </c>
      <c r="P844" s="21">
        <v>6.3701166180758015</v>
      </c>
      <c r="Q844" s="21">
        <v>10.897959183673469</v>
      </c>
      <c r="R844" s="21">
        <v>15.451749271137027</v>
      </c>
      <c r="S844" s="21">
        <v>19.79795918367347</v>
      </c>
      <c r="T844" s="21">
        <v>21.964577259475217</v>
      </c>
      <c r="U844" s="21">
        <v>21.199125364431485</v>
      </c>
      <c r="V844" s="21">
        <v>17.929737609329447</v>
      </c>
    </row>
    <row r="845" spans="1:22" ht="12.75">
      <c r="A845" s="3">
        <v>2017</v>
      </c>
      <c r="B845" s="5" t="s">
        <v>27</v>
      </c>
      <c r="C845" s="5" t="s">
        <v>23</v>
      </c>
      <c r="D845" s="2">
        <v>14</v>
      </c>
      <c r="E845" s="2">
        <v>20</v>
      </c>
      <c r="F845" s="21">
        <v>13.16</v>
      </c>
      <c r="G845" s="21">
        <v>4.3099999999999996</v>
      </c>
      <c r="H845" s="21">
        <v>8.08</v>
      </c>
      <c r="I845" s="21">
        <v>11.54</v>
      </c>
      <c r="J845" s="21">
        <v>14.89</v>
      </c>
      <c r="K845" s="21">
        <v>14.55</v>
      </c>
      <c r="L845" s="21">
        <v>13.57</v>
      </c>
      <c r="M845" s="21">
        <v>11.94</v>
      </c>
      <c r="N845" s="10">
        <v>102.9</v>
      </c>
      <c r="O845" s="21">
        <v>17.073469387755104</v>
      </c>
      <c r="P845" s="21">
        <v>5.5916909620991246</v>
      </c>
      <c r="Q845" s="21">
        <v>10.482798833819242</v>
      </c>
      <c r="R845" s="21">
        <v>14.971720116618075</v>
      </c>
      <c r="S845" s="21">
        <v>19.317930029154518</v>
      </c>
      <c r="T845" s="21">
        <v>18.876822157434404</v>
      </c>
      <c r="U845" s="21">
        <v>17.605393586005832</v>
      </c>
      <c r="V845" s="21">
        <v>15.490670553935859</v>
      </c>
    </row>
    <row r="846" spans="1:22" ht="12.75">
      <c r="A846" s="3">
        <v>2017</v>
      </c>
      <c r="B846" s="5" t="s">
        <v>27</v>
      </c>
      <c r="C846" s="5" t="s">
        <v>24</v>
      </c>
      <c r="D846" s="2">
        <v>15</v>
      </c>
      <c r="E846" s="2">
        <v>20</v>
      </c>
      <c r="F846" s="21">
        <v>9.09</v>
      </c>
      <c r="G846" s="21">
        <v>5.6</v>
      </c>
      <c r="H846" s="21">
        <v>7.5</v>
      </c>
      <c r="I846" s="21">
        <v>8.4700000000000006</v>
      </c>
      <c r="J846" s="21">
        <v>9.6999999999999993</v>
      </c>
      <c r="K846" s="21">
        <v>9.89</v>
      </c>
      <c r="L846" s="21">
        <v>9.69</v>
      </c>
      <c r="M846" s="21">
        <v>9.75</v>
      </c>
      <c r="N846" s="10">
        <v>102.9</v>
      </c>
      <c r="O846" s="21">
        <v>11.793148688046646</v>
      </c>
      <c r="P846" s="21">
        <v>7.2653061224489779</v>
      </c>
      <c r="Q846" s="21">
        <v>9.7303206997084537</v>
      </c>
      <c r="R846" s="21">
        <v>10.988775510204082</v>
      </c>
      <c r="S846" s="21">
        <v>12.584548104956266</v>
      </c>
      <c r="T846" s="21">
        <v>12.831049562682216</v>
      </c>
      <c r="U846" s="21">
        <v>12.571574344023324</v>
      </c>
      <c r="V846" s="21">
        <v>12.649416909620991</v>
      </c>
    </row>
    <row r="847" spans="1:22" ht="12.75">
      <c r="A847" s="3">
        <v>2017</v>
      </c>
      <c r="B847" s="5" t="s">
        <v>27</v>
      </c>
      <c r="C847" s="5" t="s">
        <v>25</v>
      </c>
      <c r="D847" s="2">
        <v>16</v>
      </c>
      <c r="E847" s="2">
        <v>20</v>
      </c>
      <c r="F847" s="21">
        <v>8.7100000000000009</v>
      </c>
      <c r="G847" s="21">
        <v>5.59</v>
      </c>
      <c r="H847" s="21">
        <v>7.5</v>
      </c>
      <c r="I847" s="21">
        <v>8.43</v>
      </c>
      <c r="J847" s="21">
        <v>9.11</v>
      </c>
      <c r="K847" s="21">
        <v>9.8000000000000007</v>
      </c>
      <c r="L847" s="21">
        <v>10.14</v>
      </c>
      <c r="M847" s="21">
        <v>10.47</v>
      </c>
      <c r="N847" s="10">
        <v>102.9</v>
      </c>
      <c r="O847" s="21">
        <v>11.300145772594753</v>
      </c>
      <c r="P847" s="21">
        <v>7.2523323615160349</v>
      </c>
      <c r="Q847" s="21">
        <v>9.7303206997084537</v>
      </c>
      <c r="R847" s="21">
        <v>10.936880466472303</v>
      </c>
      <c r="S847" s="21">
        <v>11.819096209912535</v>
      </c>
      <c r="T847" s="21">
        <v>12.714285714285715</v>
      </c>
      <c r="U847" s="21">
        <v>13.155393586005831</v>
      </c>
      <c r="V847" s="21">
        <v>13.583527696793004</v>
      </c>
    </row>
    <row r="848" spans="1:22" ht="12.75">
      <c r="A848" s="3">
        <v>2017</v>
      </c>
      <c r="B848" s="5" t="s">
        <v>27</v>
      </c>
      <c r="C848" s="5" t="s">
        <v>26</v>
      </c>
      <c r="D848" s="2">
        <v>17</v>
      </c>
      <c r="E848" s="2">
        <v>20</v>
      </c>
      <c r="F848" s="21">
        <v>9.1999999999999993</v>
      </c>
      <c r="G848" s="21">
        <v>5.6</v>
      </c>
      <c r="H848" s="21">
        <v>7.53</v>
      </c>
      <c r="I848" s="21">
        <v>8.5</v>
      </c>
      <c r="J848" s="21">
        <v>9.84</v>
      </c>
      <c r="K848" s="21">
        <v>9.9</v>
      </c>
      <c r="L848" s="21">
        <v>9.6</v>
      </c>
      <c r="M848" s="21">
        <v>9.44</v>
      </c>
      <c r="N848" s="10">
        <v>102.9</v>
      </c>
      <c r="O848" s="21">
        <v>11.935860058309036</v>
      </c>
      <c r="P848" s="21">
        <v>7.2653061224489779</v>
      </c>
      <c r="Q848" s="21">
        <v>9.7692419825072889</v>
      </c>
      <c r="R848" s="21">
        <v>11.027696793002915</v>
      </c>
      <c r="S848" s="21">
        <v>12.766180758017491</v>
      </c>
      <c r="T848" s="21">
        <v>12.844023323615161</v>
      </c>
      <c r="U848" s="21">
        <v>12.45481049562682</v>
      </c>
      <c r="V848" s="21">
        <v>12.247230320699709</v>
      </c>
    </row>
    <row r="849" spans="1:22" ht="12.75">
      <c r="A849" s="3">
        <v>2017</v>
      </c>
      <c r="B849" s="5" t="s">
        <v>49</v>
      </c>
      <c r="C849" s="5" t="s">
        <v>18</v>
      </c>
      <c r="D849" s="2">
        <v>18</v>
      </c>
      <c r="E849" s="2">
        <v>20</v>
      </c>
      <c r="F849" s="22">
        <v>12.42</v>
      </c>
      <c r="G849" s="22">
        <v>5.5</v>
      </c>
      <c r="H849" s="22">
        <v>7.8</v>
      </c>
      <c r="I849" s="22">
        <v>10.84</v>
      </c>
      <c r="J849" s="22">
        <v>13.89</v>
      </c>
      <c r="K849" s="22">
        <v>14.27</v>
      </c>
      <c r="L849" s="22">
        <v>13.43</v>
      </c>
      <c r="M849" s="22">
        <v>11.51</v>
      </c>
      <c r="N849" s="10">
        <v>102.9</v>
      </c>
      <c r="O849" s="22">
        <v>16.113411078717199</v>
      </c>
      <c r="P849" s="22">
        <v>7.1355685131195328</v>
      </c>
      <c r="Q849" s="22">
        <v>10.119533527696792</v>
      </c>
      <c r="R849" s="22">
        <v>14.063556851311951</v>
      </c>
      <c r="S849" s="22">
        <v>18.020553935860057</v>
      </c>
      <c r="T849" s="22">
        <v>18.51355685131195</v>
      </c>
      <c r="U849" s="22">
        <v>17.423760932944607</v>
      </c>
      <c r="V849" s="22">
        <v>14.932798833819241</v>
      </c>
    </row>
    <row r="850" spans="1:22" ht="12.75">
      <c r="A850" s="3">
        <v>2017</v>
      </c>
      <c r="B850" s="5" t="s">
        <v>49</v>
      </c>
      <c r="C850" s="5" t="s">
        <v>19</v>
      </c>
      <c r="D850" s="2">
        <v>19</v>
      </c>
      <c r="E850" s="2">
        <v>20</v>
      </c>
      <c r="F850" s="22">
        <v>13.7</v>
      </c>
      <c r="G850" s="22">
        <v>5.35</v>
      </c>
      <c r="H850" s="22">
        <v>7.9</v>
      </c>
      <c r="I850" s="22">
        <v>11.25</v>
      </c>
      <c r="J850" s="22">
        <v>14.68</v>
      </c>
      <c r="K850" s="22">
        <v>16.3</v>
      </c>
      <c r="L850" s="22">
        <v>15.65</v>
      </c>
      <c r="M850" s="22">
        <v>12.84</v>
      </c>
      <c r="N850" s="10">
        <v>102.9</v>
      </c>
      <c r="O850" s="22">
        <v>17.774052478134109</v>
      </c>
      <c r="P850" s="22">
        <v>6.9409620991253629</v>
      </c>
      <c r="Q850" s="22">
        <v>10.249271137026239</v>
      </c>
      <c r="R850" s="22">
        <v>14.595481049562681</v>
      </c>
      <c r="S850" s="22">
        <v>19.045481049562682</v>
      </c>
      <c r="T850" s="22">
        <v>21.147230320699709</v>
      </c>
      <c r="U850" s="22">
        <v>20.30393586005831</v>
      </c>
      <c r="V850" s="22">
        <v>16.658309037900871</v>
      </c>
    </row>
    <row r="851" spans="1:22" ht="12.75">
      <c r="A851" s="3">
        <v>2017</v>
      </c>
      <c r="B851" s="5" t="s">
        <v>49</v>
      </c>
      <c r="C851" s="5" t="s">
        <v>20</v>
      </c>
      <c r="D851" s="2">
        <v>20</v>
      </c>
      <c r="E851" s="2">
        <v>20</v>
      </c>
      <c r="F851" s="22">
        <v>11.18</v>
      </c>
      <c r="G851" s="22">
        <v>5.55</v>
      </c>
      <c r="H851" s="22">
        <v>7.73</v>
      </c>
      <c r="I851" s="22">
        <v>10.4</v>
      </c>
      <c r="J851" s="22">
        <v>12.82</v>
      </c>
      <c r="K851" s="22">
        <v>12.19</v>
      </c>
      <c r="L851" s="22">
        <v>11.5</v>
      </c>
      <c r="M851" s="22">
        <v>10.19</v>
      </c>
      <c r="N851" s="10">
        <v>102.9</v>
      </c>
      <c r="O851" s="22">
        <v>14.50466472303207</v>
      </c>
      <c r="P851" s="22">
        <v>7.2004373177842558</v>
      </c>
      <c r="Q851" s="22">
        <v>10.028717201166181</v>
      </c>
      <c r="R851" s="22">
        <v>13.492711370262391</v>
      </c>
      <c r="S851" s="22">
        <v>16.632361516034983</v>
      </c>
      <c r="T851" s="22">
        <v>15.815014577259474</v>
      </c>
      <c r="U851" s="22">
        <v>14.919825072886297</v>
      </c>
      <c r="V851" s="22">
        <v>13.220262390670554</v>
      </c>
    </row>
    <row r="852" spans="1:22" ht="12.75">
      <c r="A852" s="3">
        <v>2017</v>
      </c>
      <c r="B852" s="5" t="s">
        <v>49</v>
      </c>
      <c r="C852" s="5" t="s">
        <v>21</v>
      </c>
      <c r="D852" s="2">
        <v>21</v>
      </c>
      <c r="E852" s="2">
        <v>20</v>
      </c>
      <c r="F852" s="22">
        <v>13.93</v>
      </c>
      <c r="G852" s="22">
        <v>4.76</v>
      </c>
      <c r="H852" s="22">
        <v>8.1999999999999993</v>
      </c>
      <c r="I852" s="22">
        <v>11.72</v>
      </c>
      <c r="J852" s="22">
        <v>15.05</v>
      </c>
      <c r="K852" s="22">
        <v>15.88</v>
      </c>
      <c r="L852" s="22">
        <v>15.07</v>
      </c>
      <c r="M852" s="22">
        <v>13.09</v>
      </c>
      <c r="N852" s="10">
        <v>102.9</v>
      </c>
      <c r="O852" s="22">
        <v>18.072448979591837</v>
      </c>
      <c r="P852" s="22">
        <v>6.1755102040816316</v>
      </c>
      <c r="Q852" s="22">
        <v>10.638483965014576</v>
      </c>
      <c r="R852" s="22">
        <v>15.205247813411079</v>
      </c>
      <c r="S852" s="22">
        <v>19.525510204081634</v>
      </c>
      <c r="T852" s="22">
        <v>20.602332361516034</v>
      </c>
      <c r="U852" s="22">
        <v>19.551457725947522</v>
      </c>
      <c r="V852" s="22">
        <v>16.982653061224486</v>
      </c>
    </row>
    <row r="853" spans="1:22" ht="12.75">
      <c r="A853" s="3">
        <v>2017</v>
      </c>
      <c r="B853" s="5" t="s">
        <v>49</v>
      </c>
      <c r="C853" s="5" t="s">
        <v>22</v>
      </c>
      <c r="D853" s="2">
        <v>22</v>
      </c>
      <c r="E853" s="2">
        <v>20</v>
      </c>
      <c r="F853" s="22">
        <v>14.46</v>
      </c>
      <c r="G853" s="22">
        <v>4.82</v>
      </c>
      <c r="H853" s="22">
        <v>8.32</v>
      </c>
      <c r="I853" s="22">
        <v>11.79</v>
      </c>
      <c r="J853" s="22">
        <v>15.17</v>
      </c>
      <c r="K853" s="22">
        <v>16.850000000000001</v>
      </c>
      <c r="L853" s="22">
        <v>16.190000000000001</v>
      </c>
      <c r="M853" s="22">
        <v>13.69</v>
      </c>
      <c r="N853" s="10">
        <v>102.9</v>
      </c>
      <c r="O853" s="22">
        <v>18.760058309037902</v>
      </c>
      <c r="P853" s="22">
        <v>6.2533527696793003</v>
      </c>
      <c r="Q853" s="22">
        <v>10.794169096209913</v>
      </c>
      <c r="R853" s="22">
        <v>15.29606413994169</v>
      </c>
      <c r="S853" s="22">
        <v>19.681195335276968</v>
      </c>
      <c r="T853" s="22">
        <v>21.860787172011666</v>
      </c>
      <c r="U853" s="22">
        <v>21.004518950437319</v>
      </c>
      <c r="V853" s="22">
        <v>17.761078717201165</v>
      </c>
    </row>
    <row r="854" spans="1:22" ht="12.75">
      <c r="A854" s="3">
        <v>2017</v>
      </c>
      <c r="B854" s="5" t="s">
        <v>49</v>
      </c>
      <c r="C854" s="5" t="s">
        <v>23</v>
      </c>
      <c r="D854" s="2">
        <v>23</v>
      </c>
      <c r="E854" s="2">
        <v>20</v>
      </c>
      <c r="F854" s="22">
        <v>13.14</v>
      </c>
      <c r="G854" s="22">
        <v>4.2699999999999996</v>
      </c>
      <c r="H854" s="22">
        <v>8.08</v>
      </c>
      <c r="I854" s="22">
        <v>11.53</v>
      </c>
      <c r="J854" s="22">
        <v>14.85</v>
      </c>
      <c r="K854" s="22">
        <v>14.55</v>
      </c>
      <c r="L854" s="22">
        <v>13.57</v>
      </c>
      <c r="M854" s="22">
        <v>11.92</v>
      </c>
      <c r="N854" s="10">
        <v>102.9</v>
      </c>
      <c r="O854" s="22">
        <v>17.047521865889212</v>
      </c>
      <c r="P854" s="22">
        <v>5.5397959183673464</v>
      </c>
      <c r="Q854" s="22">
        <v>10.482798833819242</v>
      </c>
      <c r="R854" s="22">
        <v>14.958746355685129</v>
      </c>
      <c r="S854" s="22">
        <v>19.266034985422738</v>
      </c>
      <c r="T854" s="22">
        <v>18.876822157434404</v>
      </c>
      <c r="U854" s="22">
        <v>17.605393586005832</v>
      </c>
      <c r="V854" s="22">
        <v>15.464723032069969</v>
      </c>
    </row>
    <row r="855" spans="1:22" ht="12.75">
      <c r="A855" s="3">
        <v>2017</v>
      </c>
      <c r="B855" s="5" t="s">
        <v>49</v>
      </c>
      <c r="C855" s="5" t="s">
        <v>24</v>
      </c>
      <c r="D855" s="2">
        <v>24</v>
      </c>
      <c r="E855" s="2">
        <v>20</v>
      </c>
      <c r="F855" s="22">
        <v>9.1</v>
      </c>
      <c r="G855" s="22">
        <v>5.6</v>
      </c>
      <c r="H855" s="22">
        <v>7.5</v>
      </c>
      <c r="I855" s="22">
        <v>8.5</v>
      </c>
      <c r="J855" s="22">
        <v>9.7100000000000009</v>
      </c>
      <c r="K855" s="22">
        <v>9.9</v>
      </c>
      <c r="L855" s="22">
        <v>9.6999999999999993</v>
      </c>
      <c r="M855" s="22">
        <v>9.75</v>
      </c>
      <c r="N855" s="10">
        <v>102.9</v>
      </c>
      <c r="O855" s="22">
        <v>11.80612244897959</v>
      </c>
      <c r="P855" s="22">
        <v>7.2653061224489779</v>
      </c>
      <c r="Q855" s="22">
        <v>9.7303206997084537</v>
      </c>
      <c r="R855" s="22">
        <v>11.027696793002915</v>
      </c>
      <c r="S855" s="22">
        <v>12.597521865889213</v>
      </c>
      <c r="T855" s="22">
        <v>12.844023323615161</v>
      </c>
      <c r="U855" s="22">
        <v>12.584548104956266</v>
      </c>
      <c r="V855" s="22">
        <v>12.649416909620991</v>
      </c>
    </row>
    <row r="856" spans="1:22" ht="12.75">
      <c r="A856" s="3">
        <v>2017</v>
      </c>
      <c r="B856" s="5" t="s">
        <v>49</v>
      </c>
      <c r="C856" s="5" t="s">
        <v>25</v>
      </c>
      <c r="D856" s="2">
        <v>25</v>
      </c>
      <c r="E856" s="2">
        <v>20</v>
      </c>
      <c r="F856" s="22">
        <v>8.73</v>
      </c>
      <c r="G856" s="22">
        <v>5.59</v>
      </c>
      <c r="H856" s="22">
        <v>7.5</v>
      </c>
      <c r="I856" s="22">
        <v>8.44</v>
      </c>
      <c r="J856" s="22">
        <v>9.11</v>
      </c>
      <c r="K856" s="22">
        <v>9.7899999999999991</v>
      </c>
      <c r="L856" s="22">
        <v>10.15</v>
      </c>
      <c r="M856" s="22">
        <v>10.47</v>
      </c>
      <c r="N856" s="10">
        <v>102.9</v>
      </c>
      <c r="O856" s="22">
        <v>11.326093294460643</v>
      </c>
      <c r="P856" s="22">
        <v>7.2523323615160349</v>
      </c>
      <c r="Q856" s="22">
        <v>9.7303206997084537</v>
      </c>
      <c r="R856" s="22">
        <v>10.949854227405247</v>
      </c>
      <c r="S856" s="22">
        <v>11.819096209912535</v>
      </c>
      <c r="T856" s="22">
        <v>12.701311953352768</v>
      </c>
      <c r="U856" s="22">
        <v>13.168367346938776</v>
      </c>
      <c r="V856" s="22">
        <v>13.583527696793004</v>
      </c>
    </row>
    <row r="857" spans="1:22" ht="12.75">
      <c r="A857" s="3">
        <v>2017</v>
      </c>
      <c r="B857" s="5" t="s">
        <v>49</v>
      </c>
      <c r="C857" s="5" t="s">
        <v>26</v>
      </c>
      <c r="D857" s="2">
        <v>26</v>
      </c>
      <c r="E857" s="2">
        <v>20</v>
      </c>
      <c r="F857" s="22">
        <v>9.1999999999999993</v>
      </c>
      <c r="G857" s="22">
        <v>5.6</v>
      </c>
      <c r="H857" s="22">
        <v>7.53</v>
      </c>
      <c r="I857" s="22">
        <v>8.5</v>
      </c>
      <c r="J857" s="22">
        <v>9.85</v>
      </c>
      <c r="K857" s="22">
        <v>9.92</v>
      </c>
      <c r="L857" s="22">
        <v>9.61</v>
      </c>
      <c r="M857" s="22">
        <v>9.43</v>
      </c>
      <c r="N857" s="10">
        <v>102.9</v>
      </c>
      <c r="O857" s="22">
        <v>11.935860058309036</v>
      </c>
      <c r="P857" s="22">
        <v>7.2653061224489779</v>
      </c>
      <c r="Q857" s="22">
        <v>9.7692419825072889</v>
      </c>
      <c r="R857" s="22">
        <v>11.027696793002915</v>
      </c>
      <c r="S857" s="22">
        <v>12.779154518950437</v>
      </c>
      <c r="T857" s="22">
        <v>12.869970845481049</v>
      </c>
      <c r="U857" s="22">
        <v>12.467784256559765</v>
      </c>
      <c r="V857" s="22">
        <v>12.234256559766763</v>
      </c>
    </row>
    <row r="858" spans="1:22" ht="12.75">
      <c r="A858" s="3">
        <v>2017</v>
      </c>
      <c r="B858" s="5" t="s">
        <v>29</v>
      </c>
      <c r="C858" s="5" t="s">
        <v>18</v>
      </c>
      <c r="D858" s="2">
        <v>27</v>
      </c>
      <c r="E858" s="2">
        <v>20</v>
      </c>
      <c r="F858" s="6">
        <v>23484</v>
      </c>
      <c r="G858" s="6" t="s">
        <v>39</v>
      </c>
      <c r="H858" s="6">
        <v>9913</v>
      </c>
      <c r="I858" s="6">
        <v>20555</v>
      </c>
      <c r="J858" s="6">
        <v>25916</v>
      </c>
      <c r="K858" s="6">
        <v>26660</v>
      </c>
      <c r="L858" s="6">
        <v>25118</v>
      </c>
      <c r="M858" s="6">
        <v>18390</v>
      </c>
      <c r="N858" s="10">
        <v>102.9</v>
      </c>
      <c r="O858" s="6">
        <v>30467.580174927112</v>
      </c>
      <c r="P858" s="6" t="s">
        <v>39</v>
      </c>
      <c r="Q858" s="6">
        <v>12860.889212827988</v>
      </c>
      <c r="R858" s="6">
        <v>26667.565597667635</v>
      </c>
      <c r="S858" s="6">
        <v>33622.798833819237</v>
      </c>
      <c r="T858" s="6">
        <v>34588.046647230316</v>
      </c>
      <c r="U858" s="6">
        <v>32587.492711370262</v>
      </c>
      <c r="V858" s="6">
        <v>23858.746355685129</v>
      </c>
    </row>
    <row r="859" spans="1:22" ht="12.75">
      <c r="A859" s="3">
        <v>2017</v>
      </c>
      <c r="B859" s="5" t="s">
        <v>29</v>
      </c>
      <c r="C859" s="5" t="s">
        <v>19</v>
      </c>
      <c r="D859" s="2">
        <v>28</v>
      </c>
      <c r="E859" s="2">
        <v>20</v>
      </c>
      <c r="F859" s="6">
        <v>28832</v>
      </c>
      <c r="G859" s="6" t="s">
        <v>39</v>
      </c>
      <c r="H859" s="6">
        <v>12095</v>
      </c>
      <c r="I859" s="6">
        <v>22763</v>
      </c>
      <c r="J859" s="6">
        <v>30248</v>
      </c>
      <c r="K859" s="6">
        <v>33806</v>
      </c>
      <c r="L859" s="6">
        <v>32464</v>
      </c>
      <c r="M859" s="6">
        <v>24221</v>
      </c>
      <c r="N859" s="10">
        <v>102.9</v>
      </c>
      <c r="O859" s="6">
        <v>37405.947521865884</v>
      </c>
      <c r="P859" s="6" t="s">
        <v>39</v>
      </c>
      <c r="Q859" s="6">
        <v>15691.7638483965</v>
      </c>
      <c r="R859" s="6">
        <v>29532.172011661805</v>
      </c>
      <c r="S859" s="6">
        <v>39243.032069970846</v>
      </c>
      <c r="T859" s="6">
        <v>43859.096209912532</v>
      </c>
      <c r="U859" s="6">
        <v>42118.017492711369</v>
      </c>
      <c r="V859" s="6">
        <v>31423.746355685129</v>
      </c>
    </row>
    <row r="860" spans="1:22" ht="12.75">
      <c r="A860" s="3">
        <v>2017</v>
      </c>
      <c r="B860" s="5" t="s">
        <v>29</v>
      </c>
      <c r="C860" s="5" t="s">
        <v>20</v>
      </c>
      <c r="D860" s="2">
        <v>29</v>
      </c>
      <c r="E860" s="2">
        <v>20</v>
      </c>
      <c r="F860" s="6">
        <v>18238</v>
      </c>
      <c r="G860" s="6">
        <v>2590</v>
      </c>
      <c r="H860" s="6">
        <v>8053</v>
      </c>
      <c r="I860" s="6">
        <v>18250</v>
      </c>
      <c r="J860" s="6">
        <v>20672</v>
      </c>
      <c r="K860" s="6">
        <v>19662</v>
      </c>
      <c r="L860" s="6">
        <v>18852</v>
      </c>
      <c r="M860" s="6">
        <v>13112</v>
      </c>
      <c r="N860" s="10">
        <v>102.9</v>
      </c>
      <c r="O860" s="6">
        <v>23661.545189504373</v>
      </c>
      <c r="P860" s="6">
        <v>3360.204081632653</v>
      </c>
      <c r="Q860" s="6">
        <v>10447.769679300291</v>
      </c>
      <c r="R860" s="6">
        <v>23677.113702623905</v>
      </c>
      <c r="S860" s="6">
        <v>26819.358600583088</v>
      </c>
      <c r="T860" s="6">
        <v>25509.008746355685</v>
      </c>
      <c r="U860" s="6">
        <v>24458.13411078717</v>
      </c>
      <c r="V860" s="6">
        <v>17011.195335276967</v>
      </c>
    </row>
    <row r="861" spans="1:22" ht="12.75">
      <c r="A861" s="3">
        <v>2017</v>
      </c>
      <c r="B861" s="5" t="s">
        <v>29</v>
      </c>
      <c r="C861" s="5" t="s">
        <v>21</v>
      </c>
      <c r="D861" s="2">
        <v>30</v>
      </c>
      <c r="E861" s="2">
        <v>20</v>
      </c>
      <c r="F861" s="6">
        <v>28759</v>
      </c>
      <c r="G861" s="6">
        <v>7395</v>
      </c>
      <c r="H861" s="6">
        <v>15361</v>
      </c>
      <c r="I861" s="6">
        <v>23284</v>
      </c>
      <c r="J861" s="6">
        <v>30088</v>
      </c>
      <c r="K861" s="6">
        <v>32449</v>
      </c>
      <c r="L861" s="6">
        <v>30980</v>
      </c>
      <c r="M861" s="6">
        <v>27068</v>
      </c>
      <c r="N861" s="10">
        <v>102.9</v>
      </c>
      <c r="O861" s="6">
        <v>37311.239067055394</v>
      </c>
      <c r="P861" s="6">
        <v>9594.0962099125354</v>
      </c>
      <c r="Q861" s="6">
        <v>19928.994169096208</v>
      </c>
      <c r="R861" s="6">
        <v>30208.10495626822</v>
      </c>
      <c r="S861" s="6">
        <v>39035.451895043727</v>
      </c>
      <c r="T861" s="6">
        <v>42098.556851311951</v>
      </c>
      <c r="U861" s="6">
        <v>40192.71137026239</v>
      </c>
      <c r="V861" s="6">
        <v>35117.376093294457</v>
      </c>
    </row>
    <row r="862" spans="1:22" ht="12.75">
      <c r="A862" s="3">
        <v>2017</v>
      </c>
      <c r="B862" s="5" t="s">
        <v>29</v>
      </c>
      <c r="C862" s="5" t="s">
        <v>22</v>
      </c>
      <c r="D862" s="2">
        <v>31</v>
      </c>
      <c r="E862" s="2">
        <v>20</v>
      </c>
      <c r="F862" s="6">
        <v>31110</v>
      </c>
      <c r="G862" s="6" t="s">
        <v>39</v>
      </c>
      <c r="H862" s="6">
        <v>16136</v>
      </c>
      <c r="I862" s="6">
        <v>24329</v>
      </c>
      <c r="J862" s="6">
        <v>31555</v>
      </c>
      <c r="K862" s="6">
        <v>35271</v>
      </c>
      <c r="L862" s="6">
        <v>34445</v>
      </c>
      <c r="M862" s="6">
        <v>29338</v>
      </c>
      <c r="N862" s="10">
        <v>102.9</v>
      </c>
      <c r="O862" s="6">
        <v>40361.370262390665</v>
      </c>
      <c r="P862" s="6" t="s">
        <v>39</v>
      </c>
      <c r="Q862" s="6">
        <v>20934.460641399415</v>
      </c>
      <c r="R862" s="6">
        <v>31563.86297376093</v>
      </c>
      <c r="S862" s="6">
        <v>40938.702623906705</v>
      </c>
      <c r="T862" s="6">
        <v>45759.752186588921</v>
      </c>
      <c r="U862" s="6">
        <v>44688.119533527693</v>
      </c>
      <c r="V862" s="6">
        <v>38062.419825072888</v>
      </c>
    </row>
    <row r="863" spans="1:22" ht="12.75">
      <c r="A863" s="3">
        <v>2017</v>
      </c>
      <c r="B863" s="5" t="s">
        <v>29</v>
      </c>
      <c r="C863" s="5" t="s">
        <v>23</v>
      </c>
      <c r="D863" s="2">
        <v>32</v>
      </c>
      <c r="E863" s="2">
        <v>20</v>
      </c>
      <c r="F863" s="6">
        <v>25300</v>
      </c>
      <c r="G863" s="6" t="s">
        <v>39</v>
      </c>
      <c r="H863" s="6">
        <v>14306</v>
      </c>
      <c r="I863" s="6">
        <v>22036</v>
      </c>
      <c r="J863" s="6">
        <v>27838</v>
      </c>
      <c r="K863" s="6">
        <v>27864</v>
      </c>
      <c r="L863" s="6">
        <v>26028</v>
      </c>
      <c r="M863" s="6">
        <v>22643</v>
      </c>
      <c r="N863" s="10">
        <v>102.9</v>
      </c>
      <c r="O863" s="6">
        <v>32823.615160349851</v>
      </c>
      <c r="P863" s="6" t="s">
        <v>39</v>
      </c>
      <c r="Q863" s="6">
        <v>18560.262390670552</v>
      </c>
      <c r="R863" s="6">
        <v>28588.979591836734</v>
      </c>
      <c r="S863" s="6">
        <v>36116.355685131195</v>
      </c>
      <c r="T863" s="6">
        <v>36150.087463556847</v>
      </c>
      <c r="U863" s="6">
        <v>33768.104956268216</v>
      </c>
      <c r="V863" s="6">
        <v>29376.486880466469</v>
      </c>
    </row>
    <row r="864" spans="1:22" ht="12.75">
      <c r="A864" s="3">
        <v>2017</v>
      </c>
      <c r="B864" s="5" t="s">
        <v>29</v>
      </c>
      <c r="C864" s="5" t="s">
        <v>24</v>
      </c>
      <c r="D864" s="2">
        <v>33</v>
      </c>
      <c r="E864" s="2">
        <v>20</v>
      </c>
      <c r="F864" s="6">
        <v>9856</v>
      </c>
      <c r="G864" s="6" t="s">
        <v>39</v>
      </c>
      <c r="H864" s="6">
        <v>5160</v>
      </c>
      <c r="I864" s="6">
        <v>9446</v>
      </c>
      <c r="J864" s="6">
        <v>10815</v>
      </c>
      <c r="K864" s="6">
        <v>10648</v>
      </c>
      <c r="L864" s="6">
        <v>10507</v>
      </c>
      <c r="M864" s="6">
        <v>9037</v>
      </c>
      <c r="N864" s="10">
        <v>102.9</v>
      </c>
      <c r="O864" s="6">
        <v>12786.938775510203</v>
      </c>
      <c r="P864" s="6" t="s">
        <v>39</v>
      </c>
      <c r="Q864" s="6">
        <v>6694.4606413994161</v>
      </c>
      <c r="R864" s="6">
        <v>12255.014577259475</v>
      </c>
      <c r="S864" s="6">
        <v>14031.122448979591</v>
      </c>
      <c r="T864" s="6">
        <v>13814.460641399417</v>
      </c>
      <c r="U864" s="6">
        <v>13631.530612244896</v>
      </c>
      <c r="V864" s="6">
        <v>11724.38775510204</v>
      </c>
    </row>
    <row r="865" spans="1:22" ht="12.75">
      <c r="A865" s="3">
        <v>2017</v>
      </c>
      <c r="B865" s="5" t="s">
        <v>29</v>
      </c>
      <c r="C865" s="5" t="s">
        <v>25</v>
      </c>
      <c r="D865" s="2">
        <v>34</v>
      </c>
      <c r="E865" s="2">
        <v>20</v>
      </c>
      <c r="F865" s="6">
        <v>9586</v>
      </c>
      <c r="G865" s="6" t="s">
        <v>39</v>
      </c>
      <c r="H865" s="6">
        <v>5297</v>
      </c>
      <c r="I865" s="6">
        <v>9891</v>
      </c>
      <c r="J865" s="6">
        <v>10960</v>
      </c>
      <c r="K865" s="6">
        <v>10549</v>
      </c>
      <c r="L865" s="6">
        <v>10992</v>
      </c>
      <c r="M865" s="6">
        <v>9755</v>
      </c>
      <c r="N865" s="10">
        <v>102.9</v>
      </c>
      <c r="O865" s="6">
        <v>12436.647230320699</v>
      </c>
      <c r="P865" s="6" t="s">
        <v>39</v>
      </c>
      <c r="Q865" s="6">
        <v>6872.2011661807574</v>
      </c>
      <c r="R865" s="6">
        <v>12832.34693877551</v>
      </c>
      <c r="S865" s="6">
        <v>14219.241982507288</v>
      </c>
      <c r="T865" s="6">
        <v>13686.020408163264</v>
      </c>
      <c r="U865" s="6">
        <v>14260.75801749271</v>
      </c>
      <c r="V865" s="6">
        <v>12655.903790087463</v>
      </c>
    </row>
    <row r="866" spans="1:22" ht="12.75">
      <c r="A866" s="3">
        <v>2017</v>
      </c>
      <c r="B866" s="5" t="s">
        <v>29</v>
      </c>
      <c r="C866" s="5" t="s">
        <v>26</v>
      </c>
      <c r="D866" s="2">
        <v>35</v>
      </c>
      <c r="E866" s="2">
        <v>20</v>
      </c>
      <c r="F866" s="6">
        <v>9917</v>
      </c>
      <c r="G866" s="6">
        <v>2403</v>
      </c>
      <c r="H866" s="6">
        <v>5032</v>
      </c>
      <c r="I866" s="6">
        <v>9329</v>
      </c>
      <c r="J866" s="6">
        <v>10800</v>
      </c>
      <c r="K866" s="6">
        <v>10684</v>
      </c>
      <c r="L866" s="6">
        <v>10427</v>
      </c>
      <c r="M866" s="6">
        <v>8793</v>
      </c>
      <c r="N866" s="10">
        <v>102.9</v>
      </c>
      <c r="O866" s="6">
        <v>12866.078717201166</v>
      </c>
      <c r="P866" s="6">
        <v>3117.5947521865887</v>
      </c>
      <c r="Q866" s="6">
        <v>6528.3965014577252</v>
      </c>
      <c r="R866" s="6">
        <v>12103.221574344023</v>
      </c>
      <c r="S866" s="6">
        <v>14011.661807580174</v>
      </c>
      <c r="T866" s="6">
        <v>13861.166180758017</v>
      </c>
      <c r="U866" s="6">
        <v>13527.74052478134</v>
      </c>
      <c r="V866" s="6">
        <v>11407.827988338191</v>
      </c>
    </row>
    <row r="867" spans="1:22" ht="12.75">
      <c r="A867" s="3">
        <v>2018</v>
      </c>
      <c r="B867" s="5" t="s">
        <v>17</v>
      </c>
      <c r="C867" s="5" t="s">
        <v>18</v>
      </c>
      <c r="D867" s="2">
        <v>0</v>
      </c>
      <c r="E867" s="2">
        <v>21</v>
      </c>
      <c r="F867" s="20">
        <v>460</v>
      </c>
      <c r="G867" s="20">
        <v>69</v>
      </c>
      <c r="H867" s="20">
        <v>211.8</v>
      </c>
      <c r="I867" s="20">
        <v>427.6</v>
      </c>
      <c r="J867" s="20">
        <v>525.20000000000005</v>
      </c>
      <c r="K867" s="20">
        <v>536.6</v>
      </c>
      <c r="L867" s="20">
        <v>483.9</v>
      </c>
      <c r="M867" s="20">
        <v>354</v>
      </c>
      <c r="N867" s="10">
        <v>105.4</v>
      </c>
      <c r="O867" s="20">
        <v>582.63757115749524</v>
      </c>
      <c r="P867" s="20">
        <v>87.395635673624284</v>
      </c>
      <c r="Q867" s="20">
        <v>268.26660341555976</v>
      </c>
      <c r="R867" s="20">
        <v>541.59962049335866</v>
      </c>
      <c r="S867" s="20">
        <v>665.22011385199244</v>
      </c>
      <c r="T867" s="20">
        <v>679.65939278937378</v>
      </c>
      <c r="U867" s="20">
        <v>612.90939278937367</v>
      </c>
      <c r="V867" s="20">
        <v>448.37760910815939</v>
      </c>
    </row>
    <row r="868" spans="1:22" ht="12.75">
      <c r="A868" s="3">
        <v>2018</v>
      </c>
      <c r="B868" s="5" t="s">
        <v>17</v>
      </c>
      <c r="C868" s="5" t="s">
        <v>19</v>
      </c>
      <c r="D868" s="2">
        <v>1</v>
      </c>
      <c r="E868" s="2">
        <v>21</v>
      </c>
      <c r="F868" s="20">
        <v>554.6</v>
      </c>
      <c r="G868" s="20">
        <v>82.1</v>
      </c>
      <c r="H868" s="20">
        <v>253.7</v>
      </c>
      <c r="I868" s="20">
        <v>460.6</v>
      </c>
      <c r="J868" s="20">
        <v>598</v>
      </c>
      <c r="K868" s="20">
        <v>670.8</v>
      </c>
      <c r="L868" s="20">
        <v>623.6</v>
      </c>
      <c r="M868" s="20">
        <v>474.5</v>
      </c>
      <c r="N868" s="10">
        <v>105.4</v>
      </c>
      <c r="O868" s="20">
        <v>702.45825426944975</v>
      </c>
      <c r="P868" s="20">
        <v>103.98814041745729</v>
      </c>
      <c r="Q868" s="20">
        <v>321.33728652751421</v>
      </c>
      <c r="R868" s="20">
        <v>583.3975332068311</v>
      </c>
      <c r="S868" s="20">
        <v>757.42884250474378</v>
      </c>
      <c r="T868" s="20">
        <v>849.63757115749513</v>
      </c>
      <c r="U868" s="20">
        <v>789.85388994307402</v>
      </c>
      <c r="V868" s="20">
        <v>601.00332068311195</v>
      </c>
    </row>
    <row r="869" spans="1:22" ht="12.75">
      <c r="A869" s="3">
        <v>2018</v>
      </c>
      <c r="B869" s="5" t="s">
        <v>17</v>
      </c>
      <c r="C869" s="5" t="s">
        <v>20</v>
      </c>
      <c r="D869" s="2">
        <v>2</v>
      </c>
      <c r="E869" s="2">
        <v>21</v>
      </c>
      <c r="F869" s="20">
        <v>369.9</v>
      </c>
      <c r="G869" s="20">
        <v>63</v>
      </c>
      <c r="H869" s="20">
        <v>174.9</v>
      </c>
      <c r="I869" s="20">
        <v>391.1</v>
      </c>
      <c r="J869" s="20">
        <v>434</v>
      </c>
      <c r="K869" s="20">
        <v>406.9</v>
      </c>
      <c r="L869" s="20">
        <v>368.9</v>
      </c>
      <c r="M869" s="20">
        <v>256.60000000000002</v>
      </c>
      <c r="N869" s="10">
        <v>105.4</v>
      </c>
      <c r="O869" s="20">
        <v>468.5166034155597</v>
      </c>
      <c r="P869" s="20">
        <v>79.796015180265655</v>
      </c>
      <c r="Q869" s="20">
        <v>221.52893738140418</v>
      </c>
      <c r="R869" s="20">
        <v>495.36859582542695</v>
      </c>
      <c r="S869" s="20">
        <v>549.7058823529411</v>
      </c>
      <c r="T869" s="20">
        <v>515.38092979127123</v>
      </c>
      <c r="U869" s="20">
        <v>467.24999999999994</v>
      </c>
      <c r="V869" s="20">
        <v>325.01043643263762</v>
      </c>
    </row>
    <row r="870" spans="1:22" ht="12.75">
      <c r="A870" s="3">
        <v>2018</v>
      </c>
      <c r="B870" s="5" t="s">
        <v>17</v>
      </c>
      <c r="C870" s="5" t="s">
        <v>21</v>
      </c>
      <c r="D870" s="2">
        <v>3</v>
      </c>
      <c r="E870" s="2">
        <v>21</v>
      </c>
      <c r="F870" s="20">
        <v>568.29999999999995</v>
      </c>
      <c r="G870" s="20">
        <v>185.6</v>
      </c>
      <c r="H870" s="20">
        <v>335.4</v>
      </c>
      <c r="I870" s="20">
        <v>478.8</v>
      </c>
      <c r="J870" s="20">
        <v>608.20000000000005</v>
      </c>
      <c r="K870" s="20">
        <v>651.9</v>
      </c>
      <c r="L870" s="20">
        <v>603.70000000000005</v>
      </c>
      <c r="M870" s="20">
        <v>530.29999999999995</v>
      </c>
      <c r="N870" s="10">
        <v>105.4</v>
      </c>
      <c r="O870" s="20">
        <v>719.81072106261843</v>
      </c>
      <c r="P870" s="20">
        <v>235.08159392789372</v>
      </c>
      <c r="Q870" s="20">
        <v>424.81878557874757</v>
      </c>
      <c r="R870" s="20">
        <v>606.44971537001902</v>
      </c>
      <c r="S870" s="20">
        <v>770.34819734345353</v>
      </c>
      <c r="T870" s="20">
        <v>825.69876660341549</v>
      </c>
      <c r="U870" s="20">
        <v>764.64848197343463</v>
      </c>
      <c r="V870" s="20">
        <v>671.67979127134709</v>
      </c>
    </row>
    <row r="871" spans="1:22" ht="12.75">
      <c r="A871" s="3">
        <v>2018</v>
      </c>
      <c r="B871" s="5" t="s">
        <v>17</v>
      </c>
      <c r="C871" s="5" t="s">
        <v>22</v>
      </c>
      <c r="D871" s="2">
        <v>4</v>
      </c>
      <c r="E871" s="2">
        <v>21</v>
      </c>
      <c r="F871" s="20">
        <v>608.20000000000005</v>
      </c>
      <c r="G871" s="20">
        <v>194.7</v>
      </c>
      <c r="H871" s="20">
        <v>345</v>
      </c>
      <c r="I871" s="20">
        <v>494.6</v>
      </c>
      <c r="J871" s="20">
        <v>629.70000000000005</v>
      </c>
      <c r="K871" s="20">
        <v>706.9</v>
      </c>
      <c r="L871" s="20">
        <v>667.3</v>
      </c>
      <c r="M871" s="20">
        <v>579.79999999999995</v>
      </c>
      <c r="N871" s="10">
        <v>105.4</v>
      </c>
      <c r="O871" s="20">
        <v>770.34819734345353</v>
      </c>
      <c r="P871" s="20">
        <v>246.60768500948762</v>
      </c>
      <c r="Q871" s="20">
        <v>436.97817836812141</v>
      </c>
      <c r="R871" s="20">
        <v>626.46204933586341</v>
      </c>
      <c r="S871" s="20">
        <v>797.58017077798866</v>
      </c>
      <c r="T871" s="20">
        <v>895.36195445920293</v>
      </c>
      <c r="U871" s="20">
        <v>845.20445920303587</v>
      </c>
      <c r="V871" s="20">
        <v>734.37666034155586</v>
      </c>
    </row>
    <row r="872" spans="1:22" ht="12.75">
      <c r="A872" s="3">
        <v>2018</v>
      </c>
      <c r="B872" s="5" t="s">
        <v>17</v>
      </c>
      <c r="C872" s="5" t="s">
        <v>23</v>
      </c>
      <c r="D872" s="2">
        <v>5</v>
      </c>
      <c r="E872" s="2">
        <v>21</v>
      </c>
      <c r="F872" s="20">
        <v>509</v>
      </c>
      <c r="G872" s="20">
        <v>171.6</v>
      </c>
      <c r="H872" s="20">
        <v>324.60000000000002</v>
      </c>
      <c r="I872" s="20">
        <v>459.1</v>
      </c>
      <c r="J872" s="20">
        <v>574.9</v>
      </c>
      <c r="K872" s="20">
        <v>570.1</v>
      </c>
      <c r="L872" s="20">
        <v>514</v>
      </c>
      <c r="M872" s="20">
        <v>445.9</v>
      </c>
      <c r="N872" s="10">
        <v>105.4</v>
      </c>
      <c r="O872" s="20">
        <v>644.70113851992403</v>
      </c>
      <c r="P872" s="20">
        <v>217.34914611005689</v>
      </c>
      <c r="Q872" s="20">
        <v>411.13946869070213</v>
      </c>
      <c r="R872" s="20">
        <v>581.49762808349146</v>
      </c>
      <c r="S872" s="20">
        <v>728.17030360531305</v>
      </c>
      <c r="T872" s="20">
        <v>722.09060721062622</v>
      </c>
      <c r="U872" s="20">
        <v>651.03415559772293</v>
      </c>
      <c r="V872" s="20">
        <v>564.77846299810233</v>
      </c>
    </row>
    <row r="873" spans="1:22" ht="12.75">
      <c r="A873" s="3">
        <v>2018</v>
      </c>
      <c r="B873" s="5" t="s">
        <v>17</v>
      </c>
      <c r="C873" s="5" t="s">
        <v>24</v>
      </c>
      <c r="D873" s="2">
        <v>6</v>
      </c>
      <c r="E873" s="2">
        <v>21</v>
      </c>
      <c r="F873" s="20">
        <v>187.3</v>
      </c>
      <c r="G873" s="20">
        <v>58.4</v>
      </c>
      <c r="H873" s="20">
        <v>109.3</v>
      </c>
      <c r="I873" s="20">
        <v>177.5</v>
      </c>
      <c r="J873" s="20">
        <v>210.1</v>
      </c>
      <c r="K873" s="20">
        <v>213.4</v>
      </c>
      <c r="L873" s="20">
        <v>207</v>
      </c>
      <c r="M873" s="20">
        <v>177.7</v>
      </c>
      <c r="N873" s="10">
        <v>105.4</v>
      </c>
      <c r="O873" s="20">
        <v>237.23481973434536</v>
      </c>
      <c r="P873" s="20">
        <v>73.969639468690701</v>
      </c>
      <c r="Q873" s="20">
        <v>138.43975332068311</v>
      </c>
      <c r="R873" s="20">
        <v>224.82210626185957</v>
      </c>
      <c r="S873" s="20">
        <v>266.11337760910811</v>
      </c>
      <c r="T873" s="20">
        <v>270.29316888045543</v>
      </c>
      <c r="U873" s="20">
        <v>262.18690702087287</v>
      </c>
      <c r="V873" s="20">
        <v>225.0754269449715</v>
      </c>
    </row>
    <row r="874" spans="1:22" ht="12.75">
      <c r="A874" s="3">
        <v>2018</v>
      </c>
      <c r="B874" s="5" t="s">
        <v>17</v>
      </c>
      <c r="C874" s="5" t="s">
        <v>25</v>
      </c>
      <c r="D874" s="2">
        <v>7</v>
      </c>
      <c r="E874" s="2">
        <v>21</v>
      </c>
      <c r="F874" s="20">
        <v>176.8</v>
      </c>
      <c r="G874" s="20">
        <v>60.5</v>
      </c>
      <c r="H874" s="20">
        <v>117</v>
      </c>
      <c r="I874" s="20">
        <v>183.1</v>
      </c>
      <c r="J874" s="20">
        <v>201.1</v>
      </c>
      <c r="K874" s="20">
        <v>206.5</v>
      </c>
      <c r="L874" s="20">
        <v>207</v>
      </c>
      <c r="M874" s="20">
        <v>190.2</v>
      </c>
      <c r="N874" s="10">
        <v>105.4</v>
      </c>
      <c r="O874" s="20">
        <v>223.93548387096774</v>
      </c>
      <c r="P874" s="20">
        <v>76.62950664136622</v>
      </c>
      <c r="Q874" s="20">
        <v>148.19259962049335</v>
      </c>
      <c r="R874" s="20">
        <v>231.91508538899427</v>
      </c>
      <c r="S874" s="20">
        <v>254.71394686907018</v>
      </c>
      <c r="T874" s="20">
        <v>261.55360531309299</v>
      </c>
      <c r="U874" s="20">
        <v>262.18690702087287</v>
      </c>
      <c r="V874" s="20">
        <v>240.90796963946866</v>
      </c>
    </row>
    <row r="875" spans="1:22" ht="12.75">
      <c r="A875" s="3">
        <v>2018</v>
      </c>
      <c r="B875" s="5" t="s">
        <v>17</v>
      </c>
      <c r="C875" s="5" t="s">
        <v>26</v>
      </c>
      <c r="D875" s="2">
        <v>8</v>
      </c>
      <c r="E875" s="2">
        <v>21</v>
      </c>
      <c r="F875" s="20">
        <v>189.9</v>
      </c>
      <c r="G875" s="20">
        <v>57.2</v>
      </c>
      <c r="H875" s="20">
        <v>104.2</v>
      </c>
      <c r="I875" s="20">
        <v>174.6</v>
      </c>
      <c r="J875" s="20">
        <v>212</v>
      </c>
      <c r="K875" s="20">
        <v>215.3</v>
      </c>
      <c r="L875" s="20">
        <v>207</v>
      </c>
      <c r="M875" s="20">
        <v>173</v>
      </c>
      <c r="N875" s="10">
        <v>105.4</v>
      </c>
      <c r="O875" s="20">
        <v>240.52798861480076</v>
      </c>
      <c r="P875" s="20">
        <v>72.449715370018978</v>
      </c>
      <c r="Q875" s="20">
        <v>131.98007590132826</v>
      </c>
      <c r="R875" s="20">
        <v>221.14895635673622</v>
      </c>
      <c r="S875" s="20">
        <v>268.51992409867171</v>
      </c>
      <c r="T875" s="20">
        <v>272.69971537001896</v>
      </c>
      <c r="U875" s="20">
        <v>262.18690702087287</v>
      </c>
      <c r="V875" s="20">
        <v>219.12239089184061</v>
      </c>
    </row>
    <row r="876" spans="1:22" ht="12.75">
      <c r="A876" s="3">
        <v>2018</v>
      </c>
      <c r="B876" s="5" t="s">
        <v>27</v>
      </c>
      <c r="C876" s="5" t="s">
        <v>18</v>
      </c>
      <c r="D876" s="2">
        <v>9</v>
      </c>
      <c r="E876" s="2">
        <v>21</v>
      </c>
      <c r="F876" s="21">
        <v>12.77</v>
      </c>
      <c r="G876" s="21">
        <v>5.75</v>
      </c>
      <c r="H876" s="21">
        <v>8.0299999999999994</v>
      </c>
      <c r="I876" s="21">
        <v>11.32</v>
      </c>
      <c r="J876" s="21">
        <v>14.35</v>
      </c>
      <c r="K876" s="21">
        <v>14.84</v>
      </c>
      <c r="L876" s="21">
        <v>13.54</v>
      </c>
      <c r="M876" s="21">
        <v>11.59</v>
      </c>
      <c r="N876" s="10">
        <v>105.4</v>
      </c>
      <c r="O876" s="21">
        <v>16.17452561669829</v>
      </c>
      <c r="P876" s="21">
        <v>7.28296963946869</v>
      </c>
      <c r="Q876" s="21">
        <v>10.170825426944971</v>
      </c>
      <c r="R876" s="21">
        <v>14.337950664136622</v>
      </c>
      <c r="S876" s="21">
        <v>18.175759013282729</v>
      </c>
      <c r="T876" s="21">
        <v>18.796394686907018</v>
      </c>
      <c r="U876" s="21">
        <v>17.149810246679316</v>
      </c>
      <c r="V876" s="21">
        <v>14.679933586337759</v>
      </c>
    </row>
    <row r="877" spans="1:22" ht="12.75">
      <c r="A877" s="3">
        <v>2018</v>
      </c>
      <c r="B877" s="5" t="s">
        <v>27</v>
      </c>
      <c r="C877" s="5" t="s">
        <v>19</v>
      </c>
      <c r="D877" s="2">
        <v>10</v>
      </c>
      <c r="E877" s="2">
        <v>21</v>
      </c>
      <c r="F877" s="21">
        <v>14.08</v>
      </c>
      <c r="G877" s="21">
        <v>5.66</v>
      </c>
      <c r="H877" s="21">
        <v>8.15</v>
      </c>
      <c r="I877" s="21">
        <v>11.75</v>
      </c>
      <c r="J877" s="21">
        <v>15.15</v>
      </c>
      <c r="K877" s="21">
        <v>16.96</v>
      </c>
      <c r="L877" s="21">
        <v>15.79</v>
      </c>
      <c r="M877" s="21">
        <v>13.23</v>
      </c>
      <c r="N877" s="10">
        <v>105.4</v>
      </c>
      <c r="O877" s="21">
        <v>17.833776091081592</v>
      </c>
      <c r="P877" s="21">
        <v>7.1689753320683112</v>
      </c>
      <c r="Q877" s="21">
        <v>10.322817836812144</v>
      </c>
      <c r="R877" s="21">
        <v>14.882590132827323</v>
      </c>
      <c r="S877" s="21">
        <v>19.189041745730549</v>
      </c>
      <c r="T877" s="21">
        <v>21.481593927893741</v>
      </c>
      <c r="U877" s="21">
        <v>19.999667931688801</v>
      </c>
      <c r="V877" s="21">
        <v>16.757163187855788</v>
      </c>
    </row>
    <row r="878" spans="1:22" ht="12.75">
      <c r="A878" s="3">
        <v>2018</v>
      </c>
      <c r="B878" s="5" t="s">
        <v>27</v>
      </c>
      <c r="C878" s="5" t="s">
        <v>20</v>
      </c>
      <c r="D878" s="2">
        <v>11</v>
      </c>
      <c r="E878" s="2">
        <v>21</v>
      </c>
      <c r="F878" s="21">
        <v>11.5</v>
      </c>
      <c r="G878" s="21">
        <v>5.75</v>
      </c>
      <c r="H878" s="21">
        <v>8</v>
      </c>
      <c r="I878" s="21">
        <v>10.9</v>
      </c>
      <c r="J878" s="21">
        <v>13.33</v>
      </c>
      <c r="K878" s="21">
        <v>12.86</v>
      </c>
      <c r="L878" s="21">
        <v>11.6</v>
      </c>
      <c r="M878" s="21">
        <v>10.19</v>
      </c>
      <c r="N878" s="10">
        <v>105.4</v>
      </c>
      <c r="O878" s="21">
        <v>14.56593927893738</v>
      </c>
      <c r="P878" s="21">
        <v>7.28296963946869</v>
      </c>
      <c r="Q878" s="21">
        <v>10.132827324478178</v>
      </c>
      <c r="R878" s="21">
        <v>13.805977229601519</v>
      </c>
      <c r="S878" s="21">
        <v>16.883823529411764</v>
      </c>
      <c r="T878" s="21">
        <v>16.288519924098669</v>
      </c>
      <c r="U878" s="21">
        <v>14.692599620493358</v>
      </c>
      <c r="V878" s="21">
        <v>12.906688804554079</v>
      </c>
    </row>
    <row r="879" spans="1:22" ht="12.75">
      <c r="A879" s="3">
        <v>2018</v>
      </c>
      <c r="B879" s="5" t="s">
        <v>27</v>
      </c>
      <c r="C879" s="5" t="s">
        <v>21</v>
      </c>
      <c r="D879" s="2">
        <v>12</v>
      </c>
      <c r="E879" s="2">
        <v>21</v>
      </c>
      <c r="F879" s="21">
        <v>14.37</v>
      </c>
      <c r="G879" s="21">
        <v>4.9800000000000004</v>
      </c>
      <c r="H879" s="21">
        <v>8.48</v>
      </c>
      <c r="I879" s="21">
        <v>12.14</v>
      </c>
      <c r="J879" s="21">
        <v>15.5</v>
      </c>
      <c r="K879" s="21">
        <v>16.61</v>
      </c>
      <c r="L879" s="21">
        <v>15.22</v>
      </c>
      <c r="M879" s="21">
        <v>13.37</v>
      </c>
      <c r="N879" s="10">
        <v>105.4</v>
      </c>
      <c r="O879" s="21">
        <v>18.201091081593926</v>
      </c>
      <c r="P879" s="21">
        <v>6.307685009487666</v>
      </c>
      <c r="Q879" s="21">
        <v>10.74079696394687</v>
      </c>
      <c r="R879" s="21">
        <v>15.376565464895636</v>
      </c>
      <c r="S879" s="21">
        <v>19.632352941176471</v>
      </c>
      <c r="T879" s="21">
        <v>21.038282732447815</v>
      </c>
      <c r="U879" s="21">
        <v>19.277703984819734</v>
      </c>
      <c r="V879" s="21">
        <v>16.934487666034155</v>
      </c>
    </row>
    <row r="880" spans="1:22" ht="12.75">
      <c r="A880" s="3">
        <v>2018</v>
      </c>
      <c r="B880" s="5" t="s">
        <v>27</v>
      </c>
      <c r="C880" s="5" t="s">
        <v>22</v>
      </c>
      <c r="D880" s="2">
        <v>13</v>
      </c>
      <c r="E880" s="2">
        <v>21</v>
      </c>
      <c r="F880" s="21">
        <v>14.91</v>
      </c>
      <c r="G880" s="21">
        <v>5</v>
      </c>
      <c r="H880" s="21">
        <v>8.61</v>
      </c>
      <c r="I880" s="21">
        <v>12.25</v>
      </c>
      <c r="J880" s="21">
        <v>15.6</v>
      </c>
      <c r="K880" s="21">
        <v>17.55</v>
      </c>
      <c r="L880" s="21">
        <v>16.329999999999998</v>
      </c>
      <c r="M880" s="21">
        <v>14.19</v>
      </c>
      <c r="N880" s="10">
        <v>105.4</v>
      </c>
      <c r="O880" s="21">
        <v>18.885056925996206</v>
      </c>
      <c r="P880" s="21">
        <v>6.3330170777988615</v>
      </c>
      <c r="Q880" s="21">
        <v>10.905455407969638</v>
      </c>
      <c r="R880" s="21">
        <v>15.51589184060721</v>
      </c>
      <c r="S880" s="21">
        <v>19.759013282732447</v>
      </c>
      <c r="T880" s="21">
        <v>22.228889943074005</v>
      </c>
      <c r="U880" s="21">
        <v>20.683633776091078</v>
      </c>
      <c r="V880" s="21">
        <v>17.973102466793168</v>
      </c>
    </row>
    <row r="881" spans="1:22" ht="12.75">
      <c r="A881" s="3">
        <v>2018</v>
      </c>
      <c r="B881" s="5" t="s">
        <v>27</v>
      </c>
      <c r="C881" s="5" t="s">
        <v>23</v>
      </c>
      <c r="D881" s="2">
        <v>14</v>
      </c>
      <c r="E881" s="2">
        <v>21</v>
      </c>
      <c r="F881" s="21">
        <v>13.54</v>
      </c>
      <c r="G881" s="21">
        <v>4.58</v>
      </c>
      <c r="H881" s="21">
        <v>8.3699999999999992</v>
      </c>
      <c r="I881" s="21">
        <v>12</v>
      </c>
      <c r="J881" s="21">
        <v>15.35</v>
      </c>
      <c r="K881" s="21">
        <v>15.21</v>
      </c>
      <c r="L881" s="21">
        <v>13.71</v>
      </c>
      <c r="M881" s="21">
        <v>11.91</v>
      </c>
      <c r="N881" s="10">
        <v>105.4</v>
      </c>
      <c r="O881" s="21">
        <v>17.149810246679316</v>
      </c>
      <c r="P881" s="21">
        <v>5.8010436432637578</v>
      </c>
      <c r="Q881" s="21">
        <v>10.601470588235294</v>
      </c>
      <c r="R881" s="21">
        <v>15.199240986717268</v>
      </c>
      <c r="S881" s="21">
        <v>19.442362428842504</v>
      </c>
      <c r="T881" s="21">
        <v>19.265037950664137</v>
      </c>
      <c r="U881" s="21">
        <v>17.365132827324476</v>
      </c>
      <c r="V881" s="21">
        <v>15.085246679316889</v>
      </c>
    </row>
    <row r="882" spans="1:22" ht="12.75">
      <c r="A882" s="3">
        <v>2018</v>
      </c>
      <c r="B882" s="5" t="s">
        <v>27</v>
      </c>
      <c r="C882" s="5" t="s">
        <v>24</v>
      </c>
      <c r="D882" s="2">
        <v>15</v>
      </c>
      <c r="E882" s="2">
        <v>21</v>
      </c>
      <c r="F882" s="21">
        <v>9.33</v>
      </c>
      <c r="G882" s="21">
        <v>5.9</v>
      </c>
      <c r="H882" s="21">
        <v>7.83</v>
      </c>
      <c r="I882" s="21">
        <v>8.8000000000000007</v>
      </c>
      <c r="J882" s="21">
        <v>10</v>
      </c>
      <c r="K882" s="21">
        <v>10.119999999999999</v>
      </c>
      <c r="L882" s="21">
        <v>9.91</v>
      </c>
      <c r="M882" s="21">
        <v>9.8699999999999992</v>
      </c>
      <c r="N882" s="10">
        <v>105.4</v>
      </c>
      <c r="O882" s="21">
        <v>11.817409867172675</v>
      </c>
      <c r="P882" s="21">
        <v>7.4729601518026572</v>
      </c>
      <c r="Q882" s="21">
        <v>9.9175047438330175</v>
      </c>
      <c r="R882" s="21">
        <v>11.146110056925997</v>
      </c>
      <c r="S882" s="21">
        <v>12.666034155597723</v>
      </c>
      <c r="T882" s="21">
        <v>12.818026565464894</v>
      </c>
      <c r="U882" s="21">
        <v>12.552039848197344</v>
      </c>
      <c r="V882" s="21">
        <v>12.501375711574951</v>
      </c>
    </row>
    <row r="883" spans="1:22" ht="12.75">
      <c r="A883" s="3">
        <v>2018</v>
      </c>
      <c r="B883" s="5" t="s">
        <v>27</v>
      </c>
      <c r="C883" s="5" t="s">
        <v>25</v>
      </c>
      <c r="D883" s="2">
        <v>16</v>
      </c>
      <c r="E883" s="2">
        <v>21</v>
      </c>
      <c r="F883" s="21">
        <v>9.02</v>
      </c>
      <c r="G883" s="21">
        <v>5.9</v>
      </c>
      <c r="H883" s="21">
        <v>7.85</v>
      </c>
      <c r="I883" s="21">
        <v>8.8000000000000007</v>
      </c>
      <c r="J883" s="21">
        <v>9.74</v>
      </c>
      <c r="K883" s="21">
        <v>10</v>
      </c>
      <c r="L883" s="21">
        <v>10.55</v>
      </c>
      <c r="M883" s="21">
        <v>10.58</v>
      </c>
      <c r="N883" s="10">
        <v>105.4</v>
      </c>
      <c r="O883" s="21">
        <v>11.424762808349143</v>
      </c>
      <c r="P883" s="21">
        <v>7.4729601518026572</v>
      </c>
      <c r="Q883" s="21">
        <v>9.9428368121442112</v>
      </c>
      <c r="R883" s="21">
        <v>11.146110056925997</v>
      </c>
      <c r="S883" s="21">
        <v>12.336717267552181</v>
      </c>
      <c r="T883" s="21">
        <v>12.666034155597723</v>
      </c>
      <c r="U883" s="21">
        <v>13.362666034155598</v>
      </c>
      <c r="V883" s="21">
        <v>13.400664136622391</v>
      </c>
    </row>
    <row r="884" spans="1:22" ht="12.75">
      <c r="A884" s="3">
        <v>2018</v>
      </c>
      <c r="B884" s="5" t="s">
        <v>27</v>
      </c>
      <c r="C884" s="5" t="s">
        <v>26</v>
      </c>
      <c r="D884" s="2">
        <v>17</v>
      </c>
      <c r="E884" s="2">
        <v>21</v>
      </c>
      <c r="F884" s="21">
        <v>9.44</v>
      </c>
      <c r="G884" s="21">
        <v>5.9</v>
      </c>
      <c r="H884" s="21">
        <v>7.83</v>
      </c>
      <c r="I884" s="21">
        <v>8.7899999999999991</v>
      </c>
      <c r="J884" s="21">
        <v>10.07</v>
      </c>
      <c r="K884" s="21">
        <v>10.15</v>
      </c>
      <c r="L884" s="21">
        <v>9.7799999999999994</v>
      </c>
      <c r="M884" s="21">
        <v>9.57</v>
      </c>
      <c r="N884" s="10">
        <v>105.4</v>
      </c>
      <c r="O884" s="21">
        <v>11.956736242884251</v>
      </c>
      <c r="P884" s="21">
        <v>7.4729601518026572</v>
      </c>
      <c r="Q884" s="21">
        <v>9.9175047438330175</v>
      </c>
      <c r="R884" s="21">
        <v>11.133444022770398</v>
      </c>
      <c r="S884" s="21">
        <v>12.754696394686906</v>
      </c>
      <c r="T884" s="21">
        <v>12.856024667931688</v>
      </c>
      <c r="U884" s="21">
        <v>12.387381404174571</v>
      </c>
      <c r="V884" s="21">
        <v>12.121394686907021</v>
      </c>
    </row>
    <row r="885" spans="1:22" ht="12.75">
      <c r="A885" s="3">
        <v>2018</v>
      </c>
      <c r="B885" s="5" t="s">
        <v>49</v>
      </c>
      <c r="C885" s="5" t="s">
        <v>18</v>
      </c>
      <c r="D885" s="2">
        <v>18</v>
      </c>
      <c r="E885" s="2">
        <v>21</v>
      </c>
      <c r="F885" s="22">
        <v>12.71</v>
      </c>
      <c r="G885" s="22">
        <v>5.75</v>
      </c>
      <c r="H885" s="22">
        <v>8.02</v>
      </c>
      <c r="I885" s="22">
        <v>11.28</v>
      </c>
      <c r="J885" s="22">
        <v>14.31</v>
      </c>
      <c r="K885" s="22">
        <v>14.76</v>
      </c>
      <c r="L885" s="22">
        <v>13.47</v>
      </c>
      <c r="M885" s="22">
        <v>11.55</v>
      </c>
      <c r="N885" s="10">
        <v>105.4</v>
      </c>
      <c r="O885" s="22">
        <v>16.098529411764705</v>
      </c>
      <c r="P885" s="22">
        <v>7.28296963946869</v>
      </c>
      <c r="Q885" s="22">
        <v>10.158159392789372</v>
      </c>
      <c r="R885" s="22">
        <v>14.28728652751423</v>
      </c>
      <c r="S885" s="22">
        <v>18.125094876660341</v>
      </c>
      <c r="T885" s="22">
        <v>18.695066413662239</v>
      </c>
      <c r="U885" s="22">
        <v>17.061148007590134</v>
      </c>
      <c r="V885" s="22">
        <v>14.629269449715371</v>
      </c>
    </row>
    <row r="886" spans="1:22" ht="12.75">
      <c r="A886" s="3">
        <v>2018</v>
      </c>
      <c r="B886" s="5" t="s">
        <v>49</v>
      </c>
      <c r="C886" s="5" t="s">
        <v>19</v>
      </c>
      <c r="D886" s="2">
        <v>19</v>
      </c>
      <c r="E886" s="2">
        <v>21</v>
      </c>
      <c r="F886" s="22">
        <v>13.99</v>
      </c>
      <c r="G886" s="22">
        <v>5.66</v>
      </c>
      <c r="H886" s="22">
        <v>8.09</v>
      </c>
      <c r="I886" s="22">
        <v>11.67</v>
      </c>
      <c r="J886" s="22">
        <v>15.04</v>
      </c>
      <c r="K886" s="22">
        <v>16.809999999999999</v>
      </c>
      <c r="L886" s="22">
        <v>15.66</v>
      </c>
      <c r="M886" s="22">
        <v>13.11</v>
      </c>
      <c r="N886" s="10">
        <v>105.4</v>
      </c>
      <c r="O886" s="22">
        <v>17.719781783681213</v>
      </c>
      <c r="P886" s="22">
        <v>7.1689753320683112</v>
      </c>
      <c r="Q886" s="22">
        <v>10.246821631878555</v>
      </c>
      <c r="R886" s="22">
        <v>14.781261859582541</v>
      </c>
      <c r="S886" s="22">
        <v>19.049715370018973</v>
      </c>
      <c r="T886" s="22">
        <v>21.29160341555977</v>
      </c>
      <c r="U886" s="22">
        <v>19.835009487666035</v>
      </c>
      <c r="V886" s="22">
        <v>16.605170777988615</v>
      </c>
    </row>
    <row r="887" spans="1:22" ht="12.75">
      <c r="A887" s="3">
        <v>2018</v>
      </c>
      <c r="B887" s="5" t="s">
        <v>49</v>
      </c>
      <c r="C887" s="5" t="s">
        <v>20</v>
      </c>
      <c r="D887" s="2">
        <v>20</v>
      </c>
      <c r="E887" s="2">
        <v>21</v>
      </c>
      <c r="F887" s="22">
        <v>11.49</v>
      </c>
      <c r="G887" s="22">
        <v>5.75</v>
      </c>
      <c r="H887" s="22">
        <v>8</v>
      </c>
      <c r="I887" s="22">
        <v>10.89</v>
      </c>
      <c r="J887" s="22">
        <v>13.33</v>
      </c>
      <c r="K887" s="22">
        <v>12.86</v>
      </c>
      <c r="L887" s="22">
        <v>11.59</v>
      </c>
      <c r="M887" s="22">
        <v>10.19</v>
      </c>
      <c r="N887" s="10">
        <v>105.4</v>
      </c>
      <c r="O887" s="22">
        <v>14.553273244781783</v>
      </c>
      <c r="P887" s="22">
        <v>7.28296963946869</v>
      </c>
      <c r="Q887" s="22">
        <v>10.132827324478178</v>
      </c>
      <c r="R887" s="22">
        <v>13.79331119544592</v>
      </c>
      <c r="S887" s="22">
        <v>16.883823529411764</v>
      </c>
      <c r="T887" s="22">
        <v>16.288519924098669</v>
      </c>
      <c r="U887" s="22">
        <v>14.679933586337759</v>
      </c>
      <c r="V887" s="22">
        <v>12.906688804554079</v>
      </c>
    </row>
    <row r="888" spans="1:22" ht="12.75">
      <c r="A888" s="3">
        <v>2018</v>
      </c>
      <c r="B888" s="5" t="s">
        <v>49</v>
      </c>
      <c r="C888" s="5" t="s">
        <v>21</v>
      </c>
      <c r="D888" s="2">
        <v>21</v>
      </c>
      <c r="E888" s="2">
        <v>21</v>
      </c>
      <c r="F888" s="22">
        <v>14.31</v>
      </c>
      <c r="G888" s="22">
        <v>4.9800000000000004</v>
      </c>
      <c r="H888" s="22">
        <v>8.4499999999999993</v>
      </c>
      <c r="I888" s="22">
        <v>12.04</v>
      </c>
      <c r="J888" s="22">
        <v>15.43</v>
      </c>
      <c r="K888" s="22">
        <v>16.5</v>
      </c>
      <c r="L888" s="22">
        <v>15.09</v>
      </c>
      <c r="M888" s="22">
        <v>13.26</v>
      </c>
      <c r="N888" s="10">
        <v>105.4</v>
      </c>
      <c r="O888" s="22">
        <v>18.125094876660341</v>
      </c>
      <c r="P888" s="22">
        <v>6.307685009487666</v>
      </c>
      <c r="Q888" s="22">
        <v>10.702798861480074</v>
      </c>
      <c r="R888" s="22">
        <v>15.249905123339657</v>
      </c>
      <c r="S888" s="22">
        <v>19.543690702087282</v>
      </c>
      <c r="T888" s="22">
        <v>20.898956356736242</v>
      </c>
      <c r="U888" s="22">
        <v>19.113045540796961</v>
      </c>
      <c r="V888" s="22">
        <v>16.795161290322579</v>
      </c>
    </row>
    <row r="889" spans="1:22" ht="15" customHeight="1">
      <c r="A889" s="3">
        <v>2018</v>
      </c>
      <c r="B889" s="5" t="s">
        <v>49</v>
      </c>
      <c r="C889" s="5" t="s">
        <v>22</v>
      </c>
      <c r="D889" s="2">
        <v>22</v>
      </c>
      <c r="E889" s="2">
        <v>21</v>
      </c>
      <c r="F889" s="22">
        <v>14.8</v>
      </c>
      <c r="G889" s="22">
        <v>5</v>
      </c>
      <c r="H889" s="22">
        <v>8.5</v>
      </c>
      <c r="I889" s="22">
        <v>12.11</v>
      </c>
      <c r="J889" s="22">
        <v>15.48</v>
      </c>
      <c r="K889" s="22">
        <v>17.399999999999999</v>
      </c>
      <c r="L889" s="22">
        <v>16.22</v>
      </c>
      <c r="M889" s="22">
        <v>14.06</v>
      </c>
      <c r="N889" s="10">
        <v>105.4</v>
      </c>
      <c r="O889" s="22">
        <v>18.74573055028463</v>
      </c>
      <c r="P889" s="22">
        <v>6.3330170777988615</v>
      </c>
      <c r="Q889" s="22">
        <v>10.766129032258064</v>
      </c>
      <c r="R889" s="22">
        <v>15.338567362428842</v>
      </c>
      <c r="S889" s="22">
        <v>19.607020872865274</v>
      </c>
      <c r="T889" s="22">
        <v>22.038899430740035</v>
      </c>
      <c r="U889" s="22">
        <v>20.544307400379505</v>
      </c>
      <c r="V889" s="22">
        <v>17.808444022770399</v>
      </c>
    </row>
    <row r="890" spans="1:22" ht="15" customHeight="1">
      <c r="A890" s="3">
        <v>2018</v>
      </c>
      <c r="B890" s="5" t="s">
        <v>49</v>
      </c>
      <c r="C890" s="5" t="s">
        <v>23</v>
      </c>
      <c r="D890" s="2">
        <v>23</v>
      </c>
      <c r="E890" s="2">
        <v>21</v>
      </c>
      <c r="F890" s="22">
        <v>13.52</v>
      </c>
      <c r="G890" s="22">
        <v>4.58</v>
      </c>
      <c r="H890" s="22">
        <v>8.35</v>
      </c>
      <c r="I890" s="22">
        <v>11.98</v>
      </c>
      <c r="J890" s="22">
        <v>15.34</v>
      </c>
      <c r="K890" s="22">
        <v>15.17</v>
      </c>
      <c r="L890" s="22">
        <v>13.7</v>
      </c>
      <c r="M890" s="22">
        <v>11.88</v>
      </c>
      <c r="N890" s="10">
        <v>105.4</v>
      </c>
      <c r="O890" s="22">
        <v>17.124478178368118</v>
      </c>
      <c r="P890" s="22">
        <v>5.8010436432637578</v>
      </c>
      <c r="Q890" s="22">
        <v>10.576138519924097</v>
      </c>
      <c r="R890" s="22">
        <v>15.173908918406072</v>
      </c>
      <c r="S890" s="22">
        <v>19.429696394686903</v>
      </c>
      <c r="T890" s="22">
        <v>19.214373814041743</v>
      </c>
      <c r="U890" s="22">
        <v>17.352466793168876</v>
      </c>
      <c r="V890" s="22">
        <v>15.047248576850095</v>
      </c>
    </row>
    <row r="891" spans="1:22" ht="15" customHeight="1">
      <c r="A891" s="3">
        <v>2018</v>
      </c>
      <c r="B891" s="5" t="s">
        <v>49</v>
      </c>
      <c r="C891" s="5" t="s">
        <v>24</v>
      </c>
      <c r="D891" s="2">
        <v>24</v>
      </c>
      <c r="E891" s="2">
        <v>21</v>
      </c>
      <c r="F891" s="22">
        <v>9.34</v>
      </c>
      <c r="G891" s="22">
        <v>5.9</v>
      </c>
      <c r="H891" s="22">
        <v>7.83</v>
      </c>
      <c r="I891" s="22">
        <v>8.8000000000000007</v>
      </c>
      <c r="J891" s="22">
        <v>10</v>
      </c>
      <c r="K891" s="22">
        <v>10.119999999999999</v>
      </c>
      <c r="L891" s="22">
        <v>9.92</v>
      </c>
      <c r="M891" s="22">
        <v>9.89</v>
      </c>
      <c r="N891" s="10">
        <v>105.4</v>
      </c>
      <c r="O891" s="22">
        <v>11.830075901328271</v>
      </c>
      <c r="P891" s="22">
        <v>7.4729601518026572</v>
      </c>
      <c r="Q891" s="22">
        <v>9.9175047438330175</v>
      </c>
      <c r="R891" s="22">
        <v>11.146110056925997</v>
      </c>
      <c r="S891" s="22">
        <v>12.666034155597723</v>
      </c>
      <c r="T891" s="22">
        <v>12.818026565464894</v>
      </c>
      <c r="U891" s="22">
        <v>12.564705882352939</v>
      </c>
      <c r="V891" s="22">
        <v>12.526707779886149</v>
      </c>
    </row>
    <row r="892" spans="1:22" ht="15" customHeight="1">
      <c r="A892" s="3">
        <v>2018</v>
      </c>
      <c r="B892" s="5" t="s">
        <v>49</v>
      </c>
      <c r="C892" s="5" t="s">
        <v>25</v>
      </c>
      <c r="D892" s="2">
        <v>25</v>
      </c>
      <c r="E892" s="2">
        <v>21</v>
      </c>
      <c r="F892" s="22">
        <v>9.01</v>
      </c>
      <c r="G892" s="22">
        <v>5.9</v>
      </c>
      <c r="H892" s="22">
        <v>7.84</v>
      </c>
      <c r="I892" s="22">
        <v>8.8000000000000007</v>
      </c>
      <c r="J892" s="22">
        <v>9.76</v>
      </c>
      <c r="K892" s="22">
        <v>10</v>
      </c>
      <c r="L892" s="22">
        <v>10.54</v>
      </c>
      <c r="M892" s="22">
        <v>10.6</v>
      </c>
      <c r="N892" s="10">
        <v>105.4</v>
      </c>
      <c r="O892" s="22">
        <v>11.412096774193548</v>
      </c>
      <c r="P892" s="22">
        <v>7.4729601518026572</v>
      </c>
      <c r="Q892" s="22">
        <v>9.9301707779886126</v>
      </c>
      <c r="R892" s="22">
        <v>11.146110056925997</v>
      </c>
      <c r="S892" s="22">
        <v>12.362049335863377</v>
      </c>
      <c r="T892" s="22">
        <v>12.666034155597723</v>
      </c>
      <c r="U892" s="22">
        <v>13.349999999999998</v>
      </c>
      <c r="V892" s="22">
        <v>13.425996204933584</v>
      </c>
    </row>
    <row r="893" spans="1:22" ht="15" customHeight="1">
      <c r="A893" s="3">
        <v>2018</v>
      </c>
      <c r="B893" s="5" t="s">
        <v>49</v>
      </c>
      <c r="C893" s="5" t="s">
        <v>26</v>
      </c>
      <c r="D893" s="2">
        <v>26</v>
      </c>
      <c r="E893" s="2">
        <v>21</v>
      </c>
      <c r="F893" s="22">
        <v>9.4600000000000009</v>
      </c>
      <c r="G893" s="22">
        <v>5.9</v>
      </c>
      <c r="H893" s="22">
        <v>7.83</v>
      </c>
      <c r="I893" s="22">
        <v>8.8000000000000007</v>
      </c>
      <c r="J893" s="22">
        <v>10.09</v>
      </c>
      <c r="K893" s="22">
        <v>10.15</v>
      </c>
      <c r="L893" s="22">
        <v>9.7899999999999991</v>
      </c>
      <c r="M893" s="22">
        <v>9.59</v>
      </c>
      <c r="N893" s="10">
        <v>105.4</v>
      </c>
      <c r="O893" s="22">
        <v>11.982068311195446</v>
      </c>
      <c r="P893" s="22">
        <v>7.4729601518026572</v>
      </c>
      <c r="Q893" s="22">
        <v>9.9175047438330175</v>
      </c>
      <c r="R893" s="22">
        <v>11.146110056925997</v>
      </c>
      <c r="S893" s="22">
        <v>12.7800284629981</v>
      </c>
      <c r="T893" s="22">
        <v>12.856024667931688</v>
      </c>
      <c r="U893" s="22">
        <v>12.400047438330169</v>
      </c>
      <c r="V893" s="22">
        <v>12.146726755218214</v>
      </c>
    </row>
    <row r="894" spans="1:22" ht="15" customHeight="1">
      <c r="A894" s="3">
        <v>2018</v>
      </c>
      <c r="B894" s="5" t="s">
        <v>29</v>
      </c>
      <c r="C894" s="5" t="s">
        <v>18</v>
      </c>
      <c r="D894" s="2">
        <v>27</v>
      </c>
      <c r="E894" s="2">
        <v>21</v>
      </c>
      <c r="F894" s="6">
        <v>24003</v>
      </c>
      <c r="G894" s="6" t="s">
        <v>39</v>
      </c>
      <c r="H894" s="6">
        <v>9504</v>
      </c>
      <c r="I894" s="6">
        <v>21447</v>
      </c>
      <c r="J894" s="6">
        <v>26635</v>
      </c>
      <c r="K894" s="6">
        <v>27749</v>
      </c>
      <c r="L894" s="6">
        <v>25128</v>
      </c>
      <c r="M894" s="6">
        <v>18332</v>
      </c>
      <c r="N894" s="10">
        <v>105.4</v>
      </c>
      <c r="O894" s="6">
        <v>30402.281783681214</v>
      </c>
      <c r="P894" s="6" t="s">
        <v>39</v>
      </c>
      <c r="Q894" s="6">
        <v>12037.798861480076</v>
      </c>
      <c r="R894" s="6">
        <v>27164.843453510435</v>
      </c>
      <c r="S894" s="6">
        <v>33735.981973434536</v>
      </c>
      <c r="T894" s="6">
        <v>35146.978178368117</v>
      </c>
      <c r="U894" s="6">
        <v>31827.210626185955</v>
      </c>
      <c r="V894" s="6">
        <v>23219.373814041744</v>
      </c>
    </row>
    <row r="895" spans="1:22" ht="15" customHeight="1">
      <c r="A895" s="3">
        <v>2018</v>
      </c>
      <c r="B895" s="5" t="s">
        <v>29</v>
      </c>
      <c r="C895" s="5" t="s">
        <v>19</v>
      </c>
      <c r="D895" s="2">
        <v>28</v>
      </c>
      <c r="E895" s="2">
        <v>21</v>
      </c>
      <c r="F895" s="6">
        <v>29421</v>
      </c>
      <c r="G895" s="6" t="s">
        <v>39</v>
      </c>
      <c r="H895" s="6">
        <v>11595</v>
      </c>
      <c r="I895" s="6">
        <v>23513</v>
      </c>
      <c r="J895" s="6">
        <v>30985</v>
      </c>
      <c r="K895" s="6">
        <v>34670</v>
      </c>
      <c r="L895" s="6">
        <v>32351</v>
      </c>
      <c r="M895" s="6">
        <v>24694</v>
      </c>
      <c r="N895" s="10">
        <v>105.4</v>
      </c>
      <c r="O895" s="6">
        <v>37264.739089184062</v>
      </c>
      <c r="P895" s="6" t="s">
        <v>39</v>
      </c>
      <c r="Q895" s="6">
        <v>14686.266603415559</v>
      </c>
      <c r="R895" s="6">
        <v>29781.646110056925</v>
      </c>
      <c r="S895" s="6">
        <v>39245.70683111954</v>
      </c>
      <c r="T895" s="6">
        <v>43913.140417457304</v>
      </c>
      <c r="U895" s="6">
        <v>40975.88709677419</v>
      </c>
      <c r="V895" s="6">
        <v>31277.504743833015</v>
      </c>
    </row>
    <row r="896" spans="1:22" ht="15" customHeight="1">
      <c r="A896" s="3">
        <v>2018</v>
      </c>
      <c r="B896" s="5" t="s">
        <v>29</v>
      </c>
      <c r="C896" s="5" t="s">
        <v>20</v>
      </c>
      <c r="D896" s="2">
        <v>29</v>
      </c>
      <c r="E896" s="2">
        <v>21</v>
      </c>
      <c r="F896" s="6">
        <v>18740</v>
      </c>
      <c r="G896" s="6" t="s">
        <v>39</v>
      </c>
      <c r="H896" s="6">
        <v>7977</v>
      </c>
      <c r="I896" s="6">
        <v>19120</v>
      </c>
      <c r="J896" s="6">
        <v>21285</v>
      </c>
      <c r="K896" s="6">
        <v>20694</v>
      </c>
      <c r="L896" s="6">
        <v>18909</v>
      </c>
      <c r="M896" s="6">
        <v>13135</v>
      </c>
      <c r="N896" s="10">
        <v>105.4</v>
      </c>
      <c r="O896" s="6">
        <v>23736.148007590131</v>
      </c>
      <c r="P896" s="6" t="s">
        <v>39</v>
      </c>
      <c r="Q896" s="6">
        <v>10103.695445920303</v>
      </c>
      <c r="R896" s="6">
        <v>24217.457305502845</v>
      </c>
      <c r="S896" s="6">
        <v>26959.653700189752</v>
      </c>
      <c r="T896" s="6">
        <v>26211.091081593928</v>
      </c>
      <c r="U896" s="6">
        <v>23950.203984819735</v>
      </c>
      <c r="V896" s="6">
        <v>16636.835863377608</v>
      </c>
    </row>
    <row r="897" spans="1:22" ht="15" customHeight="1">
      <c r="A897" s="3">
        <v>2018</v>
      </c>
      <c r="B897" s="5" t="s">
        <v>29</v>
      </c>
      <c r="C897" s="5" t="s">
        <v>21</v>
      </c>
      <c r="D897" s="2">
        <v>30</v>
      </c>
      <c r="E897" s="2">
        <v>21</v>
      </c>
      <c r="F897" s="6">
        <v>29559</v>
      </c>
      <c r="G897" s="6" t="s">
        <v>39</v>
      </c>
      <c r="H897" s="6">
        <v>15706</v>
      </c>
      <c r="I897" s="6">
        <v>24153</v>
      </c>
      <c r="J897" s="6">
        <v>31029</v>
      </c>
      <c r="K897" s="6">
        <v>33547</v>
      </c>
      <c r="L897" s="6">
        <v>31098</v>
      </c>
      <c r="M897" s="6">
        <v>27347</v>
      </c>
      <c r="N897" s="10">
        <v>105.4</v>
      </c>
      <c r="O897" s="6">
        <v>37439.530360531309</v>
      </c>
      <c r="P897" s="6" t="s">
        <v>39</v>
      </c>
      <c r="Q897" s="6">
        <v>19893.273244781783</v>
      </c>
      <c r="R897" s="6">
        <v>30592.272296015177</v>
      </c>
      <c r="S897" s="6">
        <v>39301.437381404176</v>
      </c>
      <c r="T897" s="6">
        <v>42490.74478178368</v>
      </c>
      <c r="U897" s="6">
        <v>39388.833017077799</v>
      </c>
      <c r="V897" s="6">
        <v>34637.803605313093</v>
      </c>
    </row>
    <row r="898" spans="1:22" ht="15" customHeight="1">
      <c r="A898" s="3">
        <v>2018</v>
      </c>
      <c r="B898" s="5" t="s">
        <v>29</v>
      </c>
      <c r="C898" s="5" t="s">
        <v>22</v>
      </c>
      <c r="D898" s="2">
        <v>31</v>
      </c>
      <c r="E898" s="2">
        <v>21</v>
      </c>
      <c r="F898" s="6">
        <v>31831</v>
      </c>
      <c r="G898" s="6" t="s">
        <v>39</v>
      </c>
      <c r="H898" s="6">
        <v>16556</v>
      </c>
      <c r="I898" s="6">
        <v>25036</v>
      </c>
      <c r="J898" s="6">
        <v>32448</v>
      </c>
      <c r="K898" s="6">
        <v>36471</v>
      </c>
      <c r="L898" s="6">
        <v>34374</v>
      </c>
      <c r="M898" s="6">
        <v>29937</v>
      </c>
      <c r="N898" s="10">
        <v>105.4</v>
      </c>
      <c r="O898" s="6">
        <v>40317.253320683107</v>
      </c>
      <c r="P898" s="6" t="s">
        <v>39</v>
      </c>
      <c r="Q898" s="6">
        <v>20969.88614800759</v>
      </c>
      <c r="R898" s="6">
        <v>31710.683111954459</v>
      </c>
      <c r="S898" s="6">
        <v>41098.747628083489</v>
      </c>
      <c r="T898" s="6">
        <v>46194.293168880453</v>
      </c>
      <c r="U898" s="6">
        <v>43538.225806451614</v>
      </c>
      <c r="V898" s="6">
        <v>37918.306451612902</v>
      </c>
    </row>
    <row r="899" spans="1:22" ht="15" customHeight="1">
      <c r="A899" s="3">
        <v>2018</v>
      </c>
      <c r="B899" s="5" t="s">
        <v>29</v>
      </c>
      <c r="C899" s="5" t="s">
        <v>23</v>
      </c>
      <c r="D899" s="2">
        <v>32</v>
      </c>
      <c r="E899" s="2">
        <v>21</v>
      </c>
      <c r="F899" s="6">
        <v>26089</v>
      </c>
      <c r="G899" s="6" t="s">
        <v>39</v>
      </c>
      <c r="H899" s="6">
        <v>14832</v>
      </c>
      <c r="I899" s="6">
        <v>22911</v>
      </c>
      <c r="J899" s="6">
        <v>28817</v>
      </c>
      <c r="K899" s="6">
        <v>29005</v>
      </c>
      <c r="L899" s="6">
        <v>26288</v>
      </c>
      <c r="M899" s="6">
        <v>22725</v>
      </c>
      <c r="N899" s="10">
        <v>105.4</v>
      </c>
      <c r="O899" s="6">
        <v>33044.416508538896</v>
      </c>
      <c r="P899" s="6" t="s">
        <v>39</v>
      </c>
      <c r="Q899" s="6">
        <v>18786.261859582541</v>
      </c>
      <c r="R899" s="6">
        <v>29019.15085388994</v>
      </c>
      <c r="S899" s="6">
        <v>36499.710626185959</v>
      </c>
      <c r="T899" s="6">
        <v>36737.832068311196</v>
      </c>
      <c r="U899" s="6">
        <v>33296.470588235294</v>
      </c>
      <c r="V899" s="6">
        <v>28783.562618595824</v>
      </c>
    </row>
    <row r="900" spans="1:22" ht="15" customHeight="1">
      <c r="A900" s="3">
        <v>2018</v>
      </c>
      <c r="B900" s="5" t="s">
        <v>29</v>
      </c>
      <c r="C900" s="5" t="s">
        <v>24</v>
      </c>
      <c r="D900" s="2">
        <v>33</v>
      </c>
      <c r="E900" s="2">
        <v>21</v>
      </c>
      <c r="F900" s="6">
        <v>10134</v>
      </c>
      <c r="G900" s="6" t="s">
        <v>39</v>
      </c>
      <c r="H900" s="6">
        <v>5528</v>
      </c>
      <c r="I900" s="6">
        <v>9657</v>
      </c>
      <c r="J900" s="6">
        <v>11190</v>
      </c>
      <c r="K900" s="6">
        <v>11081</v>
      </c>
      <c r="L900" s="6">
        <v>10812</v>
      </c>
      <c r="M900" s="6">
        <v>9351</v>
      </c>
      <c r="N900" s="10">
        <v>105.4</v>
      </c>
      <c r="O900" s="6">
        <v>12835.759013282732</v>
      </c>
      <c r="P900" s="6" t="s">
        <v>39</v>
      </c>
      <c r="Q900" s="6">
        <v>7001.7836812144205</v>
      </c>
      <c r="R900" s="6">
        <v>12231.58918406072</v>
      </c>
      <c r="S900" s="6">
        <v>14173.292220113852</v>
      </c>
      <c r="T900" s="6">
        <v>14035.232447817836</v>
      </c>
      <c r="U900" s="6">
        <v>13694.516129032258</v>
      </c>
      <c r="V900" s="6">
        <v>11844.00853889943</v>
      </c>
    </row>
    <row r="901" spans="1:22" ht="15" customHeight="1">
      <c r="A901" s="3">
        <v>2018</v>
      </c>
      <c r="B901" s="5" t="s">
        <v>29</v>
      </c>
      <c r="C901" s="5" t="s">
        <v>25</v>
      </c>
      <c r="D901" s="2">
        <v>34</v>
      </c>
      <c r="E901" s="2">
        <v>21</v>
      </c>
      <c r="F901" s="6">
        <v>9978</v>
      </c>
      <c r="G901" s="6" t="s">
        <v>39</v>
      </c>
      <c r="H901" s="6">
        <v>5807</v>
      </c>
      <c r="I901" s="6">
        <v>10339</v>
      </c>
      <c r="J901" s="6">
        <v>11499</v>
      </c>
      <c r="K901" s="6">
        <v>11115</v>
      </c>
      <c r="L901" s="6">
        <v>11321</v>
      </c>
      <c r="M901" s="6">
        <v>10092</v>
      </c>
      <c r="N901" s="10">
        <v>105.4</v>
      </c>
      <c r="O901" s="6">
        <v>12638.168880455407</v>
      </c>
      <c r="P901" s="6" t="s">
        <v>39</v>
      </c>
      <c r="Q901" s="6">
        <v>7355.1660341555971</v>
      </c>
      <c r="R901" s="6">
        <v>13095.412713472486</v>
      </c>
      <c r="S901" s="6">
        <v>14564.672675521821</v>
      </c>
      <c r="T901" s="6">
        <v>14078.296963946868</v>
      </c>
      <c r="U901" s="6">
        <v>14339.217267552182</v>
      </c>
      <c r="V901" s="6">
        <v>12782.561669829222</v>
      </c>
    </row>
    <row r="902" spans="1:22" ht="15" customHeight="1">
      <c r="A902" s="3">
        <v>2018</v>
      </c>
      <c r="B902" s="5" t="s">
        <v>29</v>
      </c>
      <c r="C902" s="5" t="s">
        <v>26</v>
      </c>
      <c r="D902" s="2">
        <v>35</v>
      </c>
      <c r="E902" s="2">
        <v>21</v>
      </c>
      <c r="F902" s="6">
        <v>10183</v>
      </c>
      <c r="G902" s="6" t="s">
        <v>39</v>
      </c>
      <c r="H902" s="6">
        <v>5304</v>
      </c>
      <c r="I902" s="6">
        <v>9360</v>
      </c>
      <c r="J902" s="6">
        <v>11124</v>
      </c>
      <c r="K902" s="6">
        <v>11072</v>
      </c>
      <c r="L902" s="6">
        <v>10710</v>
      </c>
      <c r="M902" s="6">
        <v>9024</v>
      </c>
      <c r="N902" s="10">
        <v>105.4</v>
      </c>
      <c r="O902" s="6">
        <v>12897.822580645161</v>
      </c>
      <c r="P902" s="6" t="s">
        <v>39</v>
      </c>
      <c r="Q902" s="6">
        <v>6718.0645161290322</v>
      </c>
      <c r="R902" s="6">
        <v>11855.407969639467</v>
      </c>
      <c r="S902" s="6">
        <v>14089.696394686905</v>
      </c>
      <c r="T902" s="6">
        <v>14023.833017077799</v>
      </c>
      <c r="U902" s="6">
        <v>13565.322580645161</v>
      </c>
      <c r="V902" s="6">
        <v>11429.829222011385</v>
      </c>
    </row>
    <row r="903" spans="1:22" ht="15" customHeight="1">
      <c r="A903" s="3">
        <v>2019</v>
      </c>
      <c r="B903" s="5" t="s">
        <v>17</v>
      </c>
      <c r="C903" s="5" t="s">
        <v>18</v>
      </c>
      <c r="D903" s="2">
        <v>0</v>
      </c>
      <c r="E903" s="2">
        <v>22</v>
      </c>
      <c r="F903" s="47">
        <v>479.1</v>
      </c>
      <c r="G903" s="47">
        <v>76.900000000000006</v>
      </c>
      <c r="H903" s="47">
        <v>238.9</v>
      </c>
      <c r="I903" s="47">
        <v>448.4</v>
      </c>
      <c r="J903" s="47">
        <v>537.70000000000005</v>
      </c>
      <c r="K903" s="47">
        <v>558.70000000000005</v>
      </c>
      <c r="L903" s="47">
        <v>505.6</v>
      </c>
      <c r="M903" s="47">
        <v>376.9</v>
      </c>
      <c r="N903" s="9">
        <v>107.6</v>
      </c>
      <c r="O903" s="47">
        <v>594.42239776951681</v>
      </c>
      <c r="P903" s="47">
        <v>95.410315985130126</v>
      </c>
      <c r="Q903" s="47">
        <v>296.40473977695171</v>
      </c>
      <c r="R903" s="47">
        <v>556.33271375464676</v>
      </c>
      <c r="S903" s="47">
        <v>667.1277881040894</v>
      </c>
      <c r="T903" s="47">
        <v>693.18262081784405</v>
      </c>
      <c r="U903" s="47">
        <v>627.30111524163578</v>
      </c>
      <c r="V903" s="47">
        <v>467.62221189591077</v>
      </c>
    </row>
    <row r="904" spans="1:22" ht="15" customHeight="1">
      <c r="A904" s="3">
        <v>2019</v>
      </c>
      <c r="B904" s="5" t="s">
        <v>17</v>
      </c>
      <c r="C904" s="5" t="s">
        <v>19</v>
      </c>
      <c r="D904" s="2">
        <v>1</v>
      </c>
      <c r="E904" s="2">
        <v>22</v>
      </c>
      <c r="F904" s="47">
        <v>574.9</v>
      </c>
      <c r="G904" s="47">
        <v>90.7</v>
      </c>
      <c r="H904" s="47">
        <v>284.7</v>
      </c>
      <c r="I904" s="47">
        <v>479.1</v>
      </c>
      <c r="J904" s="47">
        <v>615.79999999999995</v>
      </c>
      <c r="K904" s="47">
        <v>689.7</v>
      </c>
      <c r="L904" s="47">
        <v>648</v>
      </c>
      <c r="M904" s="47">
        <v>490.9</v>
      </c>
      <c r="N904" s="9">
        <v>107.6</v>
      </c>
      <c r="O904" s="47">
        <v>713.28206319702599</v>
      </c>
      <c r="P904" s="47">
        <v>112.53206319702603</v>
      </c>
      <c r="Q904" s="47">
        <v>353.22908921933083</v>
      </c>
      <c r="R904" s="47">
        <v>594.42239776951681</v>
      </c>
      <c r="S904" s="47">
        <v>764.02695167286242</v>
      </c>
      <c r="T904" s="47">
        <v>855.71514869888495</v>
      </c>
      <c r="U904" s="47">
        <v>803.97769516728624</v>
      </c>
      <c r="V904" s="47">
        <v>609.06273234200739</v>
      </c>
    </row>
    <row r="905" spans="1:22" ht="15" customHeight="1">
      <c r="A905" s="3">
        <v>2019</v>
      </c>
      <c r="B905" s="5" t="s">
        <v>17</v>
      </c>
      <c r="C905" s="5" t="s">
        <v>20</v>
      </c>
      <c r="D905" s="2">
        <v>2</v>
      </c>
      <c r="E905" s="2">
        <v>22</v>
      </c>
      <c r="F905" s="47">
        <v>388.1</v>
      </c>
      <c r="G905" s="47">
        <v>67.900000000000006</v>
      </c>
      <c r="H905" s="47">
        <v>196.3</v>
      </c>
      <c r="I905" s="47">
        <v>410.2</v>
      </c>
      <c r="J905" s="47">
        <v>446.2</v>
      </c>
      <c r="K905" s="47">
        <v>428.6</v>
      </c>
      <c r="L905" s="47">
        <v>388.4</v>
      </c>
      <c r="M905" s="47">
        <v>281.89999999999998</v>
      </c>
      <c r="N905" s="9">
        <v>107.6</v>
      </c>
      <c r="O905" s="47">
        <v>481.51812267657999</v>
      </c>
      <c r="P905" s="47">
        <v>84.243959107806702</v>
      </c>
      <c r="Q905" s="47">
        <v>243.55065055762086</v>
      </c>
      <c r="R905" s="47">
        <v>508.93773234200745</v>
      </c>
      <c r="S905" s="47">
        <v>553.60315985130114</v>
      </c>
      <c r="T905" s="47">
        <v>531.7667286245354</v>
      </c>
      <c r="U905" s="47">
        <v>481.8903345724907</v>
      </c>
      <c r="V905" s="47">
        <v>349.75511152416351</v>
      </c>
    </row>
    <row r="906" spans="1:22" ht="15" customHeight="1">
      <c r="A906" s="3">
        <v>2019</v>
      </c>
      <c r="B906" s="5" t="s">
        <v>17</v>
      </c>
      <c r="C906" s="5" t="s">
        <v>21</v>
      </c>
      <c r="D906" s="2">
        <v>3</v>
      </c>
      <c r="E906" s="2">
        <v>22</v>
      </c>
      <c r="F906" s="47">
        <v>585.20000000000005</v>
      </c>
      <c r="G906" s="47">
        <v>200.9</v>
      </c>
      <c r="H906" s="47">
        <v>350</v>
      </c>
      <c r="I906" s="47">
        <v>494.6</v>
      </c>
      <c r="J906" s="47">
        <v>627.4</v>
      </c>
      <c r="K906" s="47">
        <v>678.3</v>
      </c>
      <c r="L906" s="47">
        <v>623.79999999999995</v>
      </c>
      <c r="M906" s="47">
        <v>550.6</v>
      </c>
      <c r="N906" s="9">
        <v>107.6</v>
      </c>
      <c r="O906" s="47">
        <v>726.06133828996292</v>
      </c>
      <c r="P906" s="47">
        <v>249.2578996282528</v>
      </c>
      <c r="Q906" s="47">
        <v>434.24721189591082</v>
      </c>
      <c r="R906" s="47">
        <v>613.65334572490713</v>
      </c>
      <c r="S906" s="47">
        <v>778.41914498141261</v>
      </c>
      <c r="T906" s="47">
        <v>841.57109665427504</v>
      </c>
      <c r="U906" s="47">
        <v>773.95260223048319</v>
      </c>
      <c r="V906" s="47">
        <v>683.13289962825286</v>
      </c>
    </row>
    <row r="907" spans="1:22" ht="15" customHeight="1">
      <c r="A907" s="3">
        <v>2019</v>
      </c>
      <c r="B907" s="5" t="s">
        <v>17</v>
      </c>
      <c r="C907" s="5" t="s">
        <v>22</v>
      </c>
      <c r="D907" s="2">
        <v>4</v>
      </c>
      <c r="E907" s="2">
        <v>22</v>
      </c>
      <c r="F907" s="47">
        <v>629.20000000000005</v>
      </c>
      <c r="G907" s="47">
        <v>201</v>
      </c>
      <c r="H907" s="47">
        <v>357.9</v>
      </c>
      <c r="I907" s="47">
        <v>511.3</v>
      </c>
      <c r="J907" s="47">
        <v>651.6</v>
      </c>
      <c r="K907" s="47">
        <v>728.3</v>
      </c>
      <c r="L907" s="47">
        <v>692.6</v>
      </c>
      <c r="M907" s="47">
        <v>598.70000000000005</v>
      </c>
      <c r="N907" s="9">
        <v>107.6</v>
      </c>
      <c r="O907" s="47">
        <v>780.65241635687744</v>
      </c>
      <c r="P907" s="47">
        <v>249.38197026022306</v>
      </c>
      <c r="Q907" s="47">
        <v>444.04879182156128</v>
      </c>
      <c r="R907" s="47">
        <v>634.37314126394062</v>
      </c>
      <c r="S907" s="47">
        <v>808.44423791821566</v>
      </c>
      <c r="T907" s="47">
        <v>903.60641263940511</v>
      </c>
      <c r="U907" s="47">
        <v>859.31319702602241</v>
      </c>
      <c r="V907" s="47">
        <v>742.81087360594813</v>
      </c>
    </row>
    <row r="908" spans="1:22" ht="15" customHeight="1">
      <c r="A908" s="3">
        <v>2019</v>
      </c>
      <c r="B908" s="5" t="s">
        <v>17</v>
      </c>
      <c r="C908" s="5" t="s">
        <v>23</v>
      </c>
      <c r="D908" s="2">
        <v>5</v>
      </c>
      <c r="E908" s="2">
        <v>22</v>
      </c>
      <c r="F908" s="47">
        <v>527.9</v>
      </c>
      <c r="G908" s="47">
        <v>199.8</v>
      </c>
      <c r="H908" s="47">
        <v>343</v>
      </c>
      <c r="I908" s="47">
        <v>479.1</v>
      </c>
      <c r="J908" s="47">
        <v>589.29999999999995</v>
      </c>
      <c r="K908" s="47">
        <v>600.79999999999995</v>
      </c>
      <c r="L908" s="47">
        <v>531.5</v>
      </c>
      <c r="M908" s="47">
        <v>463.2</v>
      </c>
      <c r="N908" s="9">
        <v>107.6</v>
      </c>
      <c r="O908" s="47">
        <v>654.9688661710037</v>
      </c>
      <c r="P908" s="47">
        <v>247.89312267657996</v>
      </c>
      <c r="Q908" s="47">
        <v>425.56226765799261</v>
      </c>
      <c r="R908" s="47">
        <v>594.42239776951681</v>
      </c>
      <c r="S908" s="47">
        <v>731.14823420074345</v>
      </c>
      <c r="T908" s="47">
        <v>745.41635687732332</v>
      </c>
      <c r="U908" s="47">
        <v>659.43540892193312</v>
      </c>
      <c r="V908" s="47">
        <v>574.69516728624535</v>
      </c>
    </row>
    <row r="909" spans="1:22" ht="15" customHeight="1">
      <c r="A909" s="3">
        <v>2019</v>
      </c>
      <c r="B909" s="5" t="s">
        <v>17</v>
      </c>
      <c r="C909" s="5" t="s">
        <v>24</v>
      </c>
      <c r="D909" s="2">
        <v>6</v>
      </c>
      <c r="E909" s="2">
        <v>22</v>
      </c>
      <c r="F909" s="47">
        <v>196.9</v>
      </c>
      <c r="G909" s="47">
        <v>62.1</v>
      </c>
      <c r="H909" s="47">
        <v>116.4</v>
      </c>
      <c r="I909" s="47">
        <v>184</v>
      </c>
      <c r="J909" s="47">
        <v>217.2</v>
      </c>
      <c r="K909" s="47">
        <v>224.9</v>
      </c>
      <c r="L909" s="47">
        <v>220.1</v>
      </c>
      <c r="M909" s="47">
        <v>190.6</v>
      </c>
      <c r="N909" s="9">
        <v>107.6</v>
      </c>
      <c r="O909" s="47">
        <v>244.29507434944242</v>
      </c>
      <c r="P909" s="47">
        <v>77.047862453531607</v>
      </c>
      <c r="Q909" s="47">
        <v>144.41821561338293</v>
      </c>
      <c r="R909" s="47">
        <v>228.28996282527882</v>
      </c>
      <c r="S909" s="47">
        <v>269.48141263940516</v>
      </c>
      <c r="T909" s="47">
        <v>279.03485130111528</v>
      </c>
      <c r="U909" s="47">
        <v>273.07946096654274</v>
      </c>
      <c r="V909" s="47">
        <v>236.47862453531599</v>
      </c>
    </row>
    <row r="910" spans="1:22" ht="15" customHeight="1">
      <c r="A910" s="3">
        <v>2019</v>
      </c>
      <c r="B910" s="5" t="s">
        <v>17</v>
      </c>
      <c r="C910" s="5" t="s">
        <v>25</v>
      </c>
      <c r="D910" s="2">
        <v>7</v>
      </c>
      <c r="E910" s="2">
        <v>22</v>
      </c>
      <c r="F910" s="47">
        <v>184.2</v>
      </c>
      <c r="G910" s="47">
        <v>63.1</v>
      </c>
      <c r="H910" s="47">
        <v>121.7</v>
      </c>
      <c r="I910" s="47">
        <v>186</v>
      </c>
      <c r="J910" s="47">
        <v>205.3</v>
      </c>
      <c r="K910" s="47">
        <v>208.5</v>
      </c>
      <c r="L910" s="47">
        <v>211.8</v>
      </c>
      <c r="M910" s="47">
        <v>197</v>
      </c>
      <c r="N910" s="9">
        <v>107.6</v>
      </c>
      <c r="O910" s="47">
        <v>228.5381040892193</v>
      </c>
      <c r="P910" s="47">
        <v>78.288568773234203</v>
      </c>
      <c r="Q910" s="47">
        <v>150.99395910780672</v>
      </c>
      <c r="R910" s="47">
        <v>230.77137546468401</v>
      </c>
      <c r="S910" s="47">
        <v>254.71700743494426</v>
      </c>
      <c r="T910" s="47">
        <v>258.68726765799261</v>
      </c>
      <c r="U910" s="47">
        <v>262.7815985130112</v>
      </c>
      <c r="V910" s="47">
        <v>244.41914498141264</v>
      </c>
    </row>
    <row r="911" spans="1:22" ht="15" customHeight="1">
      <c r="A911" s="3">
        <v>2019</v>
      </c>
      <c r="B911" s="5" t="s">
        <v>17</v>
      </c>
      <c r="C911" s="5" t="s">
        <v>26</v>
      </c>
      <c r="D911" s="2">
        <v>8</v>
      </c>
      <c r="E911" s="2">
        <v>22</v>
      </c>
      <c r="F911" s="47">
        <v>201.5</v>
      </c>
      <c r="G911" s="47">
        <v>60.3</v>
      </c>
      <c r="H911" s="47">
        <v>113</v>
      </c>
      <c r="I911" s="47">
        <v>183.1</v>
      </c>
      <c r="J911" s="47">
        <v>220.6</v>
      </c>
      <c r="K911" s="47">
        <v>227.7</v>
      </c>
      <c r="L911" s="47">
        <v>221.4</v>
      </c>
      <c r="M911" s="47">
        <v>187</v>
      </c>
      <c r="N911" s="9">
        <v>107.6</v>
      </c>
      <c r="O911" s="47">
        <v>250.00232342007436</v>
      </c>
      <c r="P911" s="47">
        <v>74.814591078066911</v>
      </c>
      <c r="Q911" s="47">
        <v>140.19981412639405</v>
      </c>
      <c r="R911" s="47">
        <v>227.17332713754647</v>
      </c>
      <c r="S911" s="47">
        <v>273.69981412639407</v>
      </c>
      <c r="T911" s="47">
        <v>282.50882899628249</v>
      </c>
      <c r="U911" s="47">
        <v>274.69237918215617</v>
      </c>
      <c r="V911" s="47">
        <v>232.01208178438662</v>
      </c>
    </row>
    <row r="912" spans="1:22" ht="15" customHeight="1">
      <c r="A912" s="3">
        <v>2019</v>
      </c>
      <c r="B912" s="5" t="s">
        <v>27</v>
      </c>
      <c r="C912" s="5" t="s">
        <v>18</v>
      </c>
      <c r="D912" s="2">
        <v>9</v>
      </c>
      <c r="E912" s="2">
        <v>22</v>
      </c>
      <c r="F912" s="44">
        <v>13.28</v>
      </c>
      <c r="G912" s="44">
        <v>6</v>
      </c>
      <c r="H912" s="44">
        <v>8.5299999999999994</v>
      </c>
      <c r="I912" s="44">
        <v>11.88</v>
      </c>
      <c r="J912" s="44">
        <v>14.76</v>
      </c>
      <c r="K912" s="44">
        <v>15.5</v>
      </c>
      <c r="L912" s="44">
        <v>14.14</v>
      </c>
      <c r="M912" s="44">
        <v>12.04</v>
      </c>
      <c r="N912" s="9">
        <v>107.6</v>
      </c>
      <c r="O912" s="44">
        <v>16.476579925650558</v>
      </c>
      <c r="P912" s="44">
        <v>7.444237918215614</v>
      </c>
      <c r="Q912" s="44">
        <v>10.583224907063196</v>
      </c>
      <c r="R912" s="44">
        <v>14.739591078066915</v>
      </c>
      <c r="S912" s="44">
        <v>18.312825278810411</v>
      </c>
      <c r="T912" s="44">
        <v>19.230947955390334</v>
      </c>
      <c r="U912" s="44">
        <v>17.543587360594795</v>
      </c>
      <c r="V912" s="44">
        <v>14.938104089219332</v>
      </c>
    </row>
    <row r="913" spans="1:22" ht="15" customHeight="1">
      <c r="A913" s="3">
        <v>2019</v>
      </c>
      <c r="B913" s="5" t="s">
        <v>27</v>
      </c>
      <c r="C913" s="5" t="s">
        <v>19</v>
      </c>
      <c r="D913" s="2">
        <v>10</v>
      </c>
      <c r="E913" s="2">
        <v>22</v>
      </c>
      <c r="F913" s="44">
        <v>14.68</v>
      </c>
      <c r="G913" s="44">
        <v>6</v>
      </c>
      <c r="H913" s="44">
        <v>8.6199999999999992</v>
      </c>
      <c r="I913" s="44">
        <v>12.27</v>
      </c>
      <c r="J913" s="44">
        <v>15.68</v>
      </c>
      <c r="K913" s="44">
        <v>17.55</v>
      </c>
      <c r="L913" s="44">
        <v>16.46</v>
      </c>
      <c r="M913" s="44">
        <v>13.59</v>
      </c>
      <c r="N913" s="9">
        <v>107.6</v>
      </c>
      <c r="O913" s="44">
        <v>18.213568773234201</v>
      </c>
      <c r="P913" s="44">
        <v>7.444237918215614</v>
      </c>
      <c r="Q913" s="44">
        <v>10.694888475836432</v>
      </c>
      <c r="R913" s="44">
        <v>15.223466542750929</v>
      </c>
      <c r="S913" s="44">
        <v>19.4542750929368</v>
      </c>
      <c r="T913" s="44">
        <v>21.774395910780672</v>
      </c>
      <c r="U913" s="44">
        <v>20.422026022304838</v>
      </c>
      <c r="V913" s="44">
        <v>16.861198884758362</v>
      </c>
    </row>
    <row r="914" spans="1:22" ht="15" customHeight="1">
      <c r="A914" s="3">
        <v>2019</v>
      </c>
      <c r="B914" s="5" t="s">
        <v>27</v>
      </c>
      <c r="C914" s="5" t="s">
        <v>20</v>
      </c>
      <c r="D914" s="2">
        <v>11</v>
      </c>
      <c r="E914" s="2">
        <v>22</v>
      </c>
      <c r="F914" s="44">
        <v>12.02</v>
      </c>
      <c r="G914" s="44">
        <v>6.15</v>
      </c>
      <c r="H914" s="44">
        <v>8.5</v>
      </c>
      <c r="I914" s="44">
        <v>11.43</v>
      </c>
      <c r="J914" s="44">
        <v>13.66</v>
      </c>
      <c r="K914" s="44">
        <v>13.54</v>
      </c>
      <c r="L914" s="44">
        <v>12.19</v>
      </c>
      <c r="M914" s="44">
        <v>10.82</v>
      </c>
      <c r="N914" s="9">
        <v>107.6</v>
      </c>
      <c r="O914" s="44">
        <v>14.913289962825278</v>
      </c>
      <c r="P914" s="44">
        <v>7.630343866171005</v>
      </c>
      <c r="Q914" s="44">
        <v>10.54600371747212</v>
      </c>
      <c r="R914" s="44">
        <v>14.181273234200743</v>
      </c>
      <c r="S914" s="44">
        <v>16.948048327137549</v>
      </c>
      <c r="T914" s="44">
        <v>16.799163568773235</v>
      </c>
      <c r="U914" s="44">
        <v>15.124210037174722</v>
      </c>
      <c r="V914" s="44">
        <v>13.424442379182157</v>
      </c>
    </row>
    <row r="915" spans="1:22" ht="15" customHeight="1">
      <c r="A915" s="3">
        <v>2019</v>
      </c>
      <c r="B915" s="5" t="s">
        <v>27</v>
      </c>
      <c r="C915" s="5" t="s">
        <v>21</v>
      </c>
      <c r="D915" s="2">
        <v>12</v>
      </c>
      <c r="E915" s="2">
        <v>22</v>
      </c>
      <c r="F915" s="44">
        <v>14.9</v>
      </c>
      <c r="G915" s="44">
        <v>5.03</v>
      </c>
      <c r="H915" s="44">
        <v>8.94</v>
      </c>
      <c r="I915" s="44">
        <v>12.63</v>
      </c>
      <c r="J915" s="44">
        <v>16.02</v>
      </c>
      <c r="K915" s="44">
        <v>17.36</v>
      </c>
      <c r="L915" s="44">
        <v>15.81</v>
      </c>
      <c r="M915" s="44">
        <v>13.74</v>
      </c>
      <c r="N915" s="9">
        <v>107.6</v>
      </c>
      <c r="O915" s="44">
        <v>18.486524163568774</v>
      </c>
      <c r="P915" s="44">
        <v>6.2407527881040892</v>
      </c>
      <c r="Q915" s="44">
        <v>11.091914498141264</v>
      </c>
      <c r="R915" s="44">
        <v>15.670120817843868</v>
      </c>
      <c r="S915" s="44">
        <v>19.876115241635688</v>
      </c>
      <c r="T915" s="44">
        <v>21.538661710037175</v>
      </c>
      <c r="U915" s="44">
        <v>19.615566914498146</v>
      </c>
      <c r="V915" s="44">
        <v>17.047304832713756</v>
      </c>
    </row>
    <row r="916" spans="1:22" ht="15" customHeight="1">
      <c r="A916" s="3">
        <v>2019</v>
      </c>
      <c r="B916" s="5" t="s">
        <v>27</v>
      </c>
      <c r="C916" s="5" t="s">
        <v>22</v>
      </c>
      <c r="D916" s="2">
        <v>13</v>
      </c>
      <c r="E916" s="2">
        <v>22</v>
      </c>
      <c r="F916" s="44">
        <v>15.5</v>
      </c>
      <c r="G916" s="44">
        <v>5</v>
      </c>
      <c r="H916" s="44">
        <v>8.99</v>
      </c>
      <c r="I916" s="44">
        <v>12.78</v>
      </c>
      <c r="J916" s="44">
        <v>16.170000000000002</v>
      </c>
      <c r="K916" s="44">
        <v>18.21</v>
      </c>
      <c r="L916" s="44">
        <v>17</v>
      </c>
      <c r="M916" s="44">
        <v>14.74</v>
      </c>
      <c r="N916" s="9">
        <v>107.6</v>
      </c>
      <c r="O916" s="44">
        <v>19.230947955390334</v>
      </c>
      <c r="P916" s="44">
        <v>6.2035315985130115</v>
      </c>
      <c r="Q916" s="44">
        <v>11.153949814126394</v>
      </c>
      <c r="R916" s="44">
        <v>15.856226765799256</v>
      </c>
      <c r="S916" s="44">
        <v>20.062221189591082</v>
      </c>
      <c r="T916" s="44">
        <v>22.593262081784392</v>
      </c>
      <c r="U916" s="44">
        <v>21.092007434944239</v>
      </c>
      <c r="V916" s="44">
        <v>18.288011152416356</v>
      </c>
    </row>
    <row r="917" spans="1:22" ht="15" customHeight="1">
      <c r="A917" s="3">
        <v>2019</v>
      </c>
      <c r="B917" s="5" t="s">
        <v>27</v>
      </c>
      <c r="C917" s="5" t="s">
        <v>23</v>
      </c>
      <c r="D917" s="2">
        <v>14</v>
      </c>
      <c r="E917" s="2">
        <v>22</v>
      </c>
      <c r="F917" s="44">
        <v>13.99</v>
      </c>
      <c r="G917" s="44">
        <v>5.41</v>
      </c>
      <c r="H917" s="44">
        <v>8.8800000000000008</v>
      </c>
      <c r="I917" s="44">
        <v>12.47</v>
      </c>
      <c r="J917" s="44">
        <v>15.77</v>
      </c>
      <c r="K917" s="44">
        <v>16.059999999999999</v>
      </c>
      <c r="L917" s="44">
        <v>14.13</v>
      </c>
      <c r="M917" s="44">
        <v>12.26</v>
      </c>
      <c r="N917" s="9">
        <v>107.6</v>
      </c>
      <c r="O917" s="44">
        <v>17.357481412639405</v>
      </c>
      <c r="P917" s="44">
        <v>6.7122211895910784</v>
      </c>
      <c r="Q917" s="44">
        <v>11.017472118959109</v>
      </c>
      <c r="R917" s="44">
        <v>15.471607806691452</v>
      </c>
      <c r="S917" s="44">
        <v>19.565938661710039</v>
      </c>
      <c r="T917" s="44">
        <v>19.925743494423791</v>
      </c>
      <c r="U917" s="44">
        <v>17.531180297397771</v>
      </c>
      <c r="V917" s="44">
        <v>15.211059479553905</v>
      </c>
    </row>
    <row r="918" spans="1:22" ht="15" customHeight="1">
      <c r="A918" s="3">
        <v>2019</v>
      </c>
      <c r="B918" s="5" t="s">
        <v>27</v>
      </c>
      <c r="C918" s="5" t="s">
        <v>24</v>
      </c>
      <c r="D918" s="2">
        <v>15</v>
      </c>
      <c r="E918" s="2">
        <v>22</v>
      </c>
      <c r="F918" s="44">
        <v>9.94</v>
      </c>
      <c r="G918" s="44">
        <v>6.15</v>
      </c>
      <c r="H918" s="44">
        <v>8.31</v>
      </c>
      <c r="I918" s="44">
        <v>9.27</v>
      </c>
      <c r="J918" s="44">
        <v>10.46</v>
      </c>
      <c r="K918" s="44">
        <v>10.8</v>
      </c>
      <c r="L918" s="44">
        <v>10.4</v>
      </c>
      <c r="M918" s="44">
        <v>10.29</v>
      </c>
      <c r="N918" s="9">
        <v>107.6</v>
      </c>
      <c r="O918" s="44">
        <v>12.332620817843868</v>
      </c>
      <c r="P918" s="44">
        <v>7.630343866171005</v>
      </c>
      <c r="Q918" s="44">
        <v>10.310269516728624</v>
      </c>
      <c r="R918" s="44">
        <v>11.501347583643122</v>
      </c>
      <c r="S918" s="44">
        <v>12.977788104089221</v>
      </c>
      <c r="T918" s="44">
        <v>13.399628252788107</v>
      </c>
      <c r="U918" s="44">
        <v>12.903345724907064</v>
      </c>
      <c r="V918" s="44">
        <v>12.766868029739777</v>
      </c>
    </row>
    <row r="919" spans="1:22" ht="15" customHeight="1">
      <c r="A919" s="3">
        <v>2019</v>
      </c>
      <c r="B919" s="5" t="s">
        <v>27</v>
      </c>
      <c r="C919" s="5" t="s">
        <v>25</v>
      </c>
      <c r="D919" s="2">
        <v>16</v>
      </c>
      <c r="E919" s="2">
        <v>22</v>
      </c>
      <c r="F919" s="44">
        <v>9.66</v>
      </c>
      <c r="G919" s="44">
        <v>6.03</v>
      </c>
      <c r="H919" s="44">
        <v>8.33</v>
      </c>
      <c r="I919" s="44">
        <v>9.2100000000000009</v>
      </c>
      <c r="J919" s="44">
        <v>10.130000000000001</v>
      </c>
      <c r="K919" s="44">
        <v>10.73</v>
      </c>
      <c r="L919" s="44">
        <v>10.97</v>
      </c>
      <c r="M919" s="44">
        <v>11.08</v>
      </c>
      <c r="N919" s="9">
        <v>107.6</v>
      </c>
      <c r="O919" s="44">
        <v>11.985223048327139</v>
      </c>
      <c r="P919" s="44">
        <v>7.4814591078066917</v>
      </c>
      <c r="Q919" s="44">
        <v>10.335083643122678</v>
      </c>
      <c r="R919" s="44">
        <v>11.426905204460969</v>
      </c>
      <c r="S919" s="44">
        <v>12.568355018587361</v>
      </c>
      <c r="T919" s="44">
        <v>13.312778810408924</v>
      </c>
      <c r="U919" s="44">
        <v>13.610548327137549</v>
      </c>
      <c r="V919" s="44">
        <v>13.747026022304834</v>
      </c>
    </row>
    <row r="920" spans="1:22" ht="15" customHeight="1">
      <c r="A920" s="3">
        <v>2019</v>
      </c>
      <c r="B920" s="5" t="s">
        <v>27</v>
      </c>
      <c r="C920" s="5" t="s">
        <v>26</v>
      </c>
      <c r="D920" s="2">
        <v>17</v>
      </c>
      <c r="E920" s="2">
        <v>22</v>
      </c>
      <c r="F920" s="44">
        <v>10</v>
      </c>
      <c r="G920" s="44">
        <v>6.15</v>
      </c>
      <c r="H920" s="44">
        <v>8.3000000000000007</v>
      </c>
      <c r="I920" s="44">
        <v>9.31</v>
      </c>
      <c r="J920" s="44">
        <v>10.55</v>
      </c>
      <c r="K920" s="44">
        <v>10.81</v>
      </c>
      <c r="L920" s="44">
        <v>10.31</v>
      </c>
      <c r="M920" s="44">
        <v>10.01</v>
      </c>
      <c r="N920" s="9">
        <v>107.6</v>
      </c>
      <c r="O920" s="44">
        <v>12.407063197026023</v>
      </c>
      <c r="P920" s="44">
        <v>7.630343866171005</v>
      </c>
      <c r="Q920" s="44">
        <v>10.2978624535316</v>
      </c>
      <c r="R920" s="44">
        <v>11.550975836431228</v>
      </c>
      <c r="S920" s="44">
        <v>13.089451672862456</v>
      </c>
      <c r="T920" s="44">
        <v>13.412035315985131</v>
      </c>
      <c r="U920" s="44">
        <v>12.791682156133829</v>
      </c>
      <c r="V920" s="44">
        <v>12.419470260223049</v>
      </c>
    </row>
    <row r="921" spans="1:22" ht="15" customHeight="1">
      <c r="A921" s="3">
        <v>2019</v>
      </c>
      <c r="B921" s="5" t="s">
        <v>49</v>
      </c>
      <c r="C921" s="5" t="s">
        <v>18</v>
      </c>
      <c r="D921" s="2">
        <v>18</v>
      </c>
      <c r="E921" s="2">
        <v>22</v>
      </c>
      <c r="F921" s="45">
        <v>13.22</v>
      </c>
      <c r="G921" s="45">
        <v>6</v>
      </c>
      <c r="H921" s="45">
        <v>8.51</v>
      </c>
      <c r="I921" s="45">
        <v>11.84</v>
      </c>
      <c r="J921" s="45">
        <v>14.7</v>
      </c>
      <c r="K921" s="45">
        <v>15.42</v>
      </c>
      <c r="L921" s="45">
        <v>14.07</v>
      </c>
      <c r="M921" s="45">
        <v>12.02</v>
      </c>
      <c r="N921" s="9">
        <v>107.6</v>
      </c>
      <c r="O921" s="45">
        <v>16.402137546468403</v>
      </c>
      <c r="P921" s="45">
        <v>7.444237918215614</v>
      </c>
      <c r="Q921" s="45">
        <v>10.558410780669146</v>
      </c>
      <c r="R921" s="45">
        <v>14.68996282527881</v>
      </c>
      <c r="S921" s="45">
        <v>18.238382899628252</v>
      </c>
      <c r="T921" s="45">
        <v>19.131691449814127</v>
      </c>
      <c r="U921" s="45">
        <v>17.456737918215616</v>
      </c>
      <c r="V921" s="45">
        <v>14.913289962825278</v>
      </c>
    </row>
    <row r="922" spans="1:22" ht="15" customHeight="1">
      <c r="A922" s="3">
        <v>2019</v>
      </c>
      <c r="B922" s="5" t="s">
        <v>49</v>
      </c>
      <c r="C922" s="5" t="s">
        <v>19</v>
      </c>
      <c r="D922" s="2">
        <v>19</v>
      </c>
      <c r="E922" s="2">
        <v>22</v>
      </c>
      <c r="F922" s="45">
        <v>14.55</v>
      </c>
      <c r="G922" s="45">
        <v>6</v>
      </c>
      <c r="H922" s="45">
        <v>8.6</v>
      </c>
      <c r="I922" s="45">
        <v>12.2</v>
      </c>
      <c r="J922" s="45">
        <v>15.58</v>
      </c>
      <c r="K922" s="45">
        <v>17.46</v>
      </c>
      <c r="L922" s="45">
        <v>16.34</v>
      </c>
      <c r="M922" s="45">
        <v>13.54</v>
      </c>
      <c r="N922" s="9">
        <v>107.6</v>
      </c>
      <c r="O922" s="45">
        <v>18.052276951672866</v>
      </c>
      <c r="P922" s="45">
        <v>7.444237918215614</v>
      </c>
      <c r="Q922" s="45">
        <v>10.670074349442379</v>
      </c>
      <c r="R922" s="45">
        <v>15.136617100371746</v>
      </c>
      <c r="S922" s="45">
        <v>19.330204460966542</v>
      </c>
      <c r="T922" s="45">
        <v>21.662732342007438</v>
      </c>
      <c r="U922" s="45">
        <v>20.27314126394052</v>
      </c>
      <c r="V922" s="45">
        <v>16.799163568773235</v>
      </c>
    </row>
    <row r="923" spans="1:22" ht="15" customHeight="1">
      <c r="A923" s="3">
        <v>2019</v>
      </c>
      <c r="B923" s="5" t="s">
        <v>49</v>
      </c>
      <c r="C923" s="5" t="s">
        <v>20</v>
      </c>
      <c r="D923" s="2">
        <v>20</v>
      </c>
      <c r="E923" s="2">
        <v>22</v>
      </c>
      <c r="F923" s="45">
        <v>12.02</v>
      </c>
      <c r="G923" s="45">
        <v>6.15</v>
      </c>
      <c r="H923" s="45">
        <v>8.5</v>
      </c>
      <c r="I923" s="45">
        <v>11.41</v>
      </c>
      <c r="J923" s="45">
        <v>13.66</v>
      </c>
      <c r="K923" s="45">
        <v>13.54</v>
      </c>
      <c r="L923" s="45">
        <v>12.18</v>
      </c>
      <c r="M923" s="45">
        <v>10.82</v>
      </c>
      <c r="N923" s="9">
        <v>107.6</v>
      </c>
      <c r="O923" s="45">
        <v>14.913289962825278</v>
      </c>
      <c r="P923" s="45">
        <v>7.630343866171005</v>
      </c>
      <c r="Q923" s="45">
        <v>10.54600371747212</v>
      </c>
      <c r="R923" s="45">
        <v>14.156459107806693</v>
      </c>
      <c r="S923" s="45">
        <v>16.948048327137549</v>
      </c>
      <c r="T923" s="45">
        <v>16.799163568773235</v>
      </c>
      <c r="U923" s="45">
        <v>15.111802973977696</v>
      </c>
      <c r="V923" s="45">
        <v>13.424442379182157</v>
      </c>
    </row>
    <row r="924" spans="1:22" ht="15" customHeight="1">
      <c r="A924" s="3">
        <v>2019</v>
      </c>
      <c r="B924" s="5" t="s">
        <v>49</v>
      </c>
      <c r="C924" s="5" t="s">
        <v>21</v>
      </c>
      <c r="D924" s="2">
        <v>21</v>
      </c>
      <c r="E924" s="2">
        <v>22</v>
      </c>
      <c r="F924" s="45">
        <v>14.82</v>
      </c>
      <c r="G924" s="45">
        <v>5</v>
      </c>
      <c r="H924" s="45">
        <v>8.9</v>
      </c>
      <c r="I924" s="45">
        <v>12.57</v>
      </c>
      <c r="J924" s="45">
        <v>15.93</v>
      </c>
      <c r="K924" s="45">
        <v>17.28</v>
      </c>
      <c r="L924" s="45">
        <v>15.75</v>
      </c>
      <c r="M924" s="45">
        <v>13.64</v>
      </c>
      <c r="N924" s="9">
        <v>107.6</v>
      </c>
      <c r="O924" s="45">
        <v>18.387267657992567</v>
      </c>
      <c r="P924" s="45">
        <v>6.2035315985130115</v>
      </c>
      <c r="Q924" s="45">
        <v>11.042286245353161</v>
      </c>
      <c r="R924" s="45">
        <v>15.595678438661711</v>
      </c>
      <c r="S924" s="45">
        <v>19.764451672862453</v>
      </c>
      <c r="T924" s="45">
        <v>21.439405204460968</v>
      </c>
      <c r="U924" s="45">
        <v>19.541124535315987</v>
      </c>
      <c r="V924" s="45">
        <v>16.923234200743497</v>
      </c>
    </row>
    <row r="925" spans="1:22" ht="15" customHeight="1">
      <c r="A925" s="3">
        <v>2019</v>
      </c>
      <c r="B925" s="5" t="s">
        <v>49</v>
      </c>
      <c r="C925" s="5" t="s">
        <v>22</v>
      </c>
      <c r="D925" s="2">
        <v>22</v>
      </c>
      <c r="E925" s="2">
        <v>22</v>
      </c>
      <c r="F925" s="45">
        <v>15.35</v>
      </c>
      <c r="G925" s="45">
        <v>5</v>
      </c>
      <c r="H925" s="45">
        <v>8.94</v>
      </c>
      <c r="I925" s="45">
        <v>12.71</v>
      </c>
      <c r="J925" s="45">
        <v>16.04</v>
      </c>
      <c r="K925" s="45">
        <v>18.09</v>
      </c>
      <c r="L925" s="45">
        <v>16.86</v>
      </c>
      <c r="M925" s="45">
        <v>14.52</v>
      </c>
      <c r="N925" s="9">
        <v>107.6</v>
      </c>
      <c r="O925" s="45">
        <v>19.044842007434944</v>
      </c>
      <c r="P925" s="45">
        <v>6.2035315985130115</v>
      </c>
      <c r="Q925" s="45">
        <v>11.091914498141264</v>
      </c>
      <c r="R925" s="45">
        <v>15.769377323420075</v>
      </c>
      <c r="S925" s="45">
        <v>19.90092936802974</v>
      </c>
      <c r="T925" s="45">
        <v>22.444377323420074</v>
      </c>
      <c r="U925" s="45">
        <v>20.918308550185873</v>
      </c>
      <c r="V925" s="45">
        <v>18.015055762081783</v>
      </c>
    </row>
    <row r="926" spans="1:22" ht="15" customHeight="1">
      <c r="A926" s="3">
        <v>2019</v>
      </c>
      <c r="B926" s="5" t="s">
        <v>49</v>
      </c>
      <c r="C926" s="5" t="s">
        <v>23</v>
      </c>
      <c r="D926" s="2">
        <v>23</v>
      </c>
      <c r="E926" s="2">
        <v>22</v>
      </c>
      <c r="F926" s="45">
        <v>13.97</v>
      </c>
      <c r="G926" s="45">
        <v>5.41</v>
      </c>
      <c r="H926" s="45">
        <v>8.85</v>
      </c>
      <c r="I926" s="45">
        <v>12.46</v>
      </c>
      <c r="J926" s="45">
        <v>15.75</v>
      </c>
      <c r="K926" s="45">
        <v>16.02</v>
      </c>
      <c r="L926" s="45">
        <v>14.1</v>
      </c>
      <c r="M926" s="45">
        <v>12.24</v>
      </c>
      <c r="N926" s="9">
        <v>107.6</v>
      </c>
      <c r="O926" s="45">
        <v>17.332667286245353</v>
      </c>
      <c r="P926" s="45">
        <v>6.7122211895910784</v>
      </c>
      <c r="Q926" s="45">
        <v>10.980250929368029</v>
      </c>
      <c r="R926" s="45">
        <v>15.459200743494426</v>
      </c>
      <c r="S926" s="45">
        <v>19.541124535315987</v>
      </c>
      <c r="T926" s="45">
        <v>19.876115241635688</v>
      </c>
      <c r="U926" s="45">
        <v>17.493959107806692</v>
      </c>
      <c r="V926" s="45">
        <v>15.186245353159851</v>
      </c>
    </row>
    <row r="927" spans="1:22" ht="15" customHeight="1">
      <c r="A927" s="3">
        <v>2019</v>
      </c>
      <c r="B927" s="5" t="s">
        <v>49</v>
      </c>
      <c r="C927" s="5" t="s">
        <v>24</v>
      </c>
      <c r="D927" s="2">
        <v>24</v>
      </c>
      <c r="E927" s="2">
        <v>22</v>
      </c>
      <c r="F927" s="45">
        <v>9.94</v>
      </c>
      <c r="G927" s="45">
        <v>6.15</v>
      </c>
      <c r="H927" s="45">
        <v>8.31</v>
      </c>
      <c r="I927" s="45">
        <v>9.2799999999999994</v>
      </c>
      <c r="J927" s="45">
        <v>10.47</v>
      </c>
      <c r="K927" s="45">
        <v>10.83</v>
      </c>
      <c r="L927" s="45">
        <v>10.41</v>
      </c>
      <c r="M927" s="45">
        <v>10.29</v>
      </c>
      <c r="N927" s="9">
        <v>107.6</v>
      </c>
      <c r="O927" s="45">
        <v>12.332620817843868</v>
      </c>
      <c r="P927" s="45">
        <v>7.630343866171005</v>
      </c>
      <c r="Q927" s="45">
        <v>10.310269516728624</v>
      </c>
      <c r="R927" s="45">
        <v>11.513754646840148</v>
      </c>
      <c r="S927" s="45">
        <v>12.990195167286247</v>
      </c>
      <c r="T927" s="45">
        <v>13.436849442379183</v>
      </c>
      <c r="U927" s="45">
        <v>12.915752788104092</v>
      </c>
      <c r="V927" s="45">
        <v>12.766868029739777</v>
      </c>
    </row>
    <row r="928" spans="1:22" ht="15" customHeight="1">
      <c r="A928" s="3">
        <v>2019</v>
      </c>
      <c r="B928" s="5" t="s">
        <v>49</v>
      </c>
      <c r="C928" s="5" t="s">
        <v>25</v>
      </c>
      <c r="D928" s="2">
        <v>25</v>
      </c>
      <c r="E928" s="2">
        <v>22</v>
      </c>
      <c r="F928" s="45">
        <v>9.66</v>
      </c>
      <c r="G928" s="45">
        <v>6.05</v>
      </c>
      <c r="H928" s="45">
        <v>8.34</v>
      </c>
      <c r="I928" s="45">
        <v>9.2100000000000009</v>
      </c>
      <c r="J928" s="45">
        <v>10.14</v>
      </c>
      <c r="K928" s="45">
        <v>10.78</v>
      </c>
      <c r="L928" s="45">
        <v>10.95</v>
      </c>
      <c r="M928" s="45">
        <v>11.07</v>
      </c>
      <c r="N928" s="9">
        <v>107.6</v>
      </c>
      <c r="O928" s="45">
        <v>11.985223048327139</v>
      </c>
      <c r="P928" s="45">
        <v>7.5062732342007434</v>
      </c>
      <c r="Q928" s="45">
        <v>10.347490706319702</v>
      </c>
      <c r="R928" s="45">
        <v>11.426905204460969</v>
      </c>
      <c r="S928" s="45">
        <v>12.580762081784387</v>
      </c>
      <c r="T928" s="45">
        <v>13.374814126394051</v>
      </c>
      <c r="U928" s="45">
        <v>13.585734200743493</v>
      </c>
      <c r="V928" s="45">
        <v>13.734618959107808</v>
      </c>
    </row>
    <row r="929" spans="1:22" ht="15" customHeight="1">
      <c r="A929" s="3">
        <v>2019</v>
      </c>
      <c r="B929" s="5" t="s">
        <v>49</v>
      </c>
      <c r="C929" s="5" t="s">
        <v>26</v>
      </c>
      <c r="D929" s="2">
        <v>26</v>
      </c>
      <c r="E929" s="2">
        <v>22</v>
      </c>
      <c r="F929" s="45">
        <v>10</v>
      </c>
      <c r="G929" s="45">
        <v>6.15</v>
      </c>
      <c r="H929" s="45">
        <v>8.31</v>
      </c>
      <c r="I929" s="45">
        <v>9.32</v>
      </c>
      <c r="J929" s="45">
        <v>10.56</v>
      </c>
      <c r="K929" s="45">
        <v>10.84</v>
      </c>
      <c r="L929" s="45">
        <v>10.32</v>
      </c>
      <c r="M929" s="45">
        <v>10.01</v>
      </c>
      <c r="N929" s="9">
        <v>107.6</v>
      </c>
      <c r="O929" s="45">
        <v>12.407063197026023</v>
      </c>
      <c r="P929" s="45">
        <v>7.630343866171005</v>
      </c>
      <c r="Q929" s="45">
        <v>10.310269516728624</v>
      </c>
      <c r="R929" s="45">
        <v>11.563382899628253</v>
      </c>
      <c r="S929" s="45">
        <v>13.10185873605948</v>
      </c>
      <c r="T929" s="45">
        <v>13.449256505576209</v>
      </c>
      <c r="U929" s="45">
        <v>12.804089219330855</v>
      </c>
      <c r="V929" s="45">
        <v>12.419470260223049</v>
      </c>
    </row>
    <row r="930" spans="1:22" ht="15" customHeight="1">
      <c r="A930" s="3">
        <v>2019</v>
      </c>
      <c r="B930" s="5" t="s">
        <v>29</v>
      </c>
      <c r="C930" s="5" t="s">
        <v>18</v>
      </c>
      <c r="D930" s="2">
        <v>27</v>
      </c>
      <c r="E930" s="2">
        <v>22</v>
      </c>
      <c r="F930" s="46">
        <v>24937</v>
      </c>
      <c r="G930" s="46">
        <v>3198</v>
      </c>
      <c r="H930" s="46">
        <v>10958</v>
      </c>
      <c r="I930" s="46">
        <v>22437</v>
      </c>
      <c r="J930" s="46">
        <v>27358</v>
      </c>
      <c r="K930" s="46">
        <v>28881</v>
      </c>
      <c r="L930" s="46">
        <v>26000</v>
      </c>
      <c r="M930" s="46">
        <v>19252</v>
      </c>
      <c r="N930" s="9">
        <v>107.6</v>
      </c>
      <c r="O930" s="46">
        <v>30939.493494423794</v>
      </c>
      <c r="P930" s="46">
        <v>3967.7788104089223</v>
      </c>
      <c r="Q930" s="46">
        <v>13595.659851301116</v>
      </c>
      <c r="R930" s="46">
        <v>27837.727695167287</v>
      </c>
      <c r="S930" s="46">
        <v>33943.24349442379</v>
      </c>
      <c r="T930" s="46">
        <v>35832.839219330854</v>
      </c>
      <c r="U930" s="46">
        <v>32258.364312267659</v>
      </c>
      <c r="V930" s="46">
        <v>23886.078066914499</v>
      </c>
    </row>
    <row r="931" spans="1:22" ht="15" customHeight="1">
      <c r="A931" s="3">
        <v>2019</v>
      </c>
      <c r="B931" s="5" t="s">
        <v>29</v>
      </c>
      <c r="C931" s="5" t="s">
        <v>19</v>
      </c>
      <c r="D931" s="2">
        <v>28</v>
      </c>
      <c r="E931" s="2">
        <v>22</v>
      </c>
      <c r="F931" s="46">
        <v>30418</v>
      </c>
      <c r="G931" s="46" t="s">
        <v>39</v>
      </c>
      <c r="H931" s="46">
        <v>13245</v>
      </c>
      <c r="I931" s="46">
        <v>24716</v>
      </c>
      <c r="J931" s="46">
        <v>31907</v>
      </c>
      <c r="K931" s="46">
        <v>35813</v>
      </c>
      <c r="L931" s="46">
        <v>33509</v>
      </c>
      <c r="M931" s="46">
        <v>25329</v>
      </c>
      <c r="N931" s="9">
        <v>107.6</v>
      </c>
      <c r="O931" s="46">
        <v>37739.804832713759</v>
      </c>
      <c r="P931" s="46" t="s">
        <v>39</v>
      </c>
      <c r="Q931" s="46">
        <v>16433.155204460967</v>
      </c>
      <c r="R931" s="46">
        <v>30665.297397769518</v>
      </c>
      <c r="S931" s="46">
        <v>39587.216542750932</v>
      </c>
      <c r="T931" s="46">
        <v>44433.415427509295</v>
      </c>
      <c r="U931" s="46">
        <v>41574.828066914502</v>
      </c>
      <c r="V931" s="46">
        <v>31425.850371747212</v>
      </c>
    </row>
    <row r="932" spans="1:22" ht="15" customHeight="1">
      <c r="A932" s="3">
        <v>2019</v>
      </c>
      <c r="B932" s="5" t="s">
        <v>29</v>
      </c>
      <c r="C932" s="5" t="s">
        <v>20</v>
      </c>
      <c r="D932" s="2">
        <v>29</v>
      </c>
      <c r="E932" s="2">
        <v>22</v>
      </c>
      <c r="F932" s="46">
        <v>19578</v>
      </c>
      <c r="G932" s="46">
        <v>2805</v>
      </c>
      <c r="H932" s="46">
        <v>8932</v>
      </c>
      <c r="I932" s="46">
        <v>20059</v>
      </c>
      <c r="J932" s="46">
        <v>22000</v>
      </c>
      <c r="K932" s="46">
        <v>21677</v>
      </c>
      <c r="L932" s="46">
        <v>19597</v>
      </c>
      <c r="M932" s="46">
        <v>14000</v>
      </c>
      <c r="N932" s="9">
        <v>107.6</v>
      </c>
      <c r="O932" s="46">
        <v>24290.548327137549</v>
      </c>
      <c r="P932" s="46">
        <v>3480.1812267657992</v>
      </c>
      <c r="Q932" s="46">
        <v>11081.988847583643</v>
      </c>
      <c r="R932" s="46">
        <v>24887.328066914499</v>
      </c>
      <c r="S932" s="46">
        <v>27295.539033457251</v>
      </c>
      <c r="T932" s="46">
        <v>26894.790892193309</v>
      </c>
      <c r="U932" s="46">
        <v>24314.121747211899</v>
      </c>
      <c r="V932" s="46">
        <v>17369.888475836433</v>
      </c>
    </row>
    <row r="933" spans="1:22" ht="15" customHeight="1">
      <c r="A933" s="3">
        <v>2019</v>
      </c>
      <c r="B933" s="5" t="s">
        <v>29</v>
      </c>
      <c r="C933" s="5" t="s">
        <v>21</v>
      </c>
      <c r="D933" s="2">
        <v>30</v>
      </c>
      <c r="E933" s="2">
        <v>22</v>
      </c>
      <c r="F933" s="46">
        <v>30378</v>
      </c>
      <c r="G933" s="46">
        <v>8671</v>
      </c>
      <c r="H933" s="46">
        <v>16844</v>
      </c>
      <c r="I933" s="46">
        <v>25078</v>
      </c>
      <c r="J933" s="46">
        <v>31842</v>
      </c>
      <c r="K933" s="46">
        <v>34666</v>
      </c>
      <c r="L933" s="46">
        <v>32091</v>
      </c>
      <c r="M933" s="46">
        <v>27929</v>
      </c>
      <c r="N933" s="9">
        <v>107.6</v>
      </c>
      <c r="O933" s="46">
        <v>37690.176579925654</v>
      </c>
      <c r="P933" s="46">
        <v>10758.164498141265</v>
      </c>
      <c r="Q933" s="46">
        <v>20898.457249070634</v>
      </c>
      <c r="R933" s="46">
        <v>31114.43308550186</v>
      </c>
      <c r="S933" s="46">
        <v>39506.570631970266</v>
      </c>
      <c r="T933" s="46">
        <v>43010.325278810415</v>
      </c>
      <c r="U933" s="46">
        <v>39815.50650557621</v>
      </c>
      <c r="V933" s="46">
        <v>34651.686802973978</v>
      </c>
    </row>
    <row r="934" spans="1:22" ht="15" customHeight="1">
      <c r="A934" s="3">
        <v>2019</v>
      </c>
      <c r="B934" s="5" t="s">
        <v>29</v>
      </c>
      <c r="C934" s="5" t="s">
        <v>22</v>
      </c>
      <c r="D934" s="2">
        <v>31</v>
      </c>
      <c r="E934" s="2">
        <v>22</v>
      </c>
      <c r="F934" s="46">
        <v>32919</v>
      </c>
      <c r="G934" s="46" t="s">
        <v>39</v>
      </c>
      <c r="H934" s="46">
        <v>17637</v>
      </c>
      <c r="I934" s="46">
        <v>26138</v>
      </c>
      <c r="J934" s="46">
        <v>33463</v>
      </c>
      <c r="K934" s="46">
        <v>37693</v>
      </c>
      <c r="L934" s="46">
        <v>35647</v>
      </c>
      <c r="M934" s="46">
        <v>30964</v>
      </c>
      <c r="N934" s="9">
        <v>107.6</v>
      </c>
      <c r="O934" s="46">
        <v>40842.811338289968</v>
      </c>
      <c r="P934" s="46" t="s">
        <v>39</v>
      </c>
      <c r="Q934" s="46">
        <v>21882.337360594796</v>
      </c>
      <c r="R934" s="46">
        <v>32429.581784386617</v>
      </c>
      <c r="S934" s="46">
        <v>41517.755576208183</v>
      </c>
      <c r="T934" s="46">
        <v>46765.943308550188</v>
      </c>
      <c r="U934" s="46">
        <v>44227.458178438661</v>
      </c>
      <c r="V934" s="46">
        <v>38417.230483271378</v>
      </c>
    </row>
    <row r="935" spans="1:22" ht="15" customHeight="1">
      <c r="A935" s="3">
        <v>2019</v>
      </c>
      <c r="B935" s="5" t="s">
        <v>29</v>
      </c>
      <c r="C935" s="5" t="s">
        <v>23</v>
      </c>
      <c r="D935" s="2">
        <v>32</v>
      </c>
      <c r="E935" s="2">
        <v>22</v>
      </c>
      <c r="F935" s="46">
        <v>26808</v>
      </c>
      <c r="G935" s="46" t="s">
        <v>39</v>
      </c>
      <c r="H935" s="46">
        <v>15919</v>
      </c>
      <c r="I935" s="46">
        <v>23750</v>
      </c>
      <c r="J935" s="46">
        <v>29319</v>
      </c>
      <c r="K935" s="46">
        <v>30214</v>
      </c>
      <c r="L935" s="46">
        <v>27035</v>
      </c>
      <c r="M935" s="46">
        <v>23356</v>
      </c>
      <c r="N935" s="9">
        <v>107.6</v>
      </c>
      <c r="O935" s="46">
        <v>33260.855018587361</v>
      </c>
      <c r="P935" s="46" t="s">
        <v>39</v>
      </c>
      <c r="Q935" s="46">
        <v>19750.803903345724</v>
      </c>
      <c r="R935" s="46">
        <v>29466.775092936805</v>
      </c>
      <c r="S935" s="46">
        <v>36376.268587360595</v>
      </c>
      <c r="T935" s="46">
        <v>37486.700743494424</v>
      </c>
      <c r="U935" s="46">
        <v>33542.495353159851</v>
      </c>
      <c r="V935" s="46">
        <v>28977.936802973978</v>
      </c>
    </row>
    <row r="936" spans="1:22" ht="15" customHeight="1">
      <c r="A936" s="3">
        <v>2019</v>
      </c>
      <c r="B936" s="5" t="s">
        <v>29</v>
      </c>
      <c r="C936" s="5" t="s">
        <v>24</v>
      </c>
      <c r="D936" s="2">
        <v>33</v>
      </c>
      <c r="E936" s="2">
        <v>22</v>
      </c>
      <c r="F936" s="46">
        <v>10584</v>
      </c>
      <c r="G936" s="46">
        <v>2759</v>
      </c>
      <c r="H936" s="46">
        <v>6106</v>
      </c>
      <c r="I936" s="46">
        <v>9897</v>
      </c>
      <c r="J936" s="46">
        <v>11532</v>
      </c>
      <c r="K936" s="46">
        <v>11639</v>
      </c>
      <c r="L936" s="46">
        <v>11293</v>
      </c>
      <c r="M936" s="46">
        <v>9832</v>
      </c>
      <c r="N936" s="9">
        <v>107.6</v>
      </c>
      <c r="O936" s="46">
        <v>13131.635687732343</v>
      </c>
      <c r="P936" s="46">
        <v>3423.1087360594797</v>
      </c>
      <c r="Q936" s="46">
        <v>7575.7527881040896</v>
      </c>
      <c r="R936" s="46">
        <v>12279.270446096654</v>
      </c>
      <c r="S936" s="46">
        <v>14307.825278810409</v>
      </c>
      <c r="T936" s="46">
        <v>14440.580855018588</v>
      </c>
      <c r="U936" s="46">
        <v>14011.296468401488</v>
      </c>
      <c r="V936" s="46">
        <v>12198.624535315987</v>
      </c>
    </row>
    <row r="937" spans="1:22" ht="15" customHeight="1">
      <c r="A937" s="3">
        <v>2019</v>
      </c>
      <c r="B937" s="5" t="s">
        <v>29</v>
      </c>
      <c r="C937" s="5" t="s">
        <v>25</v>
      </c>
      <c r="D937" s="2">
        <v>34</v>
      </c>
      <c r="E937" s="2">
        <v>22</v>
      </c>
      <c r="F937" s="46">
        <v>10375</v>
      </c>
      <c r="G937" s="46" t="s">
        <v>39</v>
      </c>
      <c r="H937" s="46">
        <v>6527</v>
      </c>
      <c r="I937" s="46">
        <v>10263</v>
      </c>
      <c r="J937" s="46">
        <v>11690</v>
      </c>
      <c r="K937" s="46">
        <v>11426</v>
      </c>
      <c r="L937" s="46">
        <v>11521</v>
      </c>
      <c r="M937" s="46">
        <v>10565</v>
      </c>
      <c r="N937" s="9">
        <v>107.6</v>
      </c>
      <c r="O937" s="46">
        <v>12872.328066914499</v>
      </c>
      <c r="P937" s="46" t="s">
        <v>39</v>
      </c>
      <c r="Q937" s="46">
        <v>8098.0901486988851</v>
      </c>
      <c r="R937" s="46">
        <v>12733.368959107807</v>
      </c>
      <c r="S937" s="46">
        <v>14503.85687732342</v>
      </c>
      <c r="T937" s="46">
        <v>14176.310408921934</v>
      </c>
      <c r="U937" s="46">
        <v>14294.17750929368</v>
      </c>
      <c r="V937" s="46">
        <v>13108.062267657993</v>
      </c>
    </row>
    <row r="938" spans="1:22" ht="15" customHeight="1">
      <c r="A938" s="3">
        <v>2019</v>
      </c>
      <c r="B938" s="5" t="s">
        <v>29</v>
      </c>
      <c r="C938" s="5" t="s">
        <v>26</v>
      </c>
      <c r="D938" s="2">
        <v>35</v>
      </c>
      <c r="E938" s="2">
        <v>22</v>
      </c>
      <c r="F938" s="46">
        <v>10626</v>
      </c>
      <c r="G938" s="46">
        <v>2673</v>
      </c>
      <c r="H938" s="46">
        <v>5907</v>
      </c>
      <c r="I938" s="46">
        <v>9789</v>
      </c>
      <c r="J938" s="46">
        <v>11488</v>
      </c>
      <c r="K938" s="46">
        <v>11696</v>
      </c>
      <c r="L938" s="46">
        <v>11232</v>
      </c>
      <c r="M938" s="46">
        <v>9483</v>
      </c>
      <c r="N938" s="9">
        <v>107.6</v>
      </c>
      <c r="O938" s="46">
        <v>13183.745353159851</v>
      </c>
      <c r="P938" s="46">
        <v>3316.4079925650558</v>
      </c>
      <c r="Q938" s="46">
        <v>7328.8522304832713</v>
      </c>
      <c r="R938" s="46">
        <v>12145.274163568774</v>
      </c>
      <c r="S938" s="46">
        <v>14253.234200743495</v>
      </c>
      <c r="T938" s="46">
        <v>14511.301115241637</v>
      </c>
      <c r="U938" s="46">
        <v>13935.61338289963</v>
      </c>
      <c r="V938" s="46">
        <v>11765.618029739777</v>
      </c>
    </row>
    <row r="939" spans="1:22" ht="15" customHeight="1">
      <c r="A939" s="3">
        <v>2020</v>
      </c>
      <c r="B939" s="5" t="s">
        <v>17</v>
      </c>
      <c r="C939" s="5" t="s">
        <v>18</v>
      </c>
      <c r="D939" s="2">
        <v>0</v>
      </c>
      <c r="E939" s="2">
        <v>23</v>
      </c>
      <c r="F939" s="47">
        <v>479.1</v>
      </c>
      <c r="G939" s="47">
        <v>70.3</v>
      </c>
      <c r="H939" s="47">
        <v>212.7</v>
      </c>
      <c r="I939" s="47">
        <v>450.8</v>
      </c>
      <c r="J939" s="47">
        <v>541.70000000000005</v>
      </c>
      <c r="K939" s="47">
        <v>559.9</v>
      </c>
      <c r="L939" s="47">
        <v>507.9</v>
      </c>
      <c r="M939" s="47">
        <v>372.9</v>
      </c>
      <c r="N939" s="9">
        <v>108.5</v>
      </c>
      <c r="O939" s="47">
        <v>589.49170506912446</v>
      </c>
      <c r="P939" s="47">
        <v>86.498156682027641</v>
      </c>
      <c r="Q939" s="47">
        <v>261.70921658986174</v>
      </c>
      <c r="R939" s="47">
        <v>554.67096774193556</v>
      </c>
      <c r="S939" s="47">
        <v>666.51566820276503</v>
      </c>
      <c r="T939" s="47">
        <v>688.90921658986167</v>
      </c>
      <c r="U939" s="47">
        <v>624.92764976958517</v>
      </c>
      <c r="V939" s="47">
        <v>458.82165898617507</v>
      </c>
    </row>
    <row r="940" spans="1:22" ht="15" customHeight="1">
      <c r="A940" s="3">
        <v>2020</v>
      </c>
      <c r="B940" s="5" t="s">
        <v>17</v>
      </c>
      <c r="C940" s="5" t="s">
        <v>19</v>
      </c>
      <c r="D940" s="2">
        <v>1</v>
      </c>
      <c r="E940" s="2">
        <v>23</v>
      </c>
      <c r="F940" s="47">
        <v>568.4</v>
      </c>
      <c r="G940" s="47">
        <v>101.7</v>
      </c>
      <c r="H940" s="47">
        <v>249.1</v>
      </c>
      <c r="I940" s="47">
        <v>477.8</v>
      </c>
      <c r="J940" s="47">
        <v>606.79999999999995</v>
      </c>
      <c r="K940" s="47">
        <v>675.9</v>
      </c>
      <c r="L940" s="47">
        <v>630.20000000000005</v>
      </c>
      <c r="M940" s="47">
        <v>468.2</v>
      </c>
      <c r="N940" s="9">
        <v>108.5</v>
      </c>
      <c r="O940" s="47">
        <v>699.36774193548376</v>
      </c>
      <c r="P940" s="47">
        <v>125.13317972350231</v>
      </c>
      <c r="Q940" s="47">
        <v>306.49631336405531</v>
      </c>
      <c r="R940" s="47">
        <v>587.89216589861758</v>
      </c>
      <c r="S940" s="47">
        <v>746.61566820276482</v>
      </c>
      <c r="T940" s="47">
        <v>831.63732718894005</v>
      </c>
      <c r="U940" s="47">
        <v>775.40737327188947</v>
      </c>
      <c r="V940" s="47">
        <v>576.08018433179723</v>
      </c>
    </row>
    <row r="941" spans="1:22" ht="15" customHeight="1">
      <c r="A941" s="3">
        <v>2020</v>
      </c>
      <c r="B941" s="5" t="s">
        <v>17</v>
      </c>
      <c r="C941" s="5" t="s">
        <v>20</v>
      </c>
      <c r="D941" s="2">
        <v>2</v>
      </c>
      <c r="E941" s="2">
        <v>23</v>
      </c>
      <c r="F941" s="47">
        <v>400.1</v>
      </c>
      <c r="G941" s="47">
        <v>61.2</v>
      </c>
      <c r="H941" s="47">
        <v>178.9</v>
      </c>
      <c r="I941" s="47">
        <v>421.6</v>
      </c>
      <c r="J941" s="47">
        <v>459.4</v>
      </c>
      <c r="K941" s="47">
        <v>443.5</v>
      </c>
      <c r="L941" s="47">
        <v>401.7</v>
      </c>
      <c r="M941" s="47">
        <v>284.2</v>
      </c>
      <c r="N941" s="9">
        <v>108.5</v>
      </c>
      <c r="O941" s="47">
        <v>492.28894009216594</v>
      </c>
      <c r="P941" s="47">
        <v>75.301382488479263</v>
      </c>
      <c r="Q941" s="47">
        <v>220.12119815668203</v>
      </c>
      <c r="R941" s="47">
        <v>518.74285714285725</v>
      </c>
      <c r="S941" s="47">
        <v>565.25253456221196</v>
      </c>
      <c r="T941" s="47">
        <v>545.68894009216592</v>
      </c>
      <c r="U941" s="47">
        <v>494.25760368663595</v>
      </c>
      <c r="V941" s="47">
        <v>349.68387096774188</v>
      </c>
    </row>
    <row r="942" spans="1:22" ht="15" customHeight="1">
      <c r="A942" s="3">
        <v>2020</v>
      </c>
      <c r="B942" s="5" t="s">
        <v>17</v>
      </c>
      <c r="C942" s="5" t="s">
        <v>21</v>
      </c>
      <c r="D942" s="2">
        <v>3</v>
      </c>
      <c r="E942" s="2">
        <v>23</v>
      </c>
      <c r="F942" s="47">
        <v>585.70000000000005</v>
      </c>
      <c r="G942" s="47">
        <v>202.9</v>
      </c>
      <c r="H942" s="47">
        <v>348.8</v>
      </c>
      <c r="I942" s="47">
        <v>498.3</v>
      </c>
      <c r="J942" s="47">
        <v>625.1</v>
      </c>
      <c r="K942" s="47">
        <v>675.2</v>
      </c>
      <c r="L942" s="47">
        <v>626.79999999999995</v>
      </c>
      <c r="M942" s="47">
        <v>539.5</v>
      </c>
      <c r="N942" s="9">
        <v>108.5</v>
      </c>
      <c r="O942" s="47">
        <v>720.65391705069135</v>
      </c>
      <c r="P942" s="47">
        <v>249.65115207373273</v>
      </c>
      <c r="Q942" s="47">
        <v>429.16866359447005</v>
      </c>
      <c r="R942" s="47">
        <v>613.11566820276505</v>
      </c>
      <c r="S942" s="47">
        <v>769.13225806451624</v>
      </c>
      <c r="T942" s="47">
        <v>830.7760368663595</v>
      </c>
      <c r="U942" s="47">
        <v>771.2239631336405</v>
      </c>
      <c r="V942" s="47">
        <v>663.80875576036863</v>
      </c>
    </row>
    <row r="943" spans="1:22" ht="15" customHeight="1">
      <c r="A943" s="3">
        <v>2020</v>
      </c>
      <c r="B943" s="5" t="s">
        <v>17</v>
      </c>
      <c r="C943" s="5" t="s">
        <v>22</v>
      </c>
      <c r="D943" s="2">
        <v>4</v>
      </c>
      <c r="E943" s="2">
        <v>23</v>
      </c>
      <c r="F943" s="47">
        <v>617.5</v>
      </c>
      <c r="G943" s="47">
        <v>194.1</v>
      </c>
      <c r="H943" s="47">
        <v>351.8</v>
      </c>
      <c r="I943" s="47">
        <v>509.2</v>
      </c>
      <c r="J943" s="47">
        <v>643.5</v>
      </c>
      <c r="K943" s="47">
        <v>722.5</v>
      </c>
      <c r="L943" s="47">
        <v>678.4</v>
      </c>
      <c r="M943" s="47">
        <v>574.9</v>
      </c>
      <c r="N943" s="9">
        <v>108.5</v>
      </c>
      <c r="O943" s="47">
        <v>759.78110599078343</v>
      </c>
      <c r="P943" s="47">
        <v>238.82350230414744</v>
      </c>
      <c r="Q943" s="47">
        <v>432.85990783410142</v>
      </c>
      <c r="R943" s="47">
        <v>626.52718894009217</v>
      </c>
      <c r="S943" s="47">
        <v>791.77188940092162</v>
      </c>
      <c r="T943" s="47">
        <v>888.97465437788014</v>
      </c>
      <c r="U943" s="47">
        <v>834.71336405529951</v>
      </c>
      <c r="V943" s="47">
        <v>707.36543778801843</v>
      </c>
    </row>
    <row r="944" spans="1:22" ht="15" customHeight="1">
      <c r="A944" s="3">
        <v>2020</v>
      </c>
      <c r="B944" s="5" t="s">
        <v>17</v>
      </c>
      <c r="C944" s="5" t="s">
        <v>23</v>
      </c>
      <c r="D944" s="2">
        <v>5</v>
      </c>
      <c r="E944" s="2">
        <v>23</v>
      </c>
      <c r="F944" s="47">
        <v>543.5</v>
      </c>
      <c r="G944" s="47">
        <v>232</v>
      </c>
      <c r="H944" s="47">
        <v>345.4</v>
      </c>
      <c r="I944" s="47">
        <v>486.9</v>
      </c>
      <c r="J944" s="47">
        <v>598.70000000000005</v>
      </c>
      <c r="K944" s="47">
        <v>611</v>
      </c>
      <c r="L944" s="47">
        <v>560.9</v>
      </c>
      <c r="M944" s="47">
        <v>474.4</v>
      </c>
      <c r="N944" s="9">
        <v>108.5</v>
      </c>
      <c r="O944" s="47">
        <v>668.73041474654383</v>
      </c>
      <c r="P944" s="47">
        <v>285.4562211981567</v>
      </c>
      <c r="Q944" s="47">
        <v>424.98525345622113</v>
      </c>
      <c r="R944" s="47">
        <v>599.0889400921659</v>
      </c>
      <c r="S944" s="47">
        <v>736.64930875576044</v>
      </c>
      <c r="T944" s="47">
        <v>751.78341013824888</v>
      </c>
      <c r="U944" s="47">
        <v>690.1396313364055</v>
      </c>
      <c r="V944" s="47">
        <v>583.7087557603686</v>
      </c>
    </row>
    <row r="945" spans="1:22" ht="15" customHeight="1">
      <c r="A945" s="3">
        <v>2020</v>
      </c>
      <c r="B945" s="5" t="s">
        <v>17</v>
      </c>
      <c r="C945" s="5" t="s">
        <v>24</v>
      </c>
      <c r="D945" s="2">
        <v>6</v>
      </c>
      <c r="E945" s="2">
        <v>23</v>
      </c>
      <c r="F945" s="47">
        <v>202.4</v>
      </c>
      <c r="G945" s="47">
        <v>59.2</v>
      </c>
      <c r="H945" s="47">
        <v>120.2</v>
      </c>
      <c r="I945" s="47">
        <v>187.5</v>
      </c>
      <c r="J945" s="47">
        <v>228</v>
      </c>
      <c r="K945" s="47">
        <v>232</v>
      </c>
      <c r="L945" s="47">
        <v>224</v>
      </c>
      <c r="M945" s="47">
        <v>192.7</v>
      </c>
      <c r="N945" s="9">
        <v>108.5</v>
      </c>
      <c r="O945" s="47">
        <v>249.03594470046085</v>
      </c>
      <c r="P945" s="47">
        <v>72.840552995391718</v>
      </c>
      <c r="Q945" s="47">
        <v>147.89585253456221</v>
      </c>
      <c r="R945" s="47">
        <v>230.70276497695852</v>
      </c>
      <c r="S945" s="47">
        <v>280.53456221198155</v>
      </c>
      <c r="T945" s="47">
        <v>285.4562211981567</v>
      </c>
      <c r="U945" s="47">
        <v>275.61290322580646</v>
      </c>
      <c r="V945" s="47">
        <v>237.10092165898615</v>
      </c>
    </row>
    <row r="946" spans="1:22" ht="15" customHeight="1">
      <c r="A946" s="3">
        <v>2020</v>
      </c>
      <c r="B946" s="5" t="s">
        <v>17</v>
      </c>
      <c r="C946" s="5" t="s">
        <v>25</v>
      </c>
      <c r="D946" s="2">
        <v>7</v>
      </c>
      <c r="E946" s="2">
        <v>23</v>
      </c>
      <c r="F946" s="47">
        <v>191.6</v>
      </c>
      <c r="G946" s="47">
        <v>63.9</v>
      </c>
      <c r="H946" s="47">
        <v>132.4</v>
      </c>
      <c r="I946" s="47">
        <v>190.2</v>
      </c>
      <c r="J946" s="47">
        <v>218.5</v>
      </c>
      <c r="K946" s="47">
        <v>223.5</v>
      </c>
      <c r="L946" s="47">
        <v>211.8</v>
      </c>
      <c r="M946" s="47">
        <v>200.9</v>
      </c>
      <c r="N946" s="9">
        <v>108.5</v>
      </c>
      <c r="O946" s="47">
        <v>235.74746543778801</v>
      </c>
      <c r="P946" s="47">
        <v>78.623502304147465</v>
      </c>
      <c r="Q946" s="47">
        <v>162.90691244239633</v>
      </c>
      <c r="R946" s="47">
        <v>234.02488479262669</v>
      </c>
      <c r="S946" s="47">
        <v>268.84562211981569</v>
      </c>
      <c r="T946" s="47">
        <v>274.99769585253455</v>
      </c>
      <c r="U946" s="47">
        <v>260.6018433179724</v>
      </c>
      <c r="V946" s="47">
        <v>247.19032258064519</v>
      </c>
    </row>
    <row r="947" spans="1:22" ht="15" customHeight="1">
      <c r="A947" s="3">
        <v>2020</v>
      </c>
      <c r="B947" s="5" t="s">
        <v>17</v>
      </c>
      <c r="C947" s="5" t="s">
        <v>26</v>
      </c>
      <c r="D947" s="2">
        <v>8</v>
      </c>
      <c r="E947" s="2">
        <v>23</v>
      </c>
      <c r="F947" s="47">
        <v>206.9</v>
      </c>
      <c r="G947" s="47">
        <v>55.7</v>
      </c>
      <c r="H947" s="47">
        <v>113</v>
      </c>
      <c r="I947" s="47">
        <v>186.2</v>
      </c>
      <c r="J947" s="47">
        <v>230</v>
      </c>
      <c r="K947" s="47">
        <v>236.1</v>
      </c>
      <c r="L947" s="47">
        <v>226.6</v>
      </c>
      <c r="M947" s="47">
        <v>190.2</v>
      </c>
      <c r="N947" s="9">
        <v>108.5</v>
      </c>
      <c r="O947" s="47">
        <v>254.57281105990785</v>
      </c>
      <c r="P947" s="47">
        <v>68.534101382488487</v>
      </c>
      <c r="Q947" s="47">
        <v>139.036866359447</v>
      </c>
      <c r="R947" s="47">
        <v>229.10322580645158</v>
      </c>
      <c r="S947" s="47">
        <v>282.9953917050691</v>
      </c>
      <c r="T947" s="47">
        <v>290.50092165898616</v>
      </c>
      <c r="U947" s="47">
        <v>278.81198156682024</v>
      </c>
      <c r="V947" s="47">
        <v>234.02488479262669</v>
      </c>
    </row>
    <row r="948" spans="1:22" ht="15" customHeight="1">
      <c r="A948" s="3">
        <v>2020</v>
      </c>
      <c r="B948" s="5" t="s">
        <v>27</v>
      </c>
      <c r="C948" s="5" t="s">
        <v>18</v>
      </c>
      <c r="D948" s="2">
        <v>9</v>
      </c>
      <c r="E948" s="2">
        <v>23</v>
      </c>
      <c r="F948" s="44">
        <v>13.71</v>
      </c>
      <c r="G948" s="44">
        <v>6.36</v>
      </c>
      <c r="H948" s="44">
        <v>9</v>
      </c>
      <c r="I948" s="44">
        <v>12.26</v>
      </c>
      <c r="J948" s="44">
        <v>15.08</v>
      </c>
      <c r="K948" s="44">
        <v>15.89</v>
      </c>
      <c r="L948" s="44">
        <v>14.39</v>
      </c>
      <c r="M948" s="44">
        <v>12.17</v>
      </c>
      <c r="N948" s="9">
        <v>108.5</v>
      </c>
      <c r="O948" s="44">
        <v>16.868986175115207</v>
      </c>
      <c r="P948" s="44">
        <v>7.8254377880184336</v>
      </c>
      <c r="Q948" s="44">
        <v>11.073732718894009</v>
      </c>
      <c r="R948" s="44">
        <v>15.084884792626729</v>
      </c>
      <c r="S948" s="44">
        <v>18.554654377880183</v>
      </c>
      <c r="T948" s="44">
        <v>19.551290322580645</v>
      </c>
      <c r="U948" s="44">
        <v>17.705668202764979</v>
      </c>
      <c r="V948" s="44">
        <v>14.974147465437788</v>
      </c>
    </row>
    <row r="949" spans="1:22" ht="15" customHeight="1">
      <c r="A949" s="3">
        <v>2020</v>
      </c>
      <c r="B949" s="5" t="s">
        <v>27</v>
      </c>
      <c r="C949" s="5" t="s">
        <v>19</v>
      </c>
      <c r="D949" s="2">
        <v>10</v>
      </c>
      <c r="E949" s="2">
        <v>23</v>
      </c>
      <c r="F949" s="44">
        <v>14.84</v>
      </c>
      <c r="G949" s="44">
        <v>6.32</v>
      </c>
      <c r="H949" s="44">
        <v>9</v>
      </c>
      <c r="I949" s="44">
        <v>12.49</v>
      </c>
      <c r="J949" s="44">
        <v>15.86</v>
      </c>
      <c r="K949" s="44">
        <v>17.829999999999998</v>
      </c>
      <c r="L949" s="44">
        <v>16.46</v>
      </c>
      <c r="M949" s="44">
        <v>13.53</v>
      </c>
      <c r="N949" s="9">
        <v>108.5</v>
      </c>
      <c r="O949" s="44">
        <v>18.259354838709676</v>
      </c>
      <c r="P949" s="44">
        <v>7.7762211981566827</v>
      </c>
      <c r="Q949" s="44">
        <v>11.073732718894009</v>
      </c>
      <c r="R949" s="44">
        <v>15.367880184331797</v>
      </c>
      <c r="S949" s="44">
        <v>19.51437788018433</v>
      </c>
      <c r="T949" s="44">
        <v>21.938294930875575</v>
      </c>
      <c r="U949" s="44">
        <v>20.252626728110602</v>
      </c>
      <c r="V949" s="44">
        <v>16.647511520737325</v>
      </c>
    </row>
    <row r="950" spans="1:22" ht="15" customHeight="1">
      <c r="A950" s="3">
        <v>2020</v>
      </c>
      <c r="B950" s="5" t="s">
        <v>27</v>
      </c>
      <c r="C950" s="5" t="s">
        <v>20</v>
      </c>
      <c r="D950" s="2">
        <v>11</v>
      </c>
      <c r="E950" s="2">
        <v>23</v>
      </c>
      <c r="F950" s="44">
        <v>12.58</v>
      </c>
      <c r="G950" s="44">
        <v>6.37</v>
      </c>
      <c r="H950" s="44">
        <v>9</v>
      </c>
      <c r="I950" s="44">
        <v>11.99</v>
      </c>
      <c r="J950" s="44">
        <v>14.23</v>
      </c>
      <c r="K950" s="44">
        <v>14.06</v>
      </c>
      <c r="L950" s="44">
        <v>12.78</v>
      </c>
      <c r="M950" s="44">
        <v>11.09</v>
      </c>
      <c r="N950" s="9">
        <v>108.5</v>
      </c>
      <c r="O950" s="44">
        <v>15.478617511520739</v>
      </c>
      <c r="P950" s="44">
        <v>7.8377419354838711</v>
      </c>
      <c r="Q950" s="44">
        <v>11.073732718894009</v>
      </c>
      <c r="R950" s="44">
        <v>14.752672811059908</v>
      </c>
      <c r="S950" s="44">
        <v>17.508801843317976</v>
      </c>
      <c r="T950" s="44">
        <v>17.299631336405529</v>
      </c>
      <c r="U950" s="44">
        <v>15.724700460829492</v>
      </c>
      <c r="V950" s="44">
        <v>13.645299539170505</v>
      </c>
    </row>
    <row r="951" spans="1:22" ht="15" customHeight="1">
      <c r="A951" s="3">
        <v>2020</v>
      </c>
      <c r="B951" s="5" t="s">
        <v>27</v>
      </c>
      <c r="C951" s="5" t="s">
        <v>21</v>
      </c>
      <c r="D951" s="2">
        <v>12</v>
      </c>
      <c r="E951" s="2">
        <v>23</v>
      </c>
      <c r="F951" s="44">
        <v>15.15</v>
      </c>
      <c r="G951" s="44">
        <v>5.01</v>
      </c>
      <c r="H951" s="44">
        <v>9.11</v>
      </c>
      <c r="I951" s="44">
        <v>12.89</v>
      </c>
      <c r="J951" s="44">
        <v>16.21</v>
      </c>
      <c r="K951" s="44">
        <v>17.53</v>
      </c>
      <c r="L951" s="44">
        <v>16.059999999999999</v>
      </c>
      <c r="M951" s="44">
        <v>13.65</v>
      </c>
      <c r="N951" s="9">
        <v>108.5</v>
      </c>
      <c r="O951" s="44">
        <v>18.640783410138251</v>
      </c>
      <c r="P951" s="44">
        <v>6.1643778801843307</v>
      </c>
      <c r="Q951" s="44">
        <v>11.209078341013825</v>
      </c>
      <c r="R951" s="44">
        <v>15.860046082949308</v>
      </c>
      <c r="S951" s="44">
        <v>19.945023041474656</v>
      </c>
      <c r="T951" s="44">
        <v>21.569170506912442</v>
      </c>
      <c r="U951" s="44">
        <v>19.760460829493084</v>
      </c>
      <c r="V951" s="44">
        <v>16.795161290322582</v>
      </c>
    </row>
    <row r="952" spans="1:22" ht="15" customHeight="1">
      <c r="A952" s="3">
        <v>2020</v>
      </c>
      <c r="B952" s="5" t="s">
        <v>27</v>
      </c>
      <c r="C952" s="5" t="s">
        <v>22</v>
      </c>
      <c r="D952" s="2">
        <v>13</v>
      </c>
      <c r="E952" s="2">
        <v>23</v>
      </c>
      <c r="F952" s="44">
        <v>15.58</v>
      </c>
      <c r="G952" s="44">
        <v>4.9800000000000004</v>
      </c>
      <c r="H952" s="44">
        <v>9.06</v>
      </c>
      <c r="I952" s="44">
        <v>12.95</v>
      </c>
      <c r="J952" s="44">
        <v>16.28</v>
      </c>
      <c r="K952" s="44">
        <v>18.350000000000001</v>
      </c>
      <c r="L952" s="44">
        <v>17.010000000000002</v>
      </c>
      <c r="M952" s="44">
        <v>14.37</v>
      </c>
      <c r="N952" s="9">
        <v>108.5</v>
      </c>
      <c r="O952" s="44">
        <v>19.169861751152073</v>
      </c>
      <c r="P952" s="44">
        <v>6.1274654377880191</v>
      </c>
      <c r="Q952" s="44">
        <v>11.147557603686636</v>
      </c>
      <c r="R952" s="44">
        <v>15.933870967741933</v>
      </c>
      <c r="S952" s="44">
        <v>20.03115207373272</v>
      </c>
      <c r="T952" s="44">
        <v>22.578110599078343</v>
      </c>
      <c r="U952" s="44">
        <v>20.929354838709678</v>
      </c>
      <c r="V952" s="44">
        <v>17.681059907834101</v>
      </c>
    </row>
    <row r="953" spans="1:22" ht="15" customHeight="1">
      <c r="A953" s="3">
        <v>2020</v>
      </c>
      <c r="B953" s="5" t="s">
        <v>27</v>
      </c>
      <c r="C953" s="5" t="s">
        <v>23</v>
      </c>
      <c r="D953" s="2">
        <v>14</v>
      </c>
      <c r="E953" s="2">
        <v>23</v>
      </c>
      <c r="F953" s="44">
        <v>14.42</v>
      </c>
      <c r="G953" s="44">
        <v>5.88</v>
      </c>
      <c r="H953" s="44">
        <v>9.16</v>
      </c>
      <c r="I953" s="44">
        <v>12.83</v>
      </c>
      <c r="J953" s="44">
        <v>16.100000000000001</v>
      </c>
      <c r="K953" s="44">
        <v>16.309999999999999</v>
      </c>
      <c r="L953" s="44">
        <v>14.91</v>
      </c>
      <c r="M953" s="44">
        <v>12.58</v>
      </c>
      <c r="N953" s="9">
        <v>108.5</v>
      </c>
      <c r="O953" s="44">
        <v>17.74258064516129</v>
      </c>
      <c r="P953" s="44">
        <v>7.2348387096774198</v>
      </c>
      <c r="Q953" s="44">
        <v>11.270599078341014</v>
      </c>
      <c r="R953" s="44">
        <v>15.786221198156683</v>
      </c>
      <c r="S953" s="44">
        <v>19.809677419354841</v>
      </c>
      <c r="T953" s="44">
        <v>20.068064516129031</v>
      </c>
      <c r="U953" s="44">
        <v>18.345483870967744</v>
      </c>
      <c r="V953" s="44">
        <v>15.478617511520739</v>
      </c>
    </row>
    <row r="954" spans="1:22" ht="15" customHeight="1">
      <c r="A954" s="3">
        <v>2020</v>
      </c>
      <c r="B954" s="5" t="s">
        <v>27</v>
      </c>
      <c r="C954" s="5" t="s">
        <v>24</v>
      </c>
      <c r="D954" s="2">
        <v>15</v>
      </c>
      <c r="E954" s="2">
        <v>23</v>
      </c>
      <c r="F954" s="44">
        <v>10.38</v>
      </c>
      <c r="G954" s="44">
        <v>6.6</v>
      </c>
      <c r="H954" s="44">
        <v>8.92</v>
      </c>
      <c r="I954" s="44">
        <v>9.85</v>
      </c>
      <c r="J954" s="44">
        <v>11</v>
      </c>
      <c r="K954" s="44">
        <v>11.25</v>
      </c>
      <c r="L954" s="44">
        <v>10.81</v>
      </c>
      <c r="M954" s="44">
        <v>10.65</v>
      </c>
      <c r="N954" s="9">
        <v>108.5</v>
      </c>
      <c r="O954" s="44">
        <v>12.771705069124424</v>
      </c>
      <c r="P954" s="44">
        <v>8.1207373271889391</v>
      </c>
      <c r="Q954" s="44">
        <v>10.975299539170507</v>
      </c>
      <c r="R954" s="44">
        <v>12.11958525345622</v>
      </c>
      <c r="S954" s="44">
        <v>13.534562211981568</v>
      </c>
      <c r="T954" s="44">
        <v>13.842165898617511</v>
      </c>
      <c r="U954" s="44">
        <v>13.30078341013825</v>
      </c>
      <c r="V954" s="44">
        <v>13.103917050691246</v>
      </c>
    </row>
    <row r="955" spans="1:22" ht="15" customHeight="1">
      <c r="A955" s="3">
        <v>2020</v>
      </c>
      <c r="B955" s="5" t="s">
        <v>27</v>
      </c>
      <c r="C955" s="5" t="s">
        <v>25</v>
      </c>
      <c r="D955" s="2">
        <v>16</v>
      </c>
      <c r="E955" s="2">
        <v>23</v>
      </c>
      <c r="F955" s="44">
        <v>10.119999999999999</v>
      </c>
      <c r="G955" s="44">
        <v>7.1</v>
      </c>
      <c r="H955" s="44">
        <v>8.9</v>
      </c>
      <c r="I955" s="44">
        <v>9.83</v>
      </c>
      <c r="J955" s="44">
        <v>10.73</v>
      </c>
      <c r="K955" s="44">
        <v>11.39</v>
      </c>
      <c r="L955" s="44">
        <v>11.39</v>
      </c>
      <c r="M955" s="44">
        <v>11.39</v>
      </c>
      <c r="N955" s="9">
        <v>108.5</v>
      </c>
      <c r="O955" s="44">
        <v>12.451797235023042</v>
      </c>
      <c r="P955" s="44">
        <v>8.7359447004608288</v>
      </c>
      <c r="Q955" s="44">
        <v>10.950691244239632</v>
      </c>
      <c r="R955" s="44">
        <v>12.094976958525347</v>
      </c>
      <c r="S955" s="44">
        <v>13.202350230414748</v>
      </c>
      <c r="T955" s="44">
        <v>14.014423963133641</v>
      </c>
      <c r="U955" s="44">
        <v>14.014423963133641</v>
      </c>
      <c r="V955" s="44">
        <v>14.014423963133641</v>
      </c>
    </row>
    <row r="956" spans="1:22" ht="15" customHeight="1">
      <c r="A956" s="3">
        <v>2020</v>
      </c>
      <c r="B956" s="5" t="s">
        <v>27</v>
      </c>
      <c r="C956" s="5" t="s">
        <v>26</v>
      </c>
      <c r="D956" s="2">
        <v>17</v>
      </c>
      <c r="E956" s="2">
        <v>23</v>
      </c>
      <c r="F956" s="44">
        <v>10.47</v>
      </c>
      <c r="G956" s="44">
        <v>6.41</v>
      </c>
      <c r="H956" s="44">
        <v>8.9499999999999993</v>
      </c>
      <c r="I956" s="44">
        <v>9.85</v>
      </c>
      <c r="J956" s="44">
        <v>11.08</v>
      </c>
      <c r="K956" s="44">
        <v>11.23</v>
      </c>
      <c r="L956" s="44">
        <v>10.77</v>
      </c>
      <c r="M956" s="44">
        <v>10.46</v>
      </c>
      <c r="N956" s="9">
        <v>108.5</v>
      </c>
      <c r="O956" s="44">
        <v>12.882442396313365</v>
      </c>
      <c r="P956" s="44">
        <v>7.886958525345622</v>
      </c>
      <c r="Q956" s="44">
        <v>11.012211981566818</v>
      </c>
      <c r="R956" s="44">
        <v>12.11958525345622</v>
      </c>
      <c r="S956" s="44">
        <v>13.632995391705069</v>
      </c>
      <c r="T956" s="44">
        <v>13.817557603686637</v>
      </c>
      <c r="U956" s="44">
        <v>13.251566820276496</v>
      </c>
      <c r="V956" s="44">
        <v>12.870138248847928</v>
      </c>
    </row>
    <row r="957" spans="1:22" ht="15" customHeight="1">
      <c r="A957" s="3">
        <v>2020</v>
      </c>
      <c r="B957" s="5" t="s">
        <v>49</v>
      </c>
      <c r="C957" s="5" t="s">
        <v>18</v>
      </c>
      <c r="D957" s="2">
        <v>18</v>
      </c>
      <c r="E957" s="2">
        <v>23</v>
      </c>
      <c r="F957" s="45">
        <v>13.68</v>
      </c>
      <c r="G957" s="45">
        <v>6.36</v>
      </c>
      <c r="H957" s="45">
        <v>9</v>
      </c>
      <c r="I957" s="45">
        <v>12.23</v>
      </c>
      <c r="J957" s="45">
        <v>15.03</v>
      </c>
      <c r="K957" s="45">
        <v>15.86</v>
      </c>
      <c r="L957" s="45">
        <v>14.37</v>
      </c>
      <c r="M957" s="45">
        <v>12.13</v>
      </c>
      <c r="N957" s="9">
        <v>108.5</v>
      </c>
      <c r="O957" s="45">
        <v>16.832073732718893</v>
      </c>
      <c r="P957" s="45">
        <v>7.8254377880184336</v>
      </c>
      <c r="Q957" s="45">
        <v>11.073732718894009</v>
      </c>
      <c r="R957" s="45">
        <v>15.047972350230417</v>
      </c>
      <c r="S957" s="45">
        <v>18.493133640552994</v>
      </c>
      <c r="T957" s="45">
        <v>19.51437788018433</v>
      </c>
      <c r="U957" s="45">
        <v>17.681059907834101</v>
      </c>
      <c r="V957" s="45">
        <v>14.924930875576036</v>
      </c>
    </row>
    <row r="958" spans="1:22" ht="15" customHeight="1">
      <c r="A958" s="3">
        <v>2020</v>
      </c>
      <c r="B958" s="5" t="s">
        <v>49</v>
      </c>
      <c r="C958" s="5" t="s">
        <v>19</v>
      </c>
      <c r="D958" s="2">
        <v>19</v>
      </c>
      <c r="E958" s="2">
        <v>23</v>
      </c>
      <c r="F958" s="45">
        <v>14.76</v>
      </c>
      <c r="G958" s="45">
        <v>6.32</v>
      </c>
      <c r="H958" s="45">
        <v>8.9700000000000006</v>
      </c>
      <c r="I958" s="45">
        <v>12.46</v>
      </c>
      <c r="J958" s="45">
        <v>15.79</v>
      </c>
      <c r="K958" s="45">
        <v>17.73</v>
      </c>
      <c r="L958" s="45">
        <v>16.39</v>
      </c>
      <c r="M958" s="45">
        <v>13.5</v>
      </c>
      <c r="N958" s="9">
        <v>108.5</v>
      </c>
      <c r="O958" s="45">
        <v>18.160921658986176</v>
      </c>
      <c r="P958" s="45">
        <v>7.7762211981566827</v>
      </c>
      <c r="Q958" s="45">
        <v>11.036820276497696</v>
      </c>
      <c r="R958" s="45">
        <v>15.330967741935485</v>
      </c>
      <c r="S958" s="45">
        <v>19.428248847926266</v>
      </c>
      <c r="T958" s="45">
        <v>21.815253456221196</v>
      </c>
      <c r="U958" s="45">
        <v>20.166497695852534</v>
      </c>
      <c r="V958" s="45">
        <v>16.610599078341014</v>
      </c>
    </row>
    <row r="959" spans="1:22" ht="15" customHeight="1">
      <c r="A959" s="3">
        <v>2020</v>
      </c>
      <c r="B959" s="5" t="s">
        <v>49</v>
      </c>
      <c r="C959" s="5" t="s">
        <v>20</v>
      </c>
      <c r="D959" s="2">
        <v>20</v>
      </c>
      <c r="E959" s="2">
        <v>23</v>
      </c>
      <c r="F959" s="45">
        <v>12.57</v>
      </c>
      <c r="G959" s="45">
        <v>6.37</v>
      </c>
      <c r="H959" s="45">
        <v>9</v>
      </c>
      <c r="I959" s="45">
        <v>11.98</v>
      </c>
      <c r="J959" s="45">
        <v>14.21</v>
      </c>
      <c r="K959" s="45">
        <v>14.07</v>
      </c>
      <c r="L959" s="45">
        <v>12.78</v>
      </c>
      <c r="M959" s="45">
        <v>11.08</v>
      </c>
      <c r="N959" s="9">
        <v>108.5</v>
      </c>
      <c r="O959" s="45">
        <v>15.466313364055299</v>
      </c>
      <c r="P959" s="45">
        <v>7.8377419354838711</v>
      </c>
      <c r="Q959" s="45">
        <v>11.073732718894009</v>
      </c>
      <c r="R959" s="45">
        <v>14.740368663594472</v>
      </c>
      <c r="S959" s="45">
        <v>17.484193548387097</v>
      </c>
      <c r="T959" s="45">
        <v>17.311935483870968</v>
      </c>
      <c r="U959" s="45">
        <v>15.724700460829492</v>
      </c>
      <c r="V959" s="45">
        <v>13.632995391705069</v>
      </c>
    </row>
    <row r="960" spans="1:22" ht="15" customHeight="1">
      <c r="A960" s="3">
        <v>2020</v>
      </c>
      <c r="B960" s="5" t="s">
        <v>49</v>
      </c>
      <c r="C960" s="5" t="s">
        <v>21</v>
      </c>
      <c r="D960" s="2">
        <v>21</v>
      </c>
      <c r="E960" s="2">
        <v>23</v>
      </c>
      <c r="F960" s="45">
        <v>15.08</v>
      </c>
      <c r="G960" s="45">
        <v>5.01</v>
      </c>
      <c r="H960" s="45">
        <v>9.0500000000000007</v>
      </c>
      <c r="I960" s="45">
        <v>12.84</v>
      </c>
      <c r="J960" s="45">
        <v>16.16</v>
      </c>
      <c r="K960" s="45">
        <v>17.48</v>
      </c>
      <c r="L960" s="45">
        <v>16.02</v>
      </c>
      <c r="M960" s="45">
        <v>13.61</v>
      </c>
      <c r="N960" s="9">
        <v>108.5</v>
      </c>
      <c r="O960" s="45">
        <v>18.554654377880183</v>
      </c>
      <c r="P960" s="45">
        <v>6.1643778801843307</v>
      </c>
      <c r="Q960" s="45">
        <v>11.1352534562212</v>
      </c>
      <c r="R960" s="45">
        <v>15.798525345622119</v>
      </c>
      <c r="S960" s="45">
        <v>19.883502304147466</v>
      </c>
      <c r="T960" s="45">
        <v>21.507649769585253</v>
      </c>
      <c r="U960" s="45">
        <v>19.711244239631338</v>
      </c>
      <c r="V960" s="45">
        <v>16.745944700460829</v>
      </c>
    </row>
    <row r="961" spans="1:22" ht="15" customHeight="1">
      <c r="A961" s="3">
        <v>2020</v>
      </c>
      <c r="B961" s="5" t="s">
        <v>49</v>
      </c>
      <c r="C961" s="5" t="s">
        <v>22</v>
      </c>
      <c r="D961" s="2">
        <v>22</v>
      </c>
      <c r="E961" s="2">
        <v>23</v>
      </c>
      <c r="F961" s="45">
        <v>15.5</v>
      </c>
      <c r="G961" s="45">
        <v>4.9800000000000004</v>
      </c>
      <c r="H961" s="45">
        <v>9</v>
      </c>
      <c r="I961" s="45">
        <v>12.88</v>
      </c>
      <c r="J961" s="45">
        <v>16.21</v>
      </c>
      <c r="K961" s="45">
        <v>18.25</v>
      </c>
      <c r="L961" s="45">
        <v>16.899999999999999</v>
      </c>
      <c r="M961" s="45">
        <v>14.28</v>
      </c>
      <c r="N961" s="9">
        <v>108.5</v>
      </c>
      <c r="O961" s="45">
        <v>19.071428571428573</v>
      </c>
      <c r="P961" s="45">
        <v>6.1274654377880191</v>
      </c>
      <c r="Q961" s="45">
        <v>11.073732718894009</v>
      </c>
      <c r="R961" s="45">
        <v>15.847741935483871</v>
      </c>
      <c r="S961" s="45">
        <v>19.945023041474656</v>
      </c>
      <c r="T961" s="45">
        <v>22.455069124423964</v>
      </c>
      <c r="U961" s="45">
        <v>20.79400921658986</v>
      </c>
      <c r="V961" s="45">
        <v>17.570322580645161</v>
      </c>
    </row>
    <row r="962" spans="1:22" ht="15" customHeight="1">
      <c r="A962" s="3">
        <v>2020</v>
      </c>
      <c r="B962" s="5" t="s">
        <v>49</v>
      </c>
      <c r="C962" s="5" t="s">
        <v>23</v>
      </c>
      <c r="D962" s="2">
        <v>23</v>
      </c>
      <c r="E962" s="2">
        <v>23</v>
      </c>
      <c r="F962" s="45">
        <v>14.41</v>
      </c>
      <c r="G962" s="45">
        <v>5.88</v>
      </c>
      <c r="H962" s="45">
        <v>9.15</v>
      </c>
      <c r="I962" s="45">
        <v>12.81</v>
      </c>
      <c r="J962" s="45">
        <v>16.05</v>
      </c>
      <c r="K962" s="45">
        <v>16.3</v>
      </c>
      <c r="L962" s="45">
        <v>14.91</v>
      </c>
      <c r="M962" s="45">
        <v>12.56</v>
      </c>
      <c r="N962" s="9">
        <v>108.5</v>
      </c>
      <c r="O962" s="45">
        <v>17.730276497695854</v>
      </c>
      <c r="P962" s="45">
        <v>7.2348387096774198</v>
      </c>
      <c r="Q962" s="45">
        <v>11.258294930875577</v>
      </c>
      <c r="R962" s="45">
        <v>15.761612903225807</v>
      </c>
      <c r="S962" s="45">
        <v>19.748156682027652</v>
      </c>
      <c r="T962" s="45">
        <v>20.055760368663595</v>
      </c>
      <c r="U962" s="45">
        <v>18.345483870967744</v>
      </c>
      <c r="V962" s="45">
        <v>15.454009216589862</v>
      </c>
    </row>
    <row r="963" spans="1:22" ht="15" customHeight="1">
      <c r="A963" s="3">
        <v>2020</v>
      </c>
      <c r="B963" s="5" t="s">
        <v>49</v>
      </c>
      <c r="C963" s="5" t="s">
        <v>24</v>
      </c>
      <c r="D963" s="2">
        <v>24</v>
      </c>
      <c r="E963" s="2">
        <v>23</v>
      </c>
      <c r="F963" s="45">
        <v>10.39</v>
      </c>
      <c r="G963" s="45">
        <v>6.6</v>
      </c>
      <c r="H963" s="45">
        <v>8.93</v>
      </c>
      <c r="I963" s="45">
        <v>9.84</v>
      </c>
      <c r="J963" s="45">
        <v>11.02</v>
      </c>
      <c r="K963" s="45">
        <v>11.25</v>
      </c>
      <c r="L963" s="45">
        <v>10.81</v>
      </c>
      <c r="M963" s="45">
        <v>10.65</v>
      </c>
      <c r="N963" s="9">
        <v>108.5</v>
      </c>
      <c r="O963" s="45">
        <v>12.784009216589862</v>
      </c>
      <c r="P963" s="45">
        <v>8.1207373271889391</v>
      </c>
      <c r="Q963" s="45">
        <v>10.987603686635945</v>
      </c>
      <c r="R963" s="45">
        <v>12.107281105990783</v>
      </c>
      <c r="S963" s="45">
        <v>13.559170506912441</v>
      </c>
      <c r="T963" s="45">
        <v>13.842165898617511</v>
      </c>
      <c r="U963" s="45">
        <v>13.30078341013825</v>
      </c>
      <c r="V963" s="45">
        <v>13.103917050691246</v>
      </c>
    </row>
    <row r="964" spans="1:22" ht="15" customHeight="1">
      <c r="A964" s="3">
        <v>2020</v>
      </c>
      <c r="B964" s="5" t="s">
        <v>49</v>
      </c>
      <c r="C964" s="5" t="s">
        <v>25</v>
      </c>
      <c r="D964" s="2">
        <v>25</v>
      </c>
      <c r="E964" s="2">
        <v>23</v>
      </c>
      <c r="F964" s="45">
        <v>10.119999999999999</v>
      </c>
      <c r="G964" s="45">
        <v>7.1</v>
      </c>
      <c r="H964" s="45">
        <v>8.9</v>
      </c>
      <c r="I964" s="45">
        <v>9.84</v>
      </c>
      <c r="J964" s="45">
        <v>10.79</v>
      </c>
      <c r="K964" s="45">
        <v>11.38</v>
      </c>
      <c r="L964" s="45">
        <v>11.37</v>
      </c>
      <c r="M964" s="45">
        <v>11.39</v>
      </c>
      <c r="N964" s="9">
        <v>108.5</v>
      </c>
      <c r="O964" s="45">
        <v>12.451797235023042</v>
      </c>
      <c r="P964" s="45">
        <v>8.7359447004608288</v>
      </c>
      <c r="Q964" s="45">
        <v>10.950691244239632</v>
      </c>
      <c r="R964" s="45">
        <v>12.107281105990783</v>
      </c>
      <c r="S964" s="45">
        <v>13.276175115207373</v>
      </c>
      <c r="T964" s="45">
        <v>14.002119815668204</v>
      </c>
      <c r="U964" s="45">
        <v>13.989815668202764</v>
      </c>
      <c r="V964" s="45">
        <v>14.014423963133641</v>
      </c>
    </row>
    <row r="965" spans="1:22" ht="15" customHeight="1">
      <c r="A965" s="3">
        <v>2020</v>
      </c>
      <c r="B965" s="5" t="s">
        <v>49</v>
      </c>
      <c r="C965" s="5" t="s">
        <v>26</v>
      </c>
      <c r="D965" s="2">
        <v>26</v>
      </c>
      <c r="E965" s="2">
        <v>23</v>
      </c>
      <c r="F965" s="45">
        <v>10.47</v>
      </c>
      <c r="G965" s="45">
        <v>6.41</v>
      </c>
      <c r="H965" s="45">
        <v>8.9600000000000009</v>
      </c>
      <c r="I965" s="45">
        <v>9.84</v>
      </c>
      <c r="J965" s="45">
        <v>11.09</v>
      </c>
      <c r="K965" s="45">
        <v>11.24</v>
      </c>
      <c r="L965" s="45">
        <v>10.77</v>
      </c>
      <c r="M965" s="45">
        <v>10.44</v>
      </c>
      <c r="N965" s="9">
        <v>108.5</v>
      </c>
      <c r="O965" s="45">
        <v>12.882442396313365</v>
      </c>
      <c r="P965" s="45">
        <v>7.886958525345622</v>
      </c>
      <c r="Q965" s="45">
        <v>11.024516129032259</v>
      </c>
      <c r="R965" s="45">
        <v>12.107281105990783</v>
      </c>
      <c r="S965" s="45">
        <v>13.645299539170505</v>
      </c>
      <c r="T965" s="45">
        <v>13.829861751152073</v>
      </c>
      <c r="U965" s="45">
        <v>13.251566820276496</v>
      </c>
      <c r="V965" s="45">
        <v>12.845529953917051</v>
      </c>
    </row>
    <row r="966" spans="1:22" ht="15" customHeight="1">
      <c r="A966" s="3">
        <v>2020</v>
      </c>
      <c r="B966" s="5" t="s">
        <v>29</v>
      </c>
      <c r="C966" s="5" t="s">
        <v>18</v>
      </c>
      <c r="D966" s="2">
        <v>27</v>
      </c>
      <c r="E966" s="2">
        <v>23</v>
      </c>
      <c r="F966" s="46">
        <v>25886</v>
      </c>
      <c r="G966" s="46" t="s">
        <v>39</v>
      </c>
      <c r="H966" s="46">
        <v>10820</v>
      </c>
      <c r="I966" s="46">
        <v>23607</v>
      </c>
      <c r="J966" s="46">
        <v>28529</v>
      </c>
      <c r="K966" s="46">
        <v>29881</v>
      </c>
      <c r="L966" s="46">
        <v>27083</v>
      </c>
      <c r="M966" s="46">
        <v>20000</v>
      </c>
      <c r="N966" s="9">
        <v>108.5</v>
      </c>
      <c r="O966" s="46">
        <v>31850.516129032258</v>
      </c>
      <c r="P966" s="46" t="s">
        <v>39</v>
      </c>
      <c r="Q966" s="46">
        <v>13313.087557603687</v>
      </c>
      <c r="R966" s="46">
        <v>29046.400921658987</v>
      </c>
      <c r="S966" s="46">
        <v>35102.502304147463</v>
      </c>
      <c r="T966" s="46">
        <v>36766.023041474655</v>
      </c>
      <c r="U966" s="46">
        <v>33323.322580645159</v>
      </c>
      <c r="V966" s="46">
        <v>24608.294930875578</v>
      </c>
    </row>
    <row r="967" spans="1:22" ht="15" customHeight="1">
      <c r="A967" s="3">
        <v>2020</v>
      </c>
      <c r="B967" s="5" t="s">
        <v>29</v>
      </c>
      <c r="C967" s="5" t="s">
        <v>19</v>
      </c>
      <c r="D967" s="2">
        <v>28</v>
      </c>
      <c r="E967" s="2">
        <v>23</v>
      </c>
      <c r="F967" s="46">
        <v>31393</v>
      </c>
      <c r="G967" s="46" t="s">
        <v>39</v>
      </c>
      <c r="H967" s="46">
        <v>12877</v>
      </c>
      <c r="I967" s="46">
        <v>25827</v>
      </c>
      <c r="J967" s="46">
        <v>33172</v>
      </c>
      <c r="K967" s="46">
        <v>36929</v>
      </c>
      <c r="L967" s="46">
        <v>34646</v>
      </c>
      <c r="M967" s="46">
        <v>25958</v>
      </c>
      <c r="N967" s="9">
        <v>108.5</v>
      </c>
      <c r="O967" s="46">
        <v>38626.410138248844</v>
      </c>
      <c r="P967" s="46" t="s">
        <v>39</v>
      </c>
      <c r="Q967" s="46">
        <v>15844.05069124424</v>
      </c>
      <c r="R967" s="46">
        <v>31777.921658986175</v>
      </c>
      <c r="S967" s="46">
        <v>40815.317972350233</v>
      </c>
      <c r="T967" s="46">
        <v>45437.986175115206</v>
      </c>
      <c r="U967" s="46">
        <v>42628.949308755764</v>
      </c>
      <c r="V967" s="46">
        <v>31939.10599078341</v>
      </c>
    </row>
    <row r="968" spans="1:22" ht="15" customHeight="1">
      <c r="A968" s="3">
        <v>2020</v>
      </c>
      <c r="B968" s="5" t="s">
        <v>29</v>
      </c>
      <c r="C968" s="5" t="s">
        <v>20</v>
      </c>
      <c r="D968" s="2">
        <v>29</v>
      </c>
      <c r="E968" s="2">
        <v>23</v>
      </c>
      <c r="F968" s="46">
        <v>20614</v>
      </c>
      <c r="G968" s="46" t="s">
        <v>39</v>
      </c>
      <c r="H968" s="46">
        <v>8796</v>
      </c>
      <c r="I968" s="46">
        <v>21107</v>
      </c>
      <c r="J968" s="46">
        <v>23056</v>
      </c>
      <c r="K968" s="46">
        <v>22632</v>
      </c>
      <c r="L968" s="46">
        <v>20782</v>
      </c>
      <c r="M968" s="46">
        <v>14916</v>
      </c>
      <c r="N968" s="9">
        <v>108.5</v>
      </c>
      <c r="O968" s="46">
        <v>25363.769585253456</v>
      </c>
      <c r="P968" s="46" t="s">
        <v>39</v>
      </c>
      <c r="Q968" s="46">
        <v>10822.728110599079</v>
      </c>
      <c r="R968" s="46">
        <v>25970.364055299538</v>
      </c>
      <c r="S968" s="46">
        <v>28368.442396313363</v>
      </c>
      <c r="T968" s="46">
        <v>27846.746543778801</v>
      </c>
      <c r="U968" s="46">
        <v>25570.479262672812</v>
      </c>
      <c r="V968" s="46">
        <v>18352.866359447005</v>
      </c>
    </row>
    <row r="969" spans="1:22" ht="15" customHeight="1">
      <c r="A969" s="3">
        <v>2020</v>
      </c>
      <c r="B969" s="5" t="s">
        <v>29</v>
      </c>
      <c r="C969" s="5" t="s">
        <v>21</v>
      </c>
      <c r="D969" s="2">
        <v>30</v>
      </c>
      <c r="E969" s="2">
        <v>23</v>
      </c>
      <c r="F969" s="46">
        <v>31487</v>
      </c>
      <c r="G969" s="46">
        <v>10358</v>
      </c>
      <c r="H969" s="46">
        <v>17849</v>
      </c>
      <c r="I969" s="46">
        <v>26021</v>
      </c>
      <c r="J969" s="46">
        <v>32994</v>
      </c>
      <c r="K969" s="46">
        <v>35846</v>
      </c>
      <c r="L969" s="46">
        <v>33336</v>
      </c>
      <c r="M969" s="46">
        <v>28848</v>
      </c>
      <c r="N969" s="9">
        <v>108.5</v>
      </c>
      <c r="O969" s="46">
        <v>38742.069124423964</v>
      </c>
      <c r="P969" s="46">
        <v>12744.635944700462</v>
      </c>
      <c r="Q969" s="46">
        <v>21961.672811059907</v>
      </c>
      <c r="R969" s="46">
        <v>32016.622119815667</v>
      </c>
      <c r="S969" s="46">
        <v>40596.304147465438</v>
      </c>
      <c r="T969" s="46">
        <v>44105.447004608293</v>
      </c>
      <c r="U969" s="46">
        <v>41017.105990783413</v>
      </c>
      <c r="V969" s="46">
        <v>35495.004608294934</v>
      </c>
    </row>
    <row r="970" spans="1:22" ht="15" customHeight="1">
      <c r="A970" s="3">
        <v>2020</v>
      </c>
      <c r="B970" s="5" t="s">
        <v>29</v>
      </c>
      <c r="C970" s="5" t="s">
        <v>22</v>
      </c>
      <c r="D970" s="2">
        <v>31</v>
      </c>
      <c r="E970" s="2">
        <v>23</v>
      </c>
      <c r="F970" s="46">
        <v>33915</v>
      </c>
      <c r="G970" s="46">
        <v>10383</v>
      </c>
      <c r="H970" s="46">
        <v>18083</v>
      </c>
      <c r="I970" s="46">
        <v>27103</v>
      </c>
      <c r="J970" s="46">
        <v>34669</v>
      </c>
      <c r="K970" s="46">
        <v>38741</v>
      </c>
      <c r="L970" s="46">
        <v>36922</v>
      </c>
      <c r="M970" s="46">
        <v>31569</v>
      </c>
      <c r="N970" s="9">
        <v>108.5</v>
      </c>
      <c r="O970" s="46">
        <v>41729.516129032258</v>
      </c>
      <c r="P970" s="46">
        <v>12775.396313364055</v>
      </c>
      <c r="Q970" s="46">
        <v>22249.589861751152</v>
      </c>
      <c r="R970" s="46">
        <v>33347.930875576036</v>
      </c>
      <c r="S970" s="46">
        <v>42657.248847926268</v>
      </c>
      <c r="T970" s="46">
        <v>47667.497695852537</v>
      </c>
      <c r="U970" s="46">
        <v>45429.373271889403</v>
      </c>
      <c r="V970" s="46">
        <v>38842.963133640551</v>
      </c>
    </row>
    <row r="971" spans="1:22" ht="15" customHeight="1">
      <c r="A971" s="3">
        <v>2020</v>
      </c>
      <c r="B971" s="5" t="s">
        <v>29</v>
      </c>
      <c r="C971" s="5" t="s">
        <v>23</v>
      </c>
      <c r="D971" s="2">
        <v>32</v>
      </c>
      <c r="E971" s="2">
        <v>23</v>
      </c>
      <c r="F971" s="46">
        <v>28002</v>
      </c>
      <c r="G971" s="46" t="s">
        <v>39</v>
      </c>
      <c r="H971" s="46">
        <v>17282</v>
      </c>
      <c r="I971" s="46">
        <v>24729</v>
      </c>
      <c r="J971" s="46">
        <v>30254</v>
      </c>
      <c r="K971" s="46">
        <v>31410</v>
      </c>
      <c r="L971" s="46">
        <v>28682</v>
      </c>
      <c r="M971" s="46">
        <v>24090</v>
      </c>
      <c r="N971" s="9">
        <v>108.5</v>
      </c>
      <c r="O971" s="46">
        <v>34454.073732718891</v>
      </c>
      <c r="P971" s="46" t="s">
        <v>39</v>
      </c>
      <c r="Q971" s="46">
        <v>21264.027649769585</v>
      </c>
      <c r="R971" s="46">
        <v>30426.926267281106</v>
      </c>
      <c r="S971" s="46">
        <v>37224.967741935485</v>
      </c>
      <c r="T971" s="46">
        <v>38647.327188940093</v>
      </c>
      <c r="U971" s="46">
        <v>35290.755760368666</v>
      </c>
      <c r="V971" s="46">
        <v>29640.691244239631</v>
      </c>
    </row>
    <row r="972" spans="1:22" ht="15" customHeight="1">
      <c r="A972" s="3">
        <v>2020</v>
      </c>
      <c r="B972" s="5" t="s">
        <v>29</v>
      </c>
      <c r="C972" s="5" t="s">
        <v>24</v>
      </c>
      <c r="D972" s="2">
        <v>33</v>
      </c>
      <c r="E972" s="2">
        <v>23</v>
      </c>
      <c r="F972" s="46">
        <v>11240</v>
      </c>
      <c r="G972" s="46" t="s">
        <v>39</v>
      </c>
      <c r="H972" s="46">
        <v>6462</v>
      </c>
      <c r="I972" s="46">
        <v>10502</v>
      </c>
      <c r="J972" s="46">
        <v>12163</v>
      </c>
      <c r="K972" s="46">
        <v>12287</v>
      </c>
      <c r="L972" s="46">
        <v>11954</v>
      </c>
      <c r="M972" s="46">
        <v>10545</v>
      </c>
      <c r="N972" s="9">
        <v>108.5</v>
      </c>
      <c r="O972" s="46">
        <v>13829.861751152073</v>
      </c>
      <c r="P972" s="46" t="s">
        <v>39</v>
      </c>
      <c r="Q972" s="46">
        <v>7950.9400921658989</v>
      </c>
      <c r="R972" s="46">
        <v>12921.815668202766</v>
      </c>
      <c r="S972" s="46">
        <v>14965.534562211982</v>
      </c>
      <c r="T972" s="46">
        <v>15118.10599078341</v>
      </c>
      <c r="U972" s="46">
        <v>14708.377880184331</v>
      </c>
      <c r="V972" s="46">
        <v>12974.723502304147</v>
      </c>
    </row>
    <row r="973" spans="1:22" ht="15" customHeight="1">
      <c r="A973" s="3">
        <v>2020</v>
      </c>
      <c r="B973" s="5" t="s">
        <v>29</v>
      </c>
      <c r="C973" s="5" t="s">
        <v>25</v>
      </c>
      <c r="D973" s="2">
        <v>34</v>
      </c>
      <c r="E973" s="2">
        <v>23</v>
      </c>
      <c r="F973" s="46">
        <v>10883</v>
      </c>
      <c r="G973" s="46" t="s">
        <v>39</v>
      </c>
      <c r="H973" s="46">
        <v>6974</v>
      </c>
      <c r="I973" s="46">
        <v>10781</v>
      </c>
      <c r="J973" s="46">
        <v>12415</v>
      </c>
      <c r="K973" s="46">
        <v>12459</v>
      </c>
      <c r="L973" s="46">
        <v>11796</v>
      </c>
      <c r="M973" s="46">
        <v>11388</v>
      </c>
      <c r="N973" s="9">
        <v>108.5</v>
      </c>
      <c r="O973" s="46">
        <v>13390.603686635945</v>
      </c>
      <c r="P973" s="46" t="s">
        <v>39</v>
      </c>
      <c r="Q973" s="46">
        <v>8580.9124423963131</v>
      </c>
      <c r="R973" s="46">
        <v>13265.101382488479</v>
      </c>
      <c r="S973" s="46">
        <v>15275.599078341014</v>
      </c>
      <c r="T973" s="46">
        <v>15329.737327188941</v>
      </c>
      <c r="U973" s="46">
        <v>14513.972350230415</v>
      </c>
      <c r="V973" s="46">
        <v>14011.963133640553</v>
      </c>
    </row>
    <row r="974" spans="1:22" ht="15" customHeight="1">
      <c r="A974" s="3">
        <v>2020</v>
      </c>
      <c r="B974" s="5" t="s">
        <v>29</v>
      </c>
      <c r="C974" s="5" t="s">
        <v>26</v>
      </c>
      <c r="D974" s="2">
        <v>35</v>
      </c>
      <c r="E974" s="2">
        <v>23</v>
      </c>
      <c r="F974" s="46">
        <v>11331</v>
      </c>
      <c r="G974" s="46" t="s">
        <v>39</v>
      </c>
      <c r="H974" s="46">
        <v>6092</v>
      </c>
      <c r="I974" s="46">
        <v>10431</v>
      </c>
      <c r="J974" s="46">
        <v>12131</v>
      </c>
      <c r="K974" s="46">
        <v>12234</v>
      </c>
      <c r="L974" s="46">
        <v>11975</v>
      </c>
      <c r="M974" s="46">
        <v>10176</v>
      </c>
      <c r="N974" s="9">
        <v>108.5</v>
      </c>
      <c r="O974" s="46">
        <v>13941.829493087558</v>
      </c>
      <c r="P974" s="46" t="s">
        <v>39</v>
      </c>
      <c r="Q974" s="46">
        <v>7495.6866359447004</v>
      </c>
      <c r="R974" s="46">
        <v>12834.456221198157</v>
      </c>
      <c r="S974" s="46">
        <v>14926.161290322581</v>
      </c>
      <c r="T974" s="46">
        <v>15052.89400921659</v>
      </c>
      <c r="U974" s="46">
        <v>14734.216589861751</v>
      </c>
      <c r="V974" s="46">
        <v>12520.700460829494</v>
      </c>
    </row>
    <row r="975" spans="1:22" ht="15" customHeight="1">
      <c r="A975" s="89" t="s">
        <v>129</v>
      </c>
      <c r="B975" t="s">
        <v>17</v>
      </c>
      <c r="C975" t="s">
        <v>18</v>
      </c>
      <c r="D975" s="2">
        <v>0</v>
      </c>
      <c r="E975" s="2" t="e">
        <v>#VALUE!</v>
      </c>
      <c r="F975" s="47">
        <v>504.4</v>
      </c>
      <c r="G975" s="47">
        <v>81.5</v>
      </c>
      <c r="H975" s="47">
        <v>233.9</v>
      </c>
      <c r="I975" s="47">
        <v>473.4</v>
      </c>
      <c r="J975" s="47">
        <v>564.79999999999995</v>
      </c>
      <c r="K975" s="47">
        <v>583.6</v>
      </c>
      <c r="L975" s="47">
        <v>528.29999999999995</v>
      </c>
      <c r="M975" s="47">
        <v>402.5</v>
      </c>
      <c r="N975" s="9">
        <v>110.1</v>
      </c>
      <c r="O975" s="47">
        <v>611.60217983651228</v>
      </c>
      <c r="P975" s="47">
        <v>98.821525885558586</v>
      </c>
      <c r="Q975" s="47">
        <v>283.61171662125344</v>
      </c>
      <c r="R975" s="47">
        <v>574.01362397820162</v>
      </c>
      <c r="S975" s="47">
        <v>684.83923705722066</v>
      </c>
      <c r="T975" s="47">
        <v>707.63487738419633</v>
      </c>
      <c r="U975" s="47">
        <v>640.58174386920973</v>
      </c>
      <c r="V975" s="47">
        <v>488.04495912806544</v>
      </c>
    </row>
    <row r="976" spans="1:22" ht="15" customHeight="1">
      <c r="A976" s="89" t="s">
        <v>129</v>
      </c>
      <c r="B976" t="s">
        <v>17</v>
      </c>
      <c r="C976" t="s">
        <v>19</v>
      </c>
      <c r="D976" s="2">
        <v>1</v>
      </c>
      <c r="E976" s="2" t="e">
        <v>#VALUE!</v>
      </c>
      <c r="F976" s="47">
        <v>594.1</v>
      </c>
      <c r="G976" s="47">
        <v>96.5</v>
      </c>
      <c r="H976" s="47">
        <v>289.3</v>
      </c>
      <c r="I976" s="47">
        <v>498.3</v>
      </c>
      <c r="J976" s="47">
        <v>638.1</v>
      </c>
      <c r="K976" s="47">
        <v>709.2</v>
      </c>
      <c r="L976" s="47">
        <v>659.4</v>
      </c>
      <c r="M976" s="47">
        <v>510.1</v>
      </c>
      <c r="N976" s="9">
        <v>110.1</v>
      </c>
      <c r="O976" s="47">
        <v>720.36648501362401</v>
      </c>
      <c r="P976" s="47">
        <v>117.00953678474114</v>
      </c>
      <c r="Q976" s="47">
        <v>350.7861035422344</v>
      </c>
      <c r="R976" s="47">
        <v>604.20572207084479</v>
      </c>
      <c r="S976" s="47">
        <v>773.71798365122629</v>
      </c>
      <c r="T976" s="47">
        <v>859.92915531335166</v>
      </c>
      <c r="U976" s="47">
        <v>799.54495912806533</v>
      </c>
      <c r="V976" s="47">
        <v>618.51362397820174</v>
      </c>
    </row>
    <row r="977" spans="1:22" ht="15" customHeight="1">
      <c r="A977" s="89" t="s">
        <v>129</v>
      </c>
      <c r="B977" t="s">
        <v>17</v>
      </c>
      <c r="C977" t="s">
        <v>20</v>
      </c>
      <c r="D977" s="2">
        <v>2</v>
      </c>
      <c r="E977" s="2" t="e">
        <v>#VALUE!</v>
      </c>
      <c r="F977" s="47">
        <v>420.1</v>
      </c>
      <c r="G977" s="47">
        <v>73.599999999999994</v>
      </c>
      <c r="H977" s="47">
        <v>198.4</v>
      </c>
      <c r="I977" s="47">
        <v>442.4</v>
      </c>
      <c r="J977" s="47">
        <v>477.3</v>
      </c>
      <c r="K977" s="47">
        <v>463</v>
      </c>
      <c r="L977" s="47">
        <v>418.1</v>
      </c>
      <c r="M977" s="47">
        <v>304.7</v>
      </c>
      <c r="N977" s="9">
        <v>110.1</v>
      </c>
      <c r="O977" s="47">
        <v>509.38555858310633</v>
      </c>
      <c r="P977" s="47">
        <v>89.242506811989088</v>
      </c>
      <c r="Q977" s="47">
        <v>240.56675749318805</v>
      </c>
      <c r="R977" s="47">
        <v>536.42506811989097</v>
      </c>
      <c r="S977" s="47">
        <v>578.74250681198919</v>
      </c>
      <c r="T977" s="47">
        <v>561.40326975476842</v>
      </c>
      <c r="U977" s="47">
        <v>506.96049046321536</v>
      </c>
      <c r="V977" s="47">
        <v>369.45912806539508</v>
      </c>
    </row>
    <row r="978" spans="1:22" ht="15" customHeight="1">
      <c r="A978" s="89" t="s">
        <v>129</v>
      </c>
      <c r="B978" t="s">
        <v>17</v>
      </c>
      <c r="C978" t="s">
        <v>21</v>
      </c>
      <c r="D978" s="2">
        <v>3</v>
      </c>
      <c r="E978" s="2" t="e">
        <v>#VALUE!</v>
      </c>
      <c r="F978" s="47">
        <v>610.70000000000005</v>
      </c>
      <c r="G978" s="47">
        <v>219.7</v>
      </c>
      <c r="H978" s="47">
        <v>373.7</v>
      </c>
      <c r="I978" s="47">
        <v>520.5</v>
      </c>
      <c r="J978" s="47">
        <v>647.1</v>
      </c>
      <c r="K978" s="47">
        <v>703.9</v>
      </c>
      <c r="L978" s="47">
        <v>647.70000000000005</v>
      </c>
      <c r="M978" s="47">
        <v>575</v>
      </c>
      <c r="N978" s="9">
        <v>110.1</v>
      </c>
      <c r="O978" s="47">
        <v>740.49455040871953</v>
      </c>
      <c r="P978" s="47">
        <v>266.39373297002726</v>
      </c>
      <c r="Q978" s="47">
        <v>453.12397820163488</v>
      </c>
      <c r="R978" s="47">
        <v>631.12397820163494</v>
      </c>
      <c r="S978" s="47">
        <v>784.63079019073575</v>
      </c>
      <c r="T978" s="47">
        <v>853.50272479564035</v>
      </c>
      <c r="U978" s="47">
        <v>785.35831062670309</v>
      </c>
      <c r="V978" s="47">
        <v>697.2070844686649</v>
      </c>
    </row>
    <row r="979" spans="1:22" ht="15" customHeight="1">
      <c r="A979" s="89" t="s">
        <v>129</v>
      </c>
      <c r="B979" t="s">
        <v>17</v>
      </c>
      <c r="C979" t="s">
        <v>22</v>
      </c>
      <c r="D979" s="2">
        <v>4</v>
      </c>
      <c r="E979" s="2" t="e">
        <v>#VALUE!</v>
      </c>
      <c r="F979" s="47">
        <v>651.6</v>
      </c>
      <c r="G979" s="47">
        <v>219.1</v>
      </c>
      <c r="H979" s="47">
        <v>383.3</v>
      </c>
      <c r="I979" s="47">
        <v>536.6</v>
      </c>
      <c r="J979" s="47">
        <v>670.8</v>
      </c>
      <c r="K979" s="47">
        <v>752.7</v>
      </c>
      <c r="L979" s="47">
        <v>706.7</v>
      </c>
      <c r="M979" s="47">
        <v>612.29999999999995</v>
      </c>
      <c r="N979" s="9">
        <v>110.1</v>
      </c>
      <c r="O979" s="47">
        <v>790.08719346049054</v>
      </c>
      <c r="P979" s="47">
        <v>265.66621253405992</v>
      </c>
      <c r="Q979" s="47">
        <v>464.76430517711179</v>
      </c>
      <c r="R979" s="47">
        <v>650.6457765667576</v>
      </c>
      <c r="S979" s="47">
        <v>813.36784741144413</v>
      </c>
      <c r="T979" s="47">
        <v>912.67438692098108</v>
      </c>
      <c r="U979" s="47">
        <v>856.89782016348784</v>
      </c>
      <c r="V979" s="47">
        <v>742.43460490463212</v>
      </c>
    </row>
    <row r="980" spans="1:22" ht="15" customHeight="1">
      <c r="A980" s="89" t="s">
        <v>129</v>
      </c>
      <c r="B980" t="s">
        <v>17</v>
      </c>
      <c r="C980" t="s">
        <v>23</v>
      </c>
      <c r="D980" s="2">
        <v>5</v>
      </c>
      <c r="E980" s="2" t="e">
        <v>#VALUE!</v>
      </c>
      <c r="F980" s="47">
        <v>558.1</v>
      </c>
      <c r="G980" s="47">
        <v>220.4</v>
      </c>
      <c r="H980" s="47">
        <v>361.4</v>
      </c>
      <c r="I980" s="47">
        <v>503.4</v>
      </c>
      <c r="J980" s="47">
        <v>609</v>
      </c>
      <c r="K980" s="47">
        <v>624.5</v>
      </c>
      <c r="L980" s="47">
        <v>570.9</v>
      </c>
      <c r="M980" s="47">
        <v>496.8</v>
      </c>
      <c r="N980" s="9">
        <v>110.1</v>
      </c>
      <c r="O980" s="47">
        <v>676.71525885558594</v>
      </c>
      <c r="P980" s="47">
        <v>267.24250681198913</v>
      </c>
      <c r="Q980" s="47">
        <v>438.20980926430514</v>
      </c>
      <c r="R980" s="47">
        <v>610.38964577656668</v>
      </c>
      <c r="S980" s="47">
        <v>738.43324250681201</v>
      </c>
      <c r="T980" s="47">
        <v>757.22752043596734</v>
      </c>
      <c r="U980" s="47">
        <v>692.23569482288826</v>
      </c>
      <c r="V980" s="47">
        <v>602.38692098092645</v>
      </c>
    </row>
    <row r="981" spans="1:22" ht="15" customHeight="1">
      <c r="A981" s="89" t="s">
        <v>129</v>
      </c>
      <c r="B981" t="s">
        <v>17</v>
      </c>
      <c r="C981" t="s">
        <v>24</v>
      </c>
      <c r="D981" s="2">
        <v>6</v>
      </c>
      <c r="E981" s="2" t="e">
        <v>#VALUE!</v>
      </c>
      <c r="F981" s="47">
        <v>215.3</v>
      </c>
      <c r="G981" s="47">
        <v>66.900000000000006</v>
      </c>
      <c r="H981" s="47">
        <v>127</v>
      </c>
      <c r="I981" s="47">
        <v>197.7</v>
      </c>
      <c r="J981" s="47">
        <v>234.7</v>
      </c>
      <c r="K981" s="47">
        <v>240.7</v>
      </c>
      <c r="L981" s="47">
        <v>235</v>
      </c>
      <c r="M981" s="47">
        <v>212.1</v>
      </c>
      <c r="N981" s="9">
        <v>110.1</v>
      </c>
      <c r="O981" s="47">
        <v>261.05858310626706</v>
      </c>
      <c r="P981" s="47">
        <v>81.118528610354247</v>
      </c>
      <c r="Q981" s="47">
        <v>153.99182561307902</v>
      </c>
      <c r="R981" s="47">
        <v>239.71798365122615</v>
      </c>
      <c r="S981" s="47">
        <v>284.58174386920979</v>
      </c>
      <c r="T981" s="47">
        <v>291.8569482288828</v>
      </c>
      <c r="U981" s="47">
        <v>284.94550408719346</v>
      </c>
      <c r="V981" s="47">
        <v>257.17847411444143</v>
      </c>
    </row>
    <row r="982" spans="1:22" ht="15" customHeight="1">
      <c r="A982" s="89" t="s">
        <v>129</v>
      </c>
      <c r="B982" t="s">
        <v>17</v>
      </c>
      <c r="C982" t="s">
        <v>25</v>
      </c>
      <c r="D982" s="2">
        <v>7</v>
      </c>
      <c r="E982" s="2" t="e">
        <v>#VALUE!</v>
      </c>
      <c r="F982" s="47">
        <v>207.2</v>
      </c>
      <c r="G982" s="47">
        <v>67.599999999999994</v>
      </c>
      <c r="H982" s="47">
        <v>133.69999999999999</v>
      </c>
      <c r="I982" s="47">
        <v>200.3</v>
      </c>
      <c r="J982" s="47">
        <v>223.3</v>
      </c>
      <c r="K982" s="47">
        <v>227</v>
      </c>
      <c r="L982" s="47">
        <v>230</v>
      </c>
      <c r="M982" s="47">
        <v>228.5</v>
      </c>
      <c r="N982" s="9">
        <v>110.1</v>
      </c>
      <c r="O982" s="47">
        <v>251.23705722070844</v>
      </c>
      <c r="P982" s="47">
        <v>81.967302452316062</v>
      </c>
      <c r="Q982" s="47">
        <v>162.11580381471387</v>
      </c>
      <c r="R982" s="47">
        <v>242.87057220708451</v>
      </c>
      <c r="S982" s="47">
        <v>270.7588555858311</v>
      </c>
      <c r="T982" s="47">
        <v>275.24523160762942</v>
      </c>
      <c r="U982" s="47">
        <v>278.88283378746593</v>
      </c>
      <c r="V982" s="47">
        <v>277.0640326975477</v>
      </c>
    </row>
    <row r="983" spans="1:22" ht="15" customHeight="1">
      <c r="A983" s="89" t="s">
        <v>129</v>
      </c>
      <c r="B983" t="s">
        <v>17</v>
      </c>
      <c r="C983" t="s">
        <v>26</v>
      </c>
      <c r="D983" s="2">
        <v>8</v>
      </c>
      <c r="E983" s="2" t="e">
        <v>#VALUE!</v>
      </c>
      <c r="F983" s="47">
        <v>219.3</v>
      </c>
      <c r="G983" s="47">
        <v>66.2</v>
      </c>
      <c r="H983" s="47">
        <v>124.2</v>
      </c>
      <c r="I983" s="47">
        <v>196.9</v>
      </c>
      <c r="J983" s="47">
        <v>239</v>
      </c>
      <c r="K983" s="47">
        <v>244.5</v>
      </c>
      <c r="L983" s="47">
        <v>236.3</v>
      </c>
      <c r="M983" s="47">
        <v>203.8</v>
      </c>
      <c r="N983" s="9">
        <v>110.1</v>
      </c>
      <c r="O983" s="47">
        <v>265.90871934604911</v>
      </c>
      <c r="P983" s="47">
        <v>80.269754768392374</v>
      </c>
      <c r="Q983" s="47">
        <v>150.59673024523161</v>
      </c>
      <c r="R983" s="47">
        <v>238.74795640326977</v>
      </c>
      <c r="S983" s="47">
        <v>289.7956403269755</v>
      </c>
      <c r="T983" s="47">
        <v>296.46457765667577</v>
      </c>
      <c r="U983" s="47">
        <v>286.52179836512266</v>
      </c>
      <c r="V983" s="47">
        <v>247.11444141689378</v>
      </c>
    </row>
    <row r="984" spans="1:22" ht="15" customHeight="1">
      <c r="A984" s="89" t="s">
        <v>129</v>
      </c>
      <c r="B984" t="s">
        <v>27</v>
      </c>
      <c r="C984" t="s">
        <v>18</v>
      </c>
      <c r="D984" s="2">
        <v>9</v>
      </c>
      <c r="E984" s="2" t="e">
        <v>#VALUE!</v>
      </c>
      <c r="F984" s="44">
        <v>14.1</v>
      </c>
      <c r="G984" s="44">
        <v>6.45</v>
      </c>
      <c r="H984" s="44">
        <v>9.2100000000000009</v>
      </c>
      <c r="I984" s="44">
        <v>12.57</v>
      </c>
      <c r="J984" s="44">
        <v>15.4</v>
      </c>
      <c r="K984" s="44">
        <v>16.43</v>
      </c>
      <c r="L984" s="44">
        <v>14.81</v>
      </c>
      <c r="M984" s="44">
        <v>12.78</v>
      </c>
      <c r="N984" s="9">
        <v>110.1</v>
      </c>
      <c r="O984" s="44">
        <v>17.096730245231608</v>
      </c>
      <c r="P984" s="44">
        <v>7.8208446866485017</v>
      </c>
      <c r="Q984" s="44">
        <v>11.167438692098093</v>
      </c>
      <c r="R984" s="44">
        <v>15.241553133514987</v>
      </c>
      <c r="S984" s="44">
        <v>18.673024523160766</v>
      </c>
      <c r="T984" s="44">
        <v>19.921934604904632</v>
      </c>
      <c r="U984" s="44">
        <v>17.957629427792916</v>
      </c>
      <c r="V984" s="44">
        <v>15.496185286103541</v>
      </c>
    </row>
    <row r="985" spans="1:22" ht="15" customHeight="1">
      <c r="A985" s="89" t="s">
        <v>129</v>
      </c>
      <c r="B985" t="s">
        <v>27</v>
      </c>
      <c r="C985" t="s">
        <v>19</v>
      </c>
      <c r="D985" s="2">
        <v>10</v>
      </c>
      <c r="E985" s="2" t="e">
        <v>#VALUE!</v>
      </c>
      <c r="F985" s="44">
        <v>15.33</v>
      </c>
      <c r="G985" s="44">
        <v>6.49</v>
      </c>
      <c r="H985" s="44">
        <v>9.31</v>
      </c>
      <c r="I985" s="44">
        <v>12.82</v>
      </c>
      <c r="J985" s="44">
        <v>16.41</v>
      </c>
      <c r="K985" s="44">
        <v>18.489999999999998</v>
      </c>
      <c r="L985" s="44">
        <v>16.84</v>
      </c>
      <c r="M985" s="44">
        <v>14.18</v>
      </c>
      <c r="N985" s="9">
        <v>110.1</v>
      </c>
      <c r="O985" s="44">
        <v>18.58814713896458</v>
      </c>
      <c r="P985" s="44">
        <v>7.8693460490463227</v>
      </c>
      <c r="Q985" s="44">
        <v>11.288692098092644</v>
      </c>
      <c r="R985" s="44">
        <v>15.544686648501363</v>
      </c>
      <c r="S985" s="44">
        <v>19.897683923705724</v>
      </c>
      <c r="T985" s="44">
        <v>22.419754768392373</v>
      </c>
      <c r="U985" s="44">
        <v>20.41907356948229</v>
      </c>
      <c r="V985" s="44">
        <v>17.193732970027249</v>
      </c>
    </row>
    <row r="986" spans="1:22" ht="15" customHeight="1">
      <c r="A986" s="89" t="s">
        <v>129</v>
      </c>
      <c r="B986" t="s">
        <v>27</v>
      </c>
      <c r="C986" t="s">
        <v>20</v>
      </c>
      <c r="D986" s="2">
        <v>11</v>
      </c>
      <c r="E986" s="2" t="e">
        <v>#VALUE!</v>
      </c>
      <c r="F986" s="44">
        <v>12.92</v>
      </c>
      <c r="G986" s="44">
        <v>6.43</v>
      </c>
      <c r="H986" s="44">
        <v>9.15</v>
      </c>
      <c r="I986" s="44">
        <v>12.29</v>
      </c>
      <c r="J986" s="44">
        <v>14.37</v>
      </c>
      <c r="K986" s="44">
        <v>14.49</v>
      </c>
      <c r="L986" s="44">
        <v>13.1</v>
      </c>
      <c r="M986" s="44">
        <v>11.59</v>
      </c>
      <c r="N986" s="9">
        <v>110.1</v>
      </c>
      <c r="O986" s="44">
        <v>15.665940054495913</v>
      </c>
      <c r="P986" s="44">
        <v>7.7965940054495917</v>
      </c>
      <c r="Q986" s="44">
        <v>11.094686648501364</v>
      </c>
      <c r="R986" s="44">
        <v>14.902043596730245</v>
      </c>
      <c r="S986" s="44">
        <v>17.424114441416894</v>
      </c>
      <c r="T986" s="44">
        <v>17.569618528610356</v>
      </c>
      <c r="U986" s="44">
        <v>15.884196185286104</v>
      </c>
      <c r="V986" s="44">
        <v>14.053269754768392</v>
      </c>
    </row>
    <row r="987" spans="1:22" ht="15" customHeight="1">
      <c r="A987" s="89" t="s">
        <v>129</v>
      </c>
      <c r="B987" t="s">
        <v>27</v>
      </c>
      <c r="C987" t="s">
        <v>21</v>
      </c>
      <c r="D987" s="2">
        <v>12</v>
      </c>
      <c r="E987" s="2" t="e">
        <v>#VALUE!</v>
      </c>
      <c r="F987" s="44">
        <v>15.65</v>
      </c>
      <c r="G987" s="44">
        <v>5.62</v>
      </c>
      <c r="H987" s="44">
        <v>9.5</v>
      </c>
      <c r="I987" s="44">
        <v>13.33</v>
      </c>
      <c r="J987" s="44">
        <v>16.7</v>
      </c>
      <c r="K987" s="44">
        <v>18.14</v>
      </c>
      <c r="L987" s="44">
        <v>16.47</v>
      </c>
      <c r="M987" s="44">
        <v>14.37</v>
      </c>
      <c r="N987" s="9">
        <v>110.1</v>
      </c>
      <c r="O987" s="44">
        <v>18.97615803814714</v>
      </c>
      <c r="P987" s="44">
        <v>6.8144414168937333</v>
      </c>
      <c r="Q987" s="44">
        <v>11.519073569482289</v>
      </c>
      <c r="R987" s="44">
        <v>16.163079019073571</v>
      </c>
      <c r="S987" s="44">
        <v>20.249318801089917</v>
      </c>
      <c r="T987" s="44">
        <v>21.995367847411444</v>
      </c>
      <c r="U987" s="44">
        <v>19.970435967302453</v>
      </c>
      <c r="V987" s="44">
        <v>17.424114441416894</v>
      </c>
    </row>
    <row r="988" spans="1:22" ht="15" customHeight="1">
      <c r="A988" s="89" t="s">
        <v>129</v>
      </c>
      <c r="B988" t="s">
        <v>27</v>
      </c>
      <c r="C988" t="s">
        <v>22</v>
      </c>
      <c r="D988" s="2">
        <v>13</v>
      </c>
      <c r="E988" s="2" t="e">
        <v>#VALUE!</v>
      </c>
      <c r="F988" s="44">
        <v>16.25</v>
      </c>
      <c r="G988" s="44">
        <v>5.55</v>
      </c>
      <c r="H988" s="44">
        <v>9.52</v>
      </c>
      <c r="I988" s="44">
        <v>13.42</v>
      </c>
      <c r="J988" s="44">
        <v>16.91</v>
      </c>
      <c r="K988" s="44">
        <v>19.14</v>
      </c>
      <c r="L988" s="44">
        <v>17.420000000000002</v>
      </c>
      <c r="M988" s="44">
        <v>15.08</v>
      </c>
      <c r="N988" s="9">
        <v>110.1</v>
      </c>
      <c r="O988" s="44">
        <v>19.703678474114444</v>
      </c>
      <c r="P988" s="44">
        <v>6.7295640326975477</v>
      </c>
      <c r="Q988" s="44">
        <v>11.543324250681199</v>
      </c>
      <c r="R988" s="44">
        <v>16.272207084468665</v>
      </c>
      <c r="S988" s="44">
        <v>20.503950953678476</v>
      </c>
      <c r="T988" s="44">
        <v>23.207901907356948</v>
      </c>
      <c r="U988" s="44">
        <v>21.122343324250682</v>
      </c>
      <c r="V988" s="44">
        <v>18.285013623978202</v>
      </c>
    </row>
    <row r="989" spans="1:22" ht="15" customHeight="1">
      <c r="A989" s="89" t="s">
        <v>129</v>
      </c>
      <c r="B989" t="s">
        <v>27</v>
      </c>
      <c r="C989" t="s">
        <v>23</v>
      </c>
      <c r="D989" s="2">
        <v>14</v>
      </c>
      <c r="E989" s="2" t="e">
        <v>#VALUE!</v>
      </c>
      <c r="F989" s="44">
        <v>14.87</v>
      </c>
      <c r="G989" s="44">
        <v>5.79</v>
      </c>
      <c r="H989" s="44">
        <v>9.44</v>
      </c>
      <c r="I989" s="44">
        <v>13.24</v>
      </c>
      <c r="J989" s="44">
        <v>16.329999999999998</v>
      </c>
      <c r="K989" s="44">
        <v>16.760000000000002</v>
      </c>
      <c r="L989" s="44">
        <v>15.19</v>
      </c>
      <c r="M989" s="44">
        <v>13.2</v>
      </c>
      <c r="N989" s="9">
        <v>110.1</v>
      </c>
      <c r="O989" s="44">
        <v>18.030381471389646</v>
      </c>
      <c r="P989" s="44">
        <v>7.0205722070844692</v>
      </c>
      <c r="Q989" s="44">
        <v>11.446321525885558</v>
      </c>
      <c r="R989" s="44">
        <v>16.053950953678473</v>
      </c>
      <c r="S989" s="44">
        <v>19.80068119891008</v>
      </c>
      <c r="T989" s="44">
        <v>20.32207084468665</v>
      </c>
      <c r="U989" s="44">
        <v>18.418392370572207</v>
      </c>
      <c r="V989" s="44">
        <v>16.005449591280652</v>
      </c>
    </row>
    <row r="990" spans="1:22" ht="15" customHeight="1">
      <c r="A990" s="89" t="s">
        <v>129</v>
      </c>
      <c r="B990" t="s">
        <v>27</v>
      </c>
      <c r="C990" t="s">
        <v>24</v>
      </c>
      <c r="D990" s="2">
        <v>15</v>
      </c>
      <c r="E990" s="2" t="e">
        <v>#VALUE!</v>
      </c>
      <c r="F990" s="44">
        <v>10.64</v>
      </c>
      <c r="G990" s="44">
        <v>6.6</v>
      </c>
      <c r="H990" s="44">
        <v>9</v>
      </c>
      <c r="I990" s="44">
        <v>10</v>
      </c>
      <c r="J990" s="44">
        <v>11.18</v>
      </c>
      <c r="K990" s="44">
        <v>11.56</v>
      </c>
      <c r="L990" s="44">
        <v>11.09</v>
      </c>
      <c r="M990" s="44">
        <v>11.02</v>
      </c>
      <c r="N990" s="9">
        <v>110.1</v>
      </c>
      <c r="O990" s="44">
        <v>12.901362397820165</v>
      </c>
      <c r="P990" s="44">
        <v>8.0027247956403258</v>
      </c>
      <c r="Q990" s="44">
        <v>10.912806539509537</v>
      </c>
      <c r="R990" s="44">
        <v>12.125340599455042</v>
      </c>
      <c r="S990" s="44">
        <v>13.556130790190736</v>
      </c>
      <c r="T990" s="44">
        <v>14.016893732970027</v>
      </c>
      <c r="U990" s="44">
        <v>13.44700272479564</v>
      </c>
      <c r="V990" s="44">
        <v>13.362125340599455</v>
      </c>
    </row>
    <row r="991" spans="1:22" ht="15" customHeight="1">
      <c r="A991" s="89" t="s">
        <v>129</v>
      </c>
      <c r="B991" t="s">
        <v>27</v>
      </c>
      <c r="C991" t="s">
        <v>25</v>
      </c>
      <c r="D991" s="2">
        <v>16</v>
      </c>
      <c r="E991" s="2" t="e">
        <v>#VALUE!</v>
      </c>
      <c r="F991" s="44">
        <v>10.45</v>
      </c>
      <c r="G991" s="44">
        <v>6.94</v>
      </c>
      <c r="H991" s="44">
        <v>9.09</v>
      </c>
      <c r="I991" s="44">
        <v>10</v>
      </c>
      <c r="J991" s="44">
        <v>10.75</v>
      </c>
      <c r="K991" s="44">
        <v>11.63</v>
      </c>
      <c r="L991" s="44">
        <v>11.61</v>
      </c>
      <c r="M991" s="44">
        <v>11.96</v>
      </c>
      <c r="N991" s="9">
        <v>110.1</v>
      </c>
      <c r="O991" s="44">
        <v>12.670980926430516</v>
      </c>
      <c r="P991" s="44">
        <v>8.4149863760217993</v>
      </c>
      <c r="Q991" s="44">
        <v>11.021934604904631</v>
      </c>
      <c r="R991" s="44">
        <v>12.125340599455042</v>
      </c>
      <c r="S991" s="44">
        <v>13.03474114441417</v>
      </c>
      <c r="T991" s="44">
        <v>14.101771117166214</v>
      </c>
      <c r="U991" s="44">
        <v>14.077520435967303</v>
      </c>
      <c r="V991" s="44">
        <v>14.50190735694823</v>
      </c>
    </row>
    <row r="992" spans="1:22" ht="15" customHeight="1">
      <c r="A992" s="89" t="s">
        <v>129</v>
      </c>
      <c r="B992" t="s">
        <v>27</v>
      </c>
      <c r="C992" t="s">
        <v>26</v>
      </c>
      <c r="D992" s="2">
        <v>17</v>
      </c>
      <c r="E992" s="2" t="e">
        <v>#VALUE!</v>
      </c>
      <c r="F992" s="44">
        <v>10.71</v>
      </c>
      <c r="G992" s="44">
        <v>6.56</v>
      </c>
      <c r="H992" s="44">
        <v>8.98</v>
      </c>
      <c r="I992" s="44">
        <v>10</v>
      </c>
      <c r="J992" s="44">
        <v>11.28</v>
      </c>
      <c r="K992" s="44">
        <v>11.54</v>
      </c>
      <c r="L992" s="44">
        <v>11</v>
      </c>
      <c r="M992" s="44">
        <v>10.81</v>
      </c>
      <c r="N992" s="9">
        <v>110.1</v>
      </c>
      <c r="O992" s="44">
        <v>12.98623978201635</v>
      </c>
      <c r="P992" s="44">
        <v>7.9542234332425075</v>
      </c>
      <c r="Q992" s="44">
        <v>10.888555858310628</v>
      </c>
      <c r="R992" s="44">
        <v>12.125340599455042</v>
      </c>
      <c r="S992" s="44">
        <v>13.677384196185285</v>
      </c>
      <c r="T992" s="44">
        <v>13.992643051771116</v>
      </c>
      <c r="U992" s="44">
        <v>13.337874659400546</v>
      </c>
      <c r="V992" s="44">
        <v>13.107493188010899</v>
      </c>
    </row>
    <row r="993" spans="1:22" ht="15" customHeight="1">
      <c r="A993" s="89" t="s">
        <v>129</v>
      </c>
      <c r="B993" t="s">
        <v>49</v>
      </c>
      <c r="C993" t="s">
        <v>18</v>
      </c>
      <c r="D993" s="2">
        <v>18</v>
      </c>
      <c r="E993" s="2" t="e">
        <v>#VALUE!</v>
      </c>
      <c r="F993" s="45">
        <v>14.05</v>
      </c>
      <c r="G993" s="45">
        <v>6.43</v>
      </c>
      <c r="H993" s="45">
        <v>9.2100000000000009</v>
      </c>
      <c r="I993" s="45">
        <v>12.53</v>
      </c>
      <c r="J993" s="45">
        <v>15.35</v>
      </c>
      <c r="K993" s="45">
        <v>16.37</v>
      </c>
      <c r="L993" s="45">
        <v>14.75</v>
      </c>
      <c r="M993" s="45">
        <v>12.75</v>
      </c>
      <c r="N993" s="9">
        <v>110.1</v>
      </c>
      <c r="O993" s="45">
        <v>17.036103542234336</v>
      </c>
      <c r="P993" s="45">
        <v>7.7965940054495917</v>
      </c>
      <c r="Q993" s="45">
        <v>11.167438692098093</v>
      </c>
      <c r="R993" s="45">
        <v>15.193051771117165</v>
      </c>
      <c r="S993" s="45">
        <v>18.612397820163487</v>
      </c>
      <c r="T993" s="45">
        <v>19.849182561307902</v>
      </c>
      <c r="U993" s="45">
        <v>17.884877384196187</v>
      </c>
      <c r="V993" s="45">
        <v>15.459809264305179</v>
      </c>
    </row>
    <row r="994" spans="1:22" ht="15" customHeight="1">
      <c r="A994" s="89" t="s">
        <v>129</v>
      </c>
      <c r="B994" t="s">
        <v>49</v>
      </c>
      <c r="C994" t="s">
        <v>19</v>
      </c>
      <c r="D994" s="2">
        <v>19</v>
      </c>
      <c r="E994" s="2" t="e">
        <v>#VALUE!</v>
      </c>
      <c r="F994" s="45">
        <v>15.27</v>
      </c>
      <c r="G994" s="45">
        <v>6.46</v>
      </c>
      <c r="H994" s="45">
        <v>9.31</v>
      </c>
      <c r="I994" s="45">
        <v>12.78</v>
      </c>
      <c r="J994" s="45">
        <v>16.29</v>
      </c>
      <c r="K994" s="45">
        <v>18.43</v>
      </c>
      <c r="L994" s="45">
        <v>16.75</v>
      </c>
      <c r="M994" s="45">
        <v>14.12</v>
      </c>
      <c r="N994" s="9">
        <v>110.1</v>
      </c>
      <c r="O994" s="45">
        <v>18.515395095367847</v>
      </c>
      <c r="P994" s="45">
        <v>7.8329700272479563</v>
      </c>
      <c r="Q994" s="45">
        <v>11.288692098092644</v>
      </c>
      <c r="R994" s="45">
        <v>15.496185286103541</v>
      </c>
      <c r="S994" s="45">
        <v>19.752179836512259</v>
      </c>
      <c r="T994" s="45">
        <v>22.34700272479564</v>
      </c>
      <c r="U994" s="45">
        <v>20.309945504087196</v>
      </c>
      <c r="V994" s="45">
        <v>17.120980926430519</v>
      </c>
    </row>
    <row r="995" spans="1:22" ht="15" customHeight="1">
      <c r="A995" s="89" t="s">
        <v>129</v>
      </c>
      <c r="B995" t="s">
        <v>49</v>
      </c>
      <c r="C995" t="s">
        <v>20</v>
      </c>
      <c r="D995" s="2">
        <v>20</v>
      </c>
      <c r="E995" s="2" t="e">
        <v>#VALUE!</v>
      </c>
      <c r="F995" s="45">
        <v>12.92</v>
      </c>
      <c r="G995" s="45">
        <v>6.39</v>
      </c>
      <c r="H995" s="45">
        <v>9.15</v>
      </c>
      <c r="I995" s="45">
        <v>12.28</v>
      </c>
      <c r="J995" s="45">
        <v>14.37</v>
      </c>
      <c r="K995" s="45">
        <v>14.49</v>
      </c>
      <c r="L995" s="45">
        <v>13.1</v>
      </c>
      <c r="M995" s="45">
        <v>11.59</v>
      </c>
      <c r="N995" s="9">
        <v>110.1</v>
      </c>
      <c r="O995" s="45">
        <v>15.665940054495913</v>
      </c>
      <c r="P995" s="45">
        <v>7.7480926430517707</v>
      </c>
      <c r="Q995" s="45">
        <v>11.094686648501364</v>
      </c>
      <c r="R995" s="45">
        <v>14.889918256130789</v>
      </c>
      <c r="S995" s="45">
        <v>17.424114441416894</v>
      </c>
      <c r="T995" s="45">
        <v>17.569618528610356</v>
      </c>
      <c r="U995" s="45">
        <v>15.884196185286104</v>
      </c>
      <c r="V995" s="45">
        <v>14.053269754768392</v>
      </c>
    </row>
    <row r="996" spans="1:22" ht="15" customHeight="1">
      <c r="A996" s="89" t="s">
        <v>129</v>
      </c>
      <c r="B996" t="s">
        <v>49</v>
      </c>
      <c r="C996" t="s">
        <v>21</v>
      </c>
      <c r="D996" s="2">
        <v>21</v>
      </c>
      <c r="E996" s="2" t="e">
        <v>#VALUE!</v>
      </c>
      <c r="F996" s="45">
        <v>15.59</v>
      </c>
      <c r="G996" s="45">
        <v>5.57</v>
      </c>
      <c r="H996" s="45">
        <v>9.48</v>
      </c>
      <c r="I996" s="45">
        <v>13.29</v>
      </c>
      <c r="J996" s="45">
        <v>16.63</v>
      </c>
      <c r="K996" s="45">
        <v>18.05</v>
      </c>
      <c r="L996" s="45">
        <v>16.420000000000002</v>
      </c>
      <c r="M996" s="45">
        <v>14.32</v>
      </c>
      <c r="N996" s="9">
        <v>110.1</v>
      </c>
      <c r="O996" s="45">
        <v>18.903405994550408</v>
      </c>
      <c r="P996" s="45">
        <v>6.7538147138964586</v>
      </c>
      <c r="Q996" s="45">
        <v>11.49482288828338</v>
      </c>
      <c r="R996" s="45">
        <v>16.114577656675749</v>
      </c>
      <c r="S996" s="45">
        <v>20.164441416893734</v>
      </c>
      <c r="T996" s="45">
        <v>21.88623978201635</v>
      </c>
      <c r="U996" s="45">
        <v>19.909809264305181</v>
      </c>
      <c r="V996" s="45">
        <v>17.363487738419618</v>
      </c>
    </row>
    <row r="997" spans="1:22" ht="15" customHeight="1">
      <c r="A997" s="89" t="s">
        <v>129</v>
      </c>
      <c r="B997" t="s">
        <v>49</v>
      </c>
      <c r="C997" t="s">
        <v>22</v>
      </c>
      <c r="D997" s="2">
        <v>22</v>
      </c>
      <c r="E997" s="2" t="e">
        <v>#VALUE!</v>
      </c>
      <c r="F997" s="45">
        <v>16.13</v>
      </c>
      <c r="G997" s="45">
        <v>5.52</v>
      </c>
      <c r="H997" s="45">
        <v>9.5</v>
      </c>
      <c r="I997" s="45">
        <v>13.36</v>
      </c>
      <c r="J997" s="45">
        <v>16.8</v>
      </c>
      <c r="K997" s="45">
        <v>19.09</v>
      </c>
      <c r="L997" s="45">
        <v>17.309999999999999</v>
      </c>
      <c r="M997" s="45">
        <v>14.98</v>
      </c>
      <c r="N997" s="9">
        <v>110.1</v>
      </c>
      <c r="O997" s="45">
        <v>19.558174386920982</v>
      </c>
      <c r="P997" s="45">
        <v>6.6931880108991821</v>
      </c>
      <c r="Q997" s="45">
        <v>11.519073569482289</v>
      </c>
      <c r="R997" s="45">
        <v>16.199455040871936</v>
      </c>
      <c r="S997" s="45">
        <v>20.370572207084471</v>
      </c>
      <c r="T997" s="45">
        <v>23.147275204359673</v>
      </c>
      <c r="U997" s="45">
        <v>20.988964577656674</v>
      </c>
      <c r="V997" s="45">
        <v>18.163760217983654</v>
      </c>
    </row>
    <row r="998" spans="1:22" ht="15" customHeight="1">
      <c r="A998" s="89" t="s">
        <v>129</v>
      </c>
      <c r="B998" t="s">
        <v>49</v>
      </c>
      <c r="C998" t="s">
        <v>23</v>
      </c>
      <c r="D998" s="2">
        <v>23</v>
      </c>
      <c r="E998" s="2" t="e">
        <v>#VALUE!</v>
      </c>
      <c r="F998" s="45">
        <v>14.85</v>
      </c>
      <c r="G998" s="45">
        <v>5.79</v>
      </c>
      <c r="H998" s="45">
        <v>9.41</v>
      </c>
      <c r="I998" s="45">
        <v>13.24</v>
      </c>
      <c r="J998" s="45">
        <v>16.309999999999999</v>
      </c>
      <c r="K998" s="45">
        <v>16.739999999999998</v>
      </c>
      <c r="L998" s="45">
        <v>15.18</v>
      </c>
      <c r="M998" s="45">
        <v>13.2</v>
      </c>
      <c r="N998" s="9">
        <v>110.1</v>
      </c>
      <c r="O998" s="45">
        <v>18.006130790190735</v>
      </c>
      <c r="P998" s="45">
        <v>7.0205722070844692</v>
      </c>
      <c r="Q998" s="45">
        <v>11.409945504087196</v>
      </c>
      <c r="R998" s="45">
        <v>16.053950953678473</v>
      </c>
      <c r="S998" s="45">
        <v>19.776430517711169</v>
      </c>
      <c r="T998" s="45">
        <v>20.297820163487739</v>
      </c>
      <c r="U998" s="45">
        <v>18.406267029972753</v>
      </c>
      <c r="V998" s="45">
        <v>16.005449591280652</v>
      </c>
    </row>
    <row r="999" spans="1:22" ht="15" customHeight="1">
      <c r="A999" s="89" t="s">
        <v>129</v>
      </c>
      <c r="B999" t="s">
        <v>49</v>
      </c>
      <c r="C999" t="s">
        <v>24</v>
      </c>
      <c r="D999" s="2">
        <v>24</v>
      </c>
      <c r="E999" s="2" t="e">
        <v>#VALUE!</v>
      </c>
      <c r="F999" s="45">
        <v>10.65</v>
      </c>
      <c r="G999" s="45">
        <v>6.58</v>
      </c>
      <c r="H999" s="45">
        <v>9</v>
      </c>
      <c r="I999" s="45">
        <v>10</v>
      </c>
      <c r="J999" s="45">
        <v>11.17</v>
      </c>
      <c r="K999" s="45">
        <v>11.56</v>
      </c>
      <c r="L999" s="45">
        <v>11.1</v>
      </c>
      <c r="M999" s="45">
        <v>11.04</v>
      </c>
      <c r="N999" s="9">
        <v>110.1</v>
      </c>
      <c r="O999" s="45">
        <v>12.91348773841962</v>
      </c>
      <c r="P999" s="45">
        <v>7.9784741144414175</v>
      </c>
      <c r="Q999" s="45">
        <v>10.912806539509537</v>
      </c>
      <c r="R999" s="45">
        <v>12.125340599455042</v>
      </c>
      <c r="S999" s="45">
        <v>13.54400544959128</v>
      </c>
      <c r="T999" s="45">
        <v>14.016893732970027</v>
      </c>
      <c r="U999" s="45">
        <v>13.459128065395095</v>
      </c>
      <c r="V999" s="45">
        <v>13.386376021798364</v>
      </c>
    </row>
    <row r="1000" spans="1:22" ht="15" customHeight="1">
      <c r="A1000" s="89" t="s">
        <v>129</v>
      </c>
      <c r="B1000" t="s">
        <v>49</v>
      </c>
      <c r="C1000" t="s">
        <v>25</v>
      </c>
      <c r="D1000" s="2">
        <v>25</v>
      </c>
      <c r="E1000" s="2" t="e">
        <v>#VALUE!</v>
      </c>
      <c r="F1000" s="45">
        <v>10.45</v>
      </c>
      <c r="G1000" s="45">
        <v>6.94</v>
      </c>
      <c r="H1000" s="45">
        <v>9.1</v>
      </c>
      <c r="I1000" s="45">
        <v>10</v>
      </c>
      <c r="J1000" s="45">
        <v>10.75</v>
      </c>
      <c r="K1000" s="45">
        <v>11.64</v>
      </c>
      <c r="L1000" s="45">
        <v>11.6</v>
      </c>
      <c r="M1000" s="45">
        <v>11.94</v>
      </c>
      <c r="N1000" s="9">
        <v>110.1</v>
      </c>
      <c r="O1000" s="45">
        <v>12.670980926430516</v>
      </c>
      <c r="P1000" s="45">
        <v>8.4149863760217993</v>
      </c>
      <c r="Q1000" s="45">
        <v>11.034059945504087</v>
      </c>
      <c r="R1000" s="45">
        <v>12.125340599455042</v>
      </c>
      <c r="S1000" s="45">
        <v>13.03474114441417</v>
      </c>
      <c r="T1000" s="45">
        <v>14.113896457765669</v>
      </c>
      <c r="U1000" s="45">
        <v>14.065395095367847</v>
      </c>
      <c r="V1000" s="45">
        <v>14.477656675749319</v>
      </c>
    </row>
    <row r="1001" spans="1:22" ht="15" customHeight="1">
      <c r="A1001" s="89" t="s">
        <v>129</v>
      </c>
      <c r="B1001" t="s">
        <v>49</v>
      </c>
      <c r="C1001" t="s">
        <v>26</v>
      </c>
      <c r="D1001" s="2">
        <v>26</v>
      </c>
      <c r="E1001" s="2" t="e">
        <v>#VALUE!</v>
      </c>
      <c r="F1001" s="45">
        <v>10.73</v>
      </c>
      <c r="G1001" s="45">
        <v>6.52</v>
      </c>
      <c r="H1001" s="45">
        <v>9</v>
      </c>
      <c r="I1001" s="45">
        <v>10</v>
      </c>
      <c r="J1001" s="45">
        <v>11.28</v>
      </c>
      <c r="K1001" s="45">
        <v>11.53</v>
      </c>
      <c r="L1001" s="45">
        <v>11.01</v>
      </c>
      <c r="M1001" s="45">
        <v>10.81</v>
      </c>
      <c r="N1001" s="9">
        <v>110.1</v>
      </c>
      <c r="O1001" s="45">
        <v>13.010490463215261</v>
      </c>
      <c r="P1001" s="45">
        <v>7.9057220708446865</v>
      </c>
      <c r="Q1001" s="45">
        <v>10.912806539509537</v>
      </c>
      <c r="R1001" s="45">
        <v>12.125340599455042</v>
      </c>
      <c r="S1001" s="45">
        <v>13.677384196185285</v>
      </c>
      <c r="T1001" s="45">
        <v>13.980517711171661</v>
      </c>
      <c r="U1001" s="45">
        <v>13.350000000000001</v>
      </c>
      <c r="V1001" s="45">
        <v>13.107493188010899</v>
      </c>
    </row>
    <row r="1002" spans="1:22" ht="15" customHeight="1">
      <c r="A1002" s="89" t="s">
        <v>129</v>
      </c>
      <c r="B1002" t="s">
        <v>29</v>
      </c>
      <c r="C1002" t="s">
        <v>18</v>
      </c>
      <c r="D1002" s="2">
        <v>27</v>
      </c>
      <c r="E1002" s="2" t="e">
        <v>#VALUE!</v>
      </c>
      <c r="F1002" s="46">
        <v>25971</v>
      </c>
      <c r="G1002" s="46" t="s">
        <v>39</v>
      </c>
      <c r="H1002" s="46">
        <v>10935</v>
      </c>
      <c r="I1002" s="46">
        <v>23515</v>
      </c>
      <c r="J1002" s="46">
        <v>28563</v>
      </c>
      <c r="K1002" s="46">
        <v>29981</v>
      </c>
      <c r="L1002" s="46">
        <v>27072</v>
      </c>
      <c r="M1002" s="46">
        <v>20537</v>
      </c>
      <c r="N1002" s="9">
        <v>110.1</v>
      </c>
      <c r="O1002" s="46">
        <v>31490.722070844688</v>
      </c>
      <c r="P1002" s="46" t="s">
        <v>39</v>
      </c>
      <c r="Q1002" s="46">
        <v>13259.059945504088</v>
      </c>
      <c r="R1002" s="46">
        <v>28512.73841961853</v>
      </c>
      <c r="S1002" s="46">
        <v>34633.610354223434</v>
      </c>
      <c r="T1002" s="46">
        <v>36352.983651226161</v>
      </c>
      <c r="U1002" s="46">
        <v>32825.722070844691</v>
      </c>
      <c r="V1002" s="46">
        <v>24901.811989100817</v>
      </c>
    </row>
    <row r="1003" spans="1:22" ht="15" customHeight="1">
      <c r="A1003" s="89" t="s">
        <v>129</v>
      </c>
      <c r="B1003" t="s">
        <v>29</v>
      </c>
      <c r="C1003" t="s">
        <v>19</v>
      </c>
      <c r="D1003" s="2">
        <v>28</v>
      </c>
      <c r="E1003" s="2" t="e">
        <v>#VALUE!</v>
      </c>
      <c r="F1003" s="46">
        <v>30831</v>
      </c>
      <c r="G1003" s="46" t="s">
        <v>39</v>
      </c>
      <c r="H1003" s="46">
        <v>13094</v>
      </c>
      <c r="I1003" s="46">
        <v>25126</v>
      </c>
      <c r="J1003" s="46">
        <v>32633</v>
      </c>
      <c r="K1003" s="46">
        <v>36423</v>
      </c>
      <c r="L1003" s="46">
        <v>33718</v>
      </c>
      <c r="M1003" s="46">
        <v>25996</v>
      </c>
      <c r="N1003" s="9">
        <v>110.1</v>
      </c>
      <c r="O1003" s="46">
        <v>37383.637602179835</v>
      </c>
      <c r="P1003" s="46" t="s">
        <v>39</v>
      </c>
      <c r="Q1003" s="46">
        <v>15876.920980926432</v>
      </c>
      <c r="R1003" s="46">
        <v>30466.130790190738</v>
      </c>
      <c r="S1003" s="46">
        <v>39568.623978201635</v>
      </c>
      <c r="T1003" s="46">
        <v>44164.128065395096</v>
      </c>
      <c r="U1003" s="46">
        <v>40884.223433242507</v>
      </c>
      <c r="V1003" s="46">
        <v>31521.035422343324</v>
      </c>
    </row>
    <row r="1004" spans="1:22" ht="15" customHeight="1">
      <c r="A1004" s="89" t="s">
        <v>129</v>
      </c>
      <c r="B1004" t="s">
        <v>29</v>
      </c>
      <c r="C1004" t="s">
        <v>20</v>
      </c>
      <c r="D1004" s="2">
        <v>29</v>
      </c>
      <c r="E1004" s="2" t="e">
        <v>#VALUE!</v>
      </c>
      <c r="F1004" s="46">
        <v>21186</v>
      </c>
      <c r="G1004" s="46" t="s">
        <v>39</v>
      </c>
      <c r="H1004" s="46">
        <v>8980</v>
      </c>
      <c r="I1004" s="46">
        <v>21892</v>
      </c>
      <c r="J1004" s="46">
        <v>23800</v>
      </c>
      <c r="K1004" s="46">
        <v>23238</v>
      </c>
      <c r="L1004" s="46">
        <v>21138</v>
      </c>
      <c r="M1004" s="46">
        <v>15558</v>
      </c>
      <c r="N1004" s="9">
        <v>110.1</v>
      </c>
      <c r="O1004" s="46">
        <v>25688.74659400545</v>
      </c>
      <c r="P1004" s="46" t="s">
        <v>39</v>
      </c>
      <c r="Q1004" s="46">
        <v>10888.555858310627</v>
      </c>
      <c r="R1004" s="46">
        <v>26544.795640326978</v>
      </c>
      <c r="S1004" s="46">
        <v>28858.310626702998</v>
      </c>
      <c r="T1004" s="46">
        <v>28176.866485013627</v>
      </c>
      <c r="U1004" s="46">
        <v>25630.544959128067</v>
      </c>
      <c r="V1004" s="46">
        <v>18864.604904632153</v>
      </c>
    </row>
    <row r="1005" spans="1:22" ht="15" customHeight="1">
      <c r="A1005" s="89" t="s">
        <v>129</v>
      </c>
      <c r="B1005" t="s">
        <v>29</v>
      </c>
      <c r="C1005" t="s">
        <v>21</v>
      </c>
      <c r="D1005" s="2">
        <v>30</v>
      </c>
      <c r="E1005" s="2" t="e">
        <v>#VALUE!</v>
      </c>
      <c r="F1005" s="46">
        <v>31285</v>
      </c>
      <c r="G1005" s="46">
        <v>9013</v>
      </c>
      <c r="H1005" s="46">
        <v>18010</v>
      </c>
      <c r="I1005" s="46">
        <v>26019</v>
      </c>
      <c r="J1005" s="46">
        <v>32793</v>
      </c>
      <c r="K1005" s="46">
        <v>35757</v>
      </c>
      <c r="L1005" s="46">
        <v>33000</v>
      </c>
      <c r="M1005" s="46">
        <v>28945</v>
      </c>
      <c r="N1005" s="9">
        <v>110.1</v>
      </c>
      <c r="O1005" s="46">
        <v>37934.128065395096</v>
      </c>
      <c r="P1005" s="46">
        <v>10928.569482288829</v>
      </c>
      <c r="Q1005" s="46">
        <v>21837.73841961853</v>
      </c>
      <c r="R1005" s="46">
        <v>31548.923705722071</v>
      </c>
      <c r="S1005" s="46">
        <v>39762.629427792919</v>
      </c>
      <c r="T1005" s="46">
        <v>43356.580381471395</v>
      </c>
      <c r="U1005" s="46">
        <v>40013.623978201635</v>
      </c>
      <c r="V1005" s="46">
        <v>35096.798365122617</v>
      </c>
    </row>
    <row r="1006" spans="1:22" ht="15" customHeight="1">
      <c r="A1006" s="89" t="s">
        <v>129</v>
      </c>
      <c r="B1006" t="s">
        <v>29</v>
      </c>
      <c r="C1006" t="s">
        <v>22</v>
      </c>
      <c r="D1006" s="2">
        <v>31</v>
      </c>
      <c r="E1006" s="2" t="e">
        <v>#VALUE!</v>
      </c>
      <c r="F1006" s="46">
        <v>33414</v>
      </c>
      <c r="G1006" s="46">
        <v>9062</v>
      </c>
      <c r="H1006" s="46">
        <v>18392</v>
      </c>
      <c r="I1006" s="46">
        <v>26856</v>
      </c>
      <c r="J1006" s="46">
        <v>34210</v>
      </c>
      <c r="K1006" s="46">
        <v>38463</v>
      </c>
      <c r="L1006" s="46">
        <v>36000</v>
      </c>
      <c r="M1006" s="46">
        <v>30944</v>
      </c>
      <c r="N1006" s="9">
        <v>110.1</v>
      </c>
      <c r="O1006" s="46">
        <v>40515.613079019073</v>
      </c>
      <c r="P1006" s="46">
        <v>10987.983651226159</v>
      </c>
      <c r="Q1006" s="46">
        <v>22300.926430517713</v>
      </c>
      <c r="R1006" s="46">
        <v>32563.81471389646</v>
      </c>
      <c r="S1006" s="46">
        <v>41480.790190735694</v>
      </c>
      <c r="T1006" s="46">
        <v>46637.697547683929</v>
      </c>
      <c r="U1006" s="46">
        <v>43651.226158038153</v>
      </c>
      <c r="V1006" s="46">
        <v>37520.653950953681</v>
      </c>
    </row>
    <row r="1007" spans="1:22" ht="15" customHeight="1">
      <c r="A1007" s="89" t="s">
        <v>129</v>
      </c>
      <c r="B1007" t="s">
        <v>29</v>
      </c>
      <c r="C1007" t="s">
        <v>23</v>
      </c>
      <c r="D1007" s="2">
        <v>32</v>
      </c>
      <c r="E1007" s="2" t="e">
        <v>#VALUE!</v>
      </c>
      <c r="F1007" s="46">
        <v>28305</v>
      </c>
      <c r="G1007" s="46" t="s">
        <v>39</v>
      </c>
      <c r="H1007" s="46">
        <v>17005</v>
      </c>
      <c r="I1007" s="46">
        <v>25115</v>
      </c>
      <c r="J1007" s="46">
        <v>30540</v>
      </c>
      <c r="K1007" s="46">
        <v>31679</v>
      </c>
      <c r="L1007" s="46">
        <v>28811</v>
      </c>
      <c r="M1007" s="46">
        <v>24850</v>
      </c>
      <c r="N1007" s="9">
        <v>110.1</v>
      </c>
      <c r="O1007" s="46">
        <v>34320.776566757493</v>
      </c>
      <c r="P1007" s="46" t="s">
        <v>39</v>
      </c>
      <c r="Q1007" s="46">
        <v>20619.141689373297</v>
      </c>
      <c r="R1007" s="46">
        <v>30452.792915531336</v>
      </c>
      <c r="S1007" s="46">
        <v>37030.790190735694</v>
      </c>
      <c r="T1007" s="46">
        <v>38411.866485013627</v>
      </c>
      <c r="U1007" s="46">
        <v>34934.318801089918</v>
      </c>
      <c r="V1007" s="46">
        <v>30131.47138964578</v>
      </c>
    </row>
    <row r="1008" spans="1:22" ht="15" customHeight="1">
      <c r="A1008" s="89" t="s">
        <v>129</v>
      </c>
      <c r="B1008" t="s">
        <v>29</v>
      </c>
      <c r="C1008" t="s">
        <v>24</v>
      </c>
      <c r="D1008" s="2">
        <v>33</v>
      </c>
      <c r="E1008" s="2" t="e">
        <v>#VALUE!</v>
      </c>
      <c r="F1008" s="46">
        <v>11310</v>
      </c>
      <c r="G1008" s="46" t="s">
        <v>39</v>
      </c>
      <c r="H1008" s="46">
        <v>6255</v>
      </c>
      <c r="I1008" s="46">
        <v>10294</v>
      </c>
      <c r="J1008" s="46">
        <v>12230</v>
      </c>
      <c r="K1008" s="46">
        <v>12404</v>
      </c>
      <c r="L1008" s="46">
        <v>12000</v>
      </c>
      <c r="M1008" s="46">
        <v>10830</v>
      </c>
      <c r="N1008" s="9">
        <v>110.1</v>
      </c>
      <c r="O1008" s="46">
        <v>13713.760217983652</v>
      </c>
      <c r="P1008" s="46" t="s">
        <v>39</v>
      </c>
      <c r="Q1008" s="46">
        <v>7584.4005449591286</v>
      </c>
      <c r="R1008" s="46">
        <v>12481.82561307902</v>
      </c>
      <c r="S1008" s="46">
        <v>14829.291553133517</v>
      </c>
      <c r="T1008" s="46">
        <v>15040.272479564033</v>
      </c>
      <c r="U1008" s="46">
        <v>14550.408719346049</v>
      </c>
      <c r="V1008" s="46">
        <v>13131.743869209809</v>
      </c>
    </row>
    <row r="1009" spans="1:22" ht="15" customHeight="1">
      <c r="A1009" s="89" t="s">
        <v>129</v>
      </c>
      <c r="B1009" t="s">
        <v>29</v>
      </c>
      <c r="C1009" t="s">
        <v>25</v>
      </c>
      <c r="D1009" s="2">
        <v>34</v>
      </c>
      <c r="E1009" s="2" t="e">
        <v>#VALUE!</v>
      </c>
      <c r="F1009" s="46">
        <v>11079</v>
      </c>
      <c r="G1009" s="46" t="s">
        <v>39</v>
      </c>
      <c r="H1009" s="46">
        <v>6780</v>
      </c>
      <c r="I1009" s="46">
        <v>10561</v>
      </c>
      <c r="J1009" s="46">
        <v>12500</v>
      </c>
      <c r="K1009" s="46">
        <v>12000</v>
      </c>
      <c r="L1009" s="46">
        <v>11773</v>
      </c>
      <c r="M1009" s="46">
        <v>11863</v>
      </c>
      <c r="N1009" s="9">
        <v>110.1</v>
      </c>
      <c r="O1009" s="46">
        <v>13433.66485013624</v>
      </c>
      <c r="P1009" s="46" t="s">
        <v>39</v>
      </c>
      <c r="Q1009" s="46">
        <v>8220.9809264305186</v>
      </c>
      <c r="R1009" s="46">
        <v>12805.572207084469</v>
      </c>
      <c r="S1009" s="46">
        <v>15156.675749318802</v>
      </c>
      <c r="T1009" s="46">
        <v>14550.408719346049</v>
      </c>
      <c r="U1009" s="46">
        <v>14275.16348773842</v>
      </c>
      <c r="V1009" s="46">
        <v>14384.291553133517</v>
      </c>
    </row>
    <row r="1010" spans="1:22" ht="15" customHeight="1">
      <c r="A1010" s="89" t="s">
        <v>129</v>
      </c>
      <c r="B1010" t="s">
        <v>29</v>
      </c>
      <c r="C1010" t="s">
        <v>26</v>
      </c>
      <c r="D1010" s="2">
        <v>35</v>
      </c>
      <c r="E1010" s="2" t="e">
        <v>#VALUE!</v>
      </c>
      <c r="F1010" s="46">
        <v>11380</v>
      </c>
      <c r="G1010" s="46" t="s">
        <v>39</v>
      </c>
      <c r="H1010" s="46">
        <v>5912</v>
      </c>
      <c r="I1010" s="46">
        <v>10153</v>
      </c>
      <c r="J1010" s="46">
        <v>12151</v>
      </c>
      <c r="K1010" s="46">
        <v>12479</v>
      </c>
      <c r="L1010" s="46">
        <v>12018</v>
      </c>
      <c r="M1010" s="46">
        <v>10547</v>
      </c>
      <c r="N1010" s="9">
        <v>110.1</v>
      </c>
      <c r="O1010" s="46">
        <v>13798.637602179837</v>
      </c>
      <c r="P1010" s="46" t="s">
        <v>39</v>
      </c>
      <c r="Q1010" s="46">
        <v>7168.5013623978202</v>
      </c>
      <c r="R1010" s="46">
        <v>12310.858310626703</v>
      </c>
      <c r="S1010" s="46">
        <v>14733.501362397821</v>
      </c>
      <c r="T1010" s="46">
        <v>15131.212534059947</v>
      </c>
      <c r="U1010" s="46">
        <v>14572.234332425069</v>
      </c>
      <c r="V1010" s="46">
        <v>12788.596730245232</v>
      </c>
    </row>
    <row r="1011" spans="1:22" ht="15" customHeight="1">
      <c r="A1011" s="3">
        <v>2021</v>
      </c>
      <c r="B1011" s="5" t="s">
        <v>17</v>
      </c>
      <c r="C1011" s="5" t="s">
        <v>18</v>
      </c>
      <c r="D1011" s="2">
        <v>0</v>
      </c>
      <c r="E1011" s="2">
        <v>24</v>
      </c>
      <c r="F1011" s="47">
        <v>505.1</v>
      </c>
      <c r="G1011" s="47">
        <v>81.599999999999994</v>
      </c>
      <c r="H1011" s="47">
        <v>232.9</v>
      </c>
      <c r="I1011" s="47">
        <v>473.9</v>
      </c>
      <c r="J1011" s="47">
        <v>565.4</v>
      </c>
      <c r="K1011" s="47">
        <v>583.70000000000005</v>
      </c>
      <c r="L1011" s="47">
        <v>530</v>
      </c>
      <c r="M1011" s="47">
        <v>402.7</v>
      </c>
      <c r="N1011" s="9">
        <v>110.1</v>
      </c>
      <c r="O1011" s="47">
        <v>612.45095367847421</v>
      </c>
      <c r="P1011" s="47">
        <v>98.942779291553123</v>
      </c>
      <c r="Q1011" s="47">
        <v>282.39918256130795</v>
      </c>
      <c r="R1011" s="47">
        <v>574.61989100817436</v>
      </c>
      <c r="S1011" s="47">
        <v>685.56675749318799</v>
      </c>
      <c r="T1011" s="47">
        <v>707.75613079019092</v>
      </c>
      <c r="U1011" s="47">
        <v>642.64305177111714</v>
      </c>
      <c r="V1011" s="47">
        <v>488.28746594005452</v>
      </c>
    </row>
    <row r="1012" spans="1:22" ht="15" customHeight="1">
      <c r="A1012" s="3">
        <v>2021</v>
      </c>
      <c r="B1012" s="5" t="s">
        <v>17</v>
      </c>
      <c r="C1012" s="5" t="s">
        <v>19</v>
      </c>
      <c r="D1012" s="2">
        <v>1</v>
      </c>
      <c r="E1012" s="2">
        <v>24</v>
      </c>
      <c r="F1012" s="47">
        <v>594.1</v>
      </c>
      <c r="G1012" s="47">
        <v>96.7</v>
      </c>
      <c r="H1012" s="47">
        <v>287.89999999999998</v>
      </c>
      <c r="I1012" s="47">
        <v>498.3</v>
      </c>
      <c r="J1012" s="47">
        <v>637.79999999999995</v>
      </c>
      <c r="K1012" s="47">
        <v>707.9</v>
      </c>
      <c r="L1012" s="47">
        <v>659.8</v>
      </c>
      <c r="M1012" s="47">
        <v>513</v>
      </c>
      <c r="N1012" s="9">
        <v>110.1</v>
      </c>
      <c r="O1012" s="47">
        <v>720.36648501362401</v>
      </c>
      <c r="P1012" s="47">
        <v>117.25204359673026</v>
      </c>
      <c r="Q1012" s="47">
        <v>349.0885558583106</v>
      </c>
      <c r="R1012" s="47">
        <v>604.20572207084479</v>
      </c>
      <c r="S1012" s="47">
        <v>773.3542234332424</v>
      </c>
      <c r="T1012" s="47">
        <v>858.35286103542228</v>
      </c>
      <c r="U1012" s="47">
        <v>800.02997275204348</v>
      </c>
      <c r="V1012" s="47">
        <v>622.02997275204359</v>
      </c>
    </row>
    <row r="1013" spans="1:22" ht="15" customHeight="1">
      <c r="A1013" s="3">
        <v>2021</v>
      </c>
      <c r="B1013" s="5" t="s">
        <v>17</v>
      </c>
      <c r="C1013" s="5" t="s">
        <v>20</v>
      </c>
      <c r="D1013" s="2">
        <v>2</v>
      </c>
      <c r="E1013" s="2">
        <v>24</v>
      </c>
      <c r="F1013" s="47">
        <v>421.6</v>
      </c>
      <c r="G1013" s="47">
        <v>73.400000000000006</v>
      </c>
      <c r="H1013" s="47">
        <v>196.9</v>
      </c>
      <c r="I1013" s="47">
        <v>443.3</v>
      </c>
      <c r="J1013" s="47">
        <v>478.5</v>
      </c>
      <c r="K1013" s="47">
        <v>465.1</v>
      </c>
      <c r="L1013" s="47">
        <v>419.8</v>
      </c>
      <c r="M1013" s="47">
        <v>304.60000000000002</v>
      </c>
      <c r="N1013" s="9">
        <v>110.1</v>
      </c>
      <c r="O1013" s="47">
        <v>511.20435967302461</v>
      </c>
      <c r="P1013" s="47">
        <v>89.000000000000014</v>
      </c>
      <c r="Q1013" s="47">
        <v>238.74795640326977</v>
      </c>
      <c r="R1013" s="47">
        <v>537.51634877384197</v>
      </c>
      <c r="S1013" s="47">
        <v>580.19754768392374</v>
      </c>
      <c r="T1013" s="47">
        <v>563.94959128065398</v>
      </c>
      <c r="U1013" s="47">
        <v>509.02179836512266</v>
      </c>
      <c r="V1013" s="47">
        <v>369.3378746594006</v>
      </c>
    </row>
    <row r="1014" spans="1:22" ht="15" customHeight="1">
      <c r="A1014" s="3">
        <v>2021</v>
      </c>
      <c r="B1014" s="5" t="s">
        <v>17</v>
      </c>
      <c r="C1014" s="5" t="s">
        <v>21</v>
      </c>
      <c r="D1014" s="2">
        <v>3</v>
      </c>
      <c r="E1014" s="2">
        <v>24</v>
      </c>
      <c r="F1014" s="47">
        <v>609.79999999999995</v>
      </c>
      <c r="G1014" s="47">
        <v>219.2</v>
      </c>
      <c r="H1014" s="47">
        <v>373.7</v>
      </c>
      <c r="I1014" s="47">
        <v>519.79999999999995</v>
      </c>
      <c r="J1014" s="47">
        <v>646.4</v>
      </c>
      <c r="K1014" s="47">
        <v>702</v>
      </c>
      <c r="L1014" s="47">
        <v>647.4</v>
      </c>
      <c r="M1014" s="47">
        <v>575.29999999999995</v>
      </c>
      <c r="N1014" s="9">
        <v>110.1</v>
      </c>
      <c r="O1014" s="47">
        <v>739.4032697547683</v>
      </c>
      <c r="P1014" s="47">
        <v>265.78746594005446</v>
      </c>
      <c r="Q1014" s="47">
        <v>453.12397820163488</v>
      </c>
      <c r="R1014" s="47">
        <v>630.2752043596729</v>
      </c>
      <c r="S1014" s="47">
        <v>783.78201634877382</v>
      </c>
      <c r="T1014" s="47">
        <v>851.19891008174386</v>
      </c>
      <c r="U1014" s="47">
        <v>784.99455040871931</v>
      </c>
      <c r="V1014" s="47">
        <v>697.57084468664846</v>
      </c>
    </row>
    <row r="1015" spans="1:22" ht="15" customHeight="1">
      <c r="A1015" s="3">
        <v>2021</v>
      </c>
      <c r="B1015" s="5" t="s">
        <v>17</v>
      </c>
      <c r="C1015" s="5" t="s">
        <v>22</v>
      </c>
      <c r="D1015" s="2">
        <v>4</v>
      </c>
      <c r="E1015" s="2">
        <v>24</v>
      </c>
      <c r="F1015" s="47">
        <v>650.70000000000005</v>
      </c>
      <c r="G1015" s="47">
        <v>218.9</v>
      </c>
      <c r="H1015" s="47">
        <v>383.3</v>
      </c>
      <c r="I1015" s="47">
        <v>536.6</v>
      </c>
      <c r="J1015" s="47">
        <v>670.8</v>
      </c>
      <c r="K1015" s="47">
        <v>750</v>
      </c>
      <c r="L1015" s="47">
        <v>706.8</v>
      </c>
      <c r="M1015" s="47">
        <v>613.29999999999995</v>
      </c>
      <c r="N1015" s="9">
        <v>110.1</v>
      </c>
      <c r="O1015" s="47">
        <v>788.99591280653965</v>
      </c>
      <c r="P1015" s="47">
        <v>265.42370572207085</v>
      </c>
      <c r="Q1015" s="47">
        <v>464.76430517711179</v>
      </c>
      <c r="R1015" s="47">
        <v>650.6457765667576</v>
      </c>
      <c r="S1015" s="47">
        <v>813.36784741144413</v>
      </c>
      <c r="T1015" s="47">
        <v>909.40054495912807</v>
      </c>
      <c r="U1015" s="47">
        <v>857.0190735694822</v>
      </c>
      <c r="V1015" s="47">
        <v>743.64713896457761</v>
      </c>
    </row>
    <row r="1016" spans="1:22" ht="15" customHeight="1">
      <c r="A1016" s="3">
        <v>2021</v>
      </c>
      <c r="B1016" s="5" t="s">
        <v>17</v>
      </c>
      <c r="C1016" s="5" t="s">
        <v>23</v>
      </c>
      <c r="D1016" s="2">
        <v>5</v>
      </c>
      <c r="E1016" s="2">
        <v>24</v>
      </c>
      <c r="F1016" s="47">
        <v>558.5</v>
      </c>
      <c r="G1016" s="47">
        <v>220.1</v>
      </c>
      <c r="H1016" s="47">
        <v>360.3</v>
      </c>
      <c r="I1016" s="47">
        <v>503.1</v>
      </c>
      <c r="J1016" s="47">
        <v>609</v>
      </c>
      <c r="K1016" s="47">
        <v>624.6</v>
      </c>
      <c r="L1016" s="47">
        <v>571.20000000000005</v>
      </c>
      <c r="M1016" s="47">
        <v>497.3</v>
      </c>
      <c r="N1016" s="9">
        <v>110.1</v>
      </c>
      <c r="O1016" s="47">
        <v>677.20027247956409</v>
      </c>
      <c r="P1016" s="47">
        <v>266.87874659400546</v>
      </c>
      <c r="Q1016" s="47">
        <v>436.87602179836517</v>
      </c>
      <c r="R1016" s="47">
        <v>610.02588555858324</v>
      </c>
      <c r="S1016" s="47">
        <v>738.43324250681201</v>
      </c>
      <c r="T1016" s="47">
        <v>757.34877384196193</v>
      </c>
      <c r="U1016" s="47">
        <v>692.59945504087204</v>
      </c>
      <c r="V1016" s="47">
        <v>602.99318801089919</v>
      </c>
    </row>
    <row r="1017" spans="1:22" ht="15" customHeight="1">
      <c r="A1017" s="3">
        <v>2021</v>
      </c>
      <c r="B1017" s="5" t="s">
        <v>17</v>
      </c>
      <c r="C1017" s="5" t="s">
        <v>24</v>
      </c>
      <c r="D1017" s="2">
        <v>6</v>
      </c>
      <c r="E1017" s="2">
        <v>24</v>
      </c>
      <c r="F1017" s="47">
        <v>214.9</v>
      </c>
      <c r="G1017" s="47">
        <v>67</v>
      </c>
      <c r="H1017" s="47">
        <v>127.5</v>
      </c>
      <c r="I1017" s="47">
        <v>197.2</v>
      </c>
      <c r="J1017" s="47">
        <v>235.1</v>
      </c>
      <c r="K1017" s="47">
        <v>240.7</v>
      </c>
      <c r="L1017" s="47">
        <v>234.6</v>
      </c>
      <c r="M1017" s="47">
        <v>212</v>
      </c>
      <c r="N1017" s="9">
        <v>110.1</v>
      </c>
      <c r="O1017" s="47">
        <v>260.57356948228886</v>
      </c>
      <c r="P1017" s="47">
        <v>81.239782016348784</v>
      </c>
      <c r="Q1017" s="47">
        <v>154.59809264305179</v>
      </c>
      <c r="R1017" s="47">
        <v>239.11171662125338</v>
      </c>
      <c r="S1017" s="47">
        <v>285.06675749318799</v>
      </c>
      <c r="T1017" s="47">
        <v>291.8569482288828</v>
      </c>
      <c r="U1017" s="47">
        <v>284.46049046321525</v>
      </c>
      <c r="V1017" s="47">
        <v>257.05722070844689</v>
      </c>
    </row>
    <row r="1018" spans="1:22" ht="15" customHeight="1">
      <c r="A1018" s="3">
        <v>2021</v>
      </c>
      <c r="B1018" s="5" t="s">
        <v>17</v>
      </c>
      <c r="C1018" s="5" t="s">
        <v>25</v>
      </c>
      <c r="D1018" s="2">
        <v>7</v>
      </c>
      <c r="E1018" s="2">
        <v>24</v>
      </c>
      <c r="F1018" s="47">
        <v>206.4</v>
      </c>
      <c r="G1018" s="47">
        <v>68.5</v>
      </c>
      <c r="H1018" s="47">
        <v>133.69999999999999</v>
      </c>
      <c r="I1018" s="47">
        <v>198.1</v>
      </c>
      <c r="J1018" s="47">
        <v>222.3</v>
      </c>
      <c r="K1018" s="47">
        <v>223.1</v>
      </c>
      <c r="L1018" s="47">
        <v>229.9</v>
      </c>
      <c r="M1018" s="47">
        <v>228.7</v>
      </c>
      <c r="N1018" s="9">
        <v>110.1</v>
      </c>
      <c r="O1018" s="47">
        <v>250.26702997275206</v>
      </c>
      <c r="P1018" s="47">
        <v>83.058583106267037</v>
      </c>
      <c r="Q1018" s="47">
        <v>162.11580381471387</v>
      </c>
      <c r="R1018" s="47">
        <v>240.20299727520435</v>
      </c>
      <c r="S1018" s="47">
        <v>269.54632152588562</v>
      </c>
      <c r="T1018" s="47">
        <v>270.51634877384197</v>
      </c>
      <c r="U1018" s="47">
        <v>278.76158038147139</v>
      </c>
      <c r="V1018" s="47">
        <v>277.30653950953678</v>
      </c>
    </row>
    <row r="1019" spans="1:22" ht="15" customHeight="1">
      <c r="A1019" s="3">
        <v>2021</v>
      </c>
      <c r="B1019" s="5" t="s">
        <v>17</v>
      </c>
      <c r="C1019" s="5" t="s">
        <v>26</v>
      </c>
      <c r="D1019" s="2">
        <v>8</v>
      </c>
      <c r="E1019" s="2">
        <v>24</v>
      </c>
      <c r="F1019" s="47">
        <v>219.2</v>
      </c>
      <c r="G1019" s="47">
        <v>65.5</v>
      </c>
      <c r="H1019" s="47">
        <v>124.6</v>
      </c>
      <c r="I1019" s="47">
        <v>196.9</v>
      </c>
      <c r="J1019" s="47">
        <v>239.3</v>
      </c>
      <c r="K1019" s="47">
        <v>245.1</v>
      </c>
      <c r="L1019" s="47">
        <v>236.1</v>
      </c>
      <c r="M1019" s="47">
        <v>203.8</v>
      </c>
      <c r="N1019" s="9">
        <v>110.1</v>
      </c>
      <c r="O1019" s="47">
        <v>265.78746594005446</v>
      </c>
      <c r="P1019" s="47">
        <v>79.420980926430516</v>
      </c>
      <c r="Q1019" s="47">
        <v>151.08174386920982</v>
      </c>
      <c r="R1019" s="47">
        <v>238.74795640326977</v>
      </c>
      <c r="S1019" s="47">
        <v>290.15940054495917</v>
      </c>
      <c r="T1019" s="47">
        <v>297.19209809264305</v>
      </c>
      <c r="U1019" s="47">
        <v>286.27929155313353</v>
      </c>
      <c r="V1019" s="47">
        <v>247.11444141689378</v>
      </c>
    </row>
    <row r="1020" spans="1:22" ht="15" customHeight="1">
      <c r="A1020" s="3">
        <v>2021</v>
      </c>
      <c r="B1020" s="5" t="s">
        <v>27</v>
      </c>
      <c r="C1020" s="5" t="s">
        <v>18</v>
      </c>
      <c r="D1020" s="2">
        <v>9</v>
      </c>
      <c r="E1020" s="2">
        <v>24</v>
      </c>
      <c r="F1020" s="44">
        <v>14.12</v>
      </c>
      <c r="G1020" s="44">
        <v>6.45</v>
      </c>
      <c r="H1020" s="44">
        <v>9.2200000000000006</v>
      </c>
      <c r="I1020" s="44">
        <v>12.58</v>
      </c>
      <c r="J1020" s="44">
        <v>15.42</v>
      </c>
      <c r="K1020" s="44">
        <v>16.420000000000002</v>
      </c>
      <c r="L1020" s="44">
        <v>14.84</v>
      </c>
      <c r="M1020" s="44">
        <v>12.79</v>
      </c>
      <c r="N1020" s="9">
        <v>110.1</v>
      </c>
      <c r="O1020" s="44">
        <v>17.120980926430519</v>
      </c>
      <c r="P1020" s="44">
        <v>7.8208446866485017</v>
      </c>
      <c r="Q1020" s="44">
        <v>11.179564032697549</v>
      </c>
      <c r="R1020" s="44">
        <v>15.253678474114443</v>
      </c>
      <c r="S1020" s="44">
        <v>18.697275204359677</v>
      </c>
      <c r="T1020" s="44">
        <v>19.909809264305181</v>
      </c>
      <c r="U1020" s="44">
        <v>17.994005449591281</v>
      </c>
      <c r="V1020" s="44">
        <v>15.508310626702997</v>
      </c>
    </row>
    <row r="1021" spans="1:22" ht="15" customHeight="1">
      <c r="A1021" s="3">
        <v>2021</v>
      </c>
      <c r="B1021" s="5" t="s">
        <v>27</v>
      </c>
      <c r="C1021" s="5" t="s">
        <v>19</v>
      </c>
      <c r="D1021" s="2">
        <v>10</v>
      </c>
      <c r="E1021" s="2">
        <v>24</v>
      </c>
      <c r="F1021" s="44">
        <v>15.33</v>
      </c>
      <c r="G1021" s="44">
        <v>6.48</v>
      </c>
      <c r="H1021" s="44">
        <v>9.33</v>
      </c>
      <c r="I1021" s="44">
        <v>12.82</v>
      </c>
      <c r="J1021" s="44">
        <v>16.350000000000001</v>
      </c>
      <c r="K1021" s="44">
        <v>18.399999999999999</v>
      </c>
      <c r="L1021" s="44">
        <v>16.84</v>
      </c>
      <c r="M1021" s="44">
        <v>14.24</v>
      </c>
      <c r="N1021" s="9">
        <v>110.1</v>
      </c>
      <c r="O1021" s="44">
        <v>18.58814713896458</v>
      </c>
      <c r="P1021" s="44">
        <v>7.8572207084468673</v>
      </c>
      <c r="Q1021" s="44">
        <v>11.312942779291554</v>
      </c>
      <c r="R1021" s="44">
        <v>15.544686648501363</v>
      </c>
      <c r="S1021" s="44">
        <v>19.824931880108995</v>
      </c>
      <c r="T1021" s="44">
        <v>22.310626702997272</v>
      </c>
      <c r="U1021" s="44">
        <v>20.41907356948229</v>
      </c>
      <c r="V1021" s="44">
        <v>17.266485013623978</v>
      </c>
    </row>
    <row r="1022" spans="1:22" ht="15" customHeight="1">
      <c r="A1022" s="3">
        <v>2021</v>
      </c>
      <c r="B1022" s="5" t="s">
        <v>27</v>
      </c>
      <c r="C1022" s="5" t="s">
        <v>20</v>
      </c>
      <c r="D1022" s="2">
        <v>11</v>
      </c>
      <c r="E1022" s="2">
        <v>24</v>
      </c>
      <c r="F1022" s="44">
        <v>12.95</v>
      </c>
      <c r="G1022" s="44">
        <v>6.43</v>
      </c>
      <c r="H1022" s="44">
        <v>9.14</v>
      </c>
      <c r="I1022" s="44">
        <v>12.31</v>
      </c>
      <c r="J1022" s="44">
        <v>14.41</v>
      </c>
      <c r="K1022" s="44">
        <v>14.55</v>
      </c>
      <c r="L1022" s="44">
        <v>13.13</v>
      </c>
      <c r="M1022" s="44">
        <v>11.6</v>
      </c>
      <c r="N1022" s="9">
        <v>110.1</v>
      </c>
      <c r="O1022" s="44">
        <v>15.702316076294277</v>
      </c>
      <c r="P1022" s="44">
        <v>7.7965940054495917</v>
      </c>
      <c r="Q1022" s="44">
        <v>11.082561307901909</v>
      </c>
      <c r="R1022" s="44">
        <v>14.926294277929156</v>
      </c>
      <c r="S1022" s="44">
        <v>17.472615803814715</v>
      </c>
      <c r="T1022" s="44">
        <v>17.642370572207088</v>
      </c>
      <c r="U1022" s="44">
        <v>15.92057220708447</v>
      </c>
      <c r="V1022" s="44">
        <v>14.065395095367847</v>
      </c>
    </row>
    <row r="1023" spans="1:22" ht="15" customHeight="1">
      <c r="A1023" s="3">
        <v>2021</v>
      </c>
      <c r="B1023" s="5" t="s">
        <v>27</v>
      </c>
      <c r="C1023" s="5" t="s">
        <v>21</v>
      </c>
      <c r="D1023" s="2">
        <v>12</v>
      </c>
      <c r="E1023" s="2">
        <v>24</v>
      </c>
      <c r="F1023" s="44">
        <v>15.64</v>
      </c>
      <c r="G1023" s="44">
        <v>5.59</v>
      </c>
      <c r="H1023" s="44">
        <v>9.5</v>
      </c>
      <c r="I1023" s="44">
        <v>13.32</v>
      </c>
      <c r="J1023" s="44">
        <v>16.68</v>
      </c>
      <c r="K1023" s="44">
        <v>18.059999999999999</v>
      </c>
      <c r="L1023" s="44">
        <v>16.45</v>
      </c>
      <c r="M1023" s="44">
        <v>14.4</v>
      </c>
      <c r="N1023" s="9">
        <v>110.1</v>
      </c>
      <c r="O1023" s="44">
        <v>18.964032697547687</v>
      </c>
      <c r="P1023" s="44">
        <v>6.7780653950953678</v>
      </c>
      <c r="Q1023" s="44">
        <v>11.519073569482289</v>
      </c>
      <c r="R1023" s="44">
        <v>16.150953678474117</v>
      </c>
      <c r="S1023" s="44">
        <v>20.225068119891006</v>
      </c>
      <c r="T1023" s="44">
        <v>21.898365122615804</v>
      </c>
      <c r="U1023" s="44">
        <v>19.946185286103542</v>
      </c>
      <c r="V1023" s="44">
        <v>17.460490463215262</v>
      </c>
    </row>
    <row r="1024" spans="1:22" ht="15" customHeight="1">
      <c r="A1024" s="3">
        <v>2021</v>
      </c>
      <c r="B1024" s="5" t="s">
        <v>27</v>
      </c>
      <c r="C1024" s="5" t="s">
        <v>22</v>
      </c>
      <c r="D1024" s="2">
        <v>13</v>
      </c>
      <c r="E1024" s="2">
        <v>24</v>
      </c>
      <c r="F1024" s="44">
        <v>16.22</v>
      </c>
      <c r="G1024" s="44">
        <v>5.54</v>
      </c>
      <c r="H1024" s="44">
        <v>9.52</v>
      </c>
      <c r="I1024" s="44">
        <v>13.42</v>
      </c>
      <c r="J1024" s="44">
        <v>16.850000000000001</v>
      </c>
      <c r="K1024" s="44">
        <v>19.04</v>
      </c>
      <c r="L1024" s="44">
        <v>17.399999999999999</v>
      </c>
      <c r="M1024" s="44">
        <v>15.14</v>
      </c>
      <c r="N1024" s="9">
        <v>110.1</v>
      </c>
      <c r="O1024" s="44">
        <v>19.667302452316076</v>
      </c>
      <c r="P1024" s="44">
        <v>6.7174386920980931</v>
      </c>
      <c r="Q1024" s="44">
        <v>11.543324250681199</v>
      </c>
      <c r="R1024" s="44">
        <v>16.272207084468665</v>
      </c>
      <c r="S1024" s="44">
        <v>20.431198910081747</v>
      </c>
      <c r="T1024" s="44">
        <v>23.086648501362397</v>
      </c>
      <c r="U1024" s="44">
        <v>21.098092643051768</v>
      </c>
      <c r="V1024" s="44">
        <v>18.357765667574935</v>
      </c>
    </row>
    <row r="1025" spans="1:22" ht="15" customHeight="1">
      <c r="A1025" s="3">
        <v>2021</v>
      </c>
      <c r="B1025" s="5" t="s">
        <v>27</v>
      </c>
      <c r="C1025" s="5" t="s">
        <v>23</v>
      </c>
      <c r="D1025" s="2">
        <v>14</v>
      </c>
      <c r="E1025" s="2">
        <v>24</v>
      </c>
      <c r="F1025" s="44">
        <v>14.88</v>
      </c>
      <c r="G1025" s="44">
        <v>5.79</v>
      </c>
      <c r="H1025" s="44">
        <v>9.41</v>
      </c>
      <c r="I1025" s="44">
        <v>13.24</v>
      </c>
      <c r="J1025" s="44">
        <v>16.350000000000001</v>
      </c>
      <c r="K1025" s="44">
        <v>16.77</v>
      </c>
      <c r="L1025" s="44">
        <v>15.22</v>
      </c>
      <c r="M1025" s="44">
        <v>13.22</v>
      </c>
      <c r="N1025" s="9">
        <v>110.1</v>
      </c>
      <c r="O1025" s="44">
        <v>18.042506811989103</v>
      </c>
      <c r="P1025" s="44">
        <v>7.0205722070844692</v>
      </c>
      <c r="Q1025" s="44">
        <v>11.409945504087196</v>
      </c>
      <c r="R1025" s="44">
        <v>16.053950953678473</v>
      </c>
      <c r="S1025" s="44">
        <v>19.824931880108995</v>
      </c>
      <c r="T1025" s="44">
        <v>20.334196185286107</v>
      </c>
      <c r="U1025" s="44">
        <v>18.454768392370575</v>
      </c>
      <c r="V1025" s="44">
        <v>16.029700272479566</v>
      </c>
    </row>
    <row r="1026" spans="1:22" ht="15" customHeight="1">
      <c r="A1026" s="3">
        <v>2021</v>
      </c>
      <c r="B1026" s="5" t="s">
        <v>27</v>
      </c>
      <c r="C1026" s="5" t="s">
        <v>24</v>
      </c>
      <c r="D1026" s="2">
        <v>15</v>
      </c>
      <c r="E1026" s="2">
        <v>24</v>
      </c>
      <c r="F1026" s="44">
        <v>10.65</v>
      </c>
      <c r="G1026" s="44">
        <v>6.6</v>
      </c>
      <c r="H1026" s="44">
        <v>9</v>
      </c>
      <c r="I1026" s="44">
        <v>10</v>
      </c>
      <c r="J1026" s="44">
        <v>11.19</v>
      </c>
      <c r="K1026" s="44">
        <v>11.57</v>
      </c>
      <c r="L1026" s="44">
        <v>11.1</v>
      </c>
      <c r="M1026" s="44">
        <v>11.04</v>
      </c>
      <c r="N1026" s="9">
        <v>110.1</v>
      </c>
      <c r="O1026" s="44">
        <v>12.91348773841962</v>
      </c>
      <c r="P1026" s="44">
        <v>8.0027247956403258</v>
      </c>
      <c r="Q1026" s="44">
        <v>10.912806539509537</v>
      </c>
      <c r="R1026" s="44">
        <v>12.125340599455042</v>
      </c>
      <c r="S1026" s="44">
        <v>13.568256130790191</v>
      </c>
      <c r="T1026" s="44">
        <v>14.029019073569483</v>
      </c>
      <c r="U1026" s="44">
        <v>13.459128065395095</v>
      </c>
      <c r="V1026" s="44">
        <v>13.386376021798364</v>
      </c>
    </row>
    <row r="1027" spans="1:22" ht="15" customHeight="1">
      <c r="A1027" s="3">
        <v>2021</v>
      </c>
      <c r="B1027" s="5" t="s">
        <v>27</v>
      </c>
      <c r="C1027" s="5" t="s">
        <v>25</v>
      </c>
      <c r="D1027" s="2">
        <v>16</v>
      </c>
      <c r="E1027" s="2">
        <v>24</v>
      </c>
      <c r="F1027" s="44">
        <v>10.42</v>
      </c>
      <c r="G1027" s="44">
        <v>6.98</v>
      </c>
      <c r="H1027" s="44">
        <v>9.1</v>
      </c>
      <c r="I1027" s="44">
        <v>10</v>
      </c>
      <c r="J1027" s="44">
        <v>10.71</v>
      </c>
      <c r="K1027" s="44">
        <v>11.53</v>
      </c>
      <c r="L1027" s="44">
        <v>11.62</v>
      </c>
      <c r="M1027" s="44">
        <v>11.96</v>
      </c>
      <c r="N1027" s="9">
        <v>110.1</v>
      </c>
      <c r="O1027" s="44">
        <v>12.634604904632152</v>
      </c>
      <c r="P1027" s="44">
        <v>8.4634877384196194</v>
      </c>
      <c r="Q1027" s="44">
        <v>11.034059945504087</v>
      </c>
      <c r="R1027" s="44">
        <v>12.125340599455042</v>
      </c>
      <c r="S1027" s="44">
        <v>12.98623978201635</v>
      </c>
      <c r="T1027" s="44">
        <v>13.980517711171661</v>
      </c>
      <c r="U1027" s="44">
        <v>14.089645776566758</v>
      </c>
      <c r="V1027" s="44">
        <v>14.50190735694823</v>
      </c>
    </row>
    <row r="1028" spans="1:22" ht="15" customHeight="1">
      <c r="A1028" s="3">
        <v>2021</v>
      </c>
      <c r="B1028" s="5" t="s">
        <v>27</v>
      </c>
      <c r="C1028" s="5" t="s">
        <v>26</v>
      </c>
      <c r="D1028" s="2">
        <v>17</v>
      </c>
      <c r="E1028" s="2">
        <v>24</v>
      </c>
      <c r="F1028" s="44">
        <v>10.73</v>
      </c>
      <c r="G1028" s="44">
        <v>6.56</v>
      </c>
      <c r="H1028" s="44">
        <v>8.98</v>
      </c>
      <c r="I1028" s="44">
        <v>10</v>
      </c>
      <c r="J1028" s="44">
        <v>11.31</v>
      </c>
      <c r="K1028" s="44">
        <v>11.61</v>
      </c>
      <c r="L1028" s="44">
        <v>11.01</v>
      </c>
      <c r="M1028" s="44">
        <v>10.81</v>
      </c>
      <c r="N1028" s="9">
        <v>110.1</v>
      </c>
      <c r="O1028" s="44">
        <v>13.010490463215261</v>
      </c>
      <c r="P1028" s="44">
        <v>7.9542234332425075</v>
      </c>
      <c r="Q1028" s="44">
        <v>10.888555858310628</v>
      </c>
      <c r="R1028" s="44">
        <v>12.125340599455042</v>
      </c>
      <c r="S1028" s="44">
        <v>13.713760217983651</v>
      </c>
      <c r="T1028" s="44">
        <v>14.077520435967303</v>
      </c>
      <c r="U1028" s="44">
        <v>13.350000000000001</v>
      </c>
      <c r="V1028" s="44">
        <v>13.107493188010899</v>
      </c>
    </row>
    <row r="1029" spans="1:22" ht="15" customHeight="1">
      <c r="A1029" s="3">
        <v>2021</v>
      </c>
      <c r="B1029" s="5" t="s">
        <v>49</v>
      </c>
      <c r="C1029" s="5" t="s">
        <v>18</v>
      </c>
      <c r="D1029" s="2">
        <v>18</v>
      </c>
      <c r="E1029" s="2">
        <v>24</v>
      </c>
      <c r="F1029" s="45">
        <v>14.06</v>
      </c>
      <c r="G1029" s="45">
        <v>6.43</v>
      </c>
      <c r="H1029" s="45">
        <v>9.2100000000000009</v>
      </c>
      <c r="I1029" s="45">
        <v>12.53</v>
      </c>
      <c r="J1029" s="45">
        <v>15.36</v>
      </c>
      <c r="K1029" s="45">
        <v>16.350000000000001</v>
      </c>
      <c r="L1029" s="45">
        <v>14.78</v>
      </c>
      <c r="M1029" s="45">
        <v>12.76</v>
      </c>
      <c r="N1029" s="9">
        <v>110.1</v>
      </c>
      <c r="O1029" s="45">
        <v>17.04822888283379</v>
      </c>
      <c r="P1029" s="45">
        <v>7.7965940054495917</v>
      </c>
      <c r="Q1029" s="45">
        <v>11.167438692098093</v>
      </c>
      <c r="R1029" s="45">
        <v>15.193051771117165</v>
      </c>
      <c r="S1029" s="45">
        <v>18.624523160762944</v>
      </c>
      <c r="T1029" s="45">
        <v>19.824931880108995</v>
      </c>
      <c r="U1029" s="45">
        <v>17.921253405994552</v>
      </c>
      <c r="V1029" s="45">
        <v>15.471934604904634</v>
      </c>
    </row>
    <row r="1030" spans="1:22" ht="15" customHeight="1">
      <c r="A1030" s="3">
        <v>2021</v>
      </c>
      <c r="B1030" s="5" t="s">
        <v>49</v>
      </c>
      <c r="C1030" s="5" t="s">
        <v>19</v>
      </c>
      <c r="D1030" s="2">
        <v>19</v>
      </c>
      <c r="E1030" s="2">
        <v>24</v>
      </c>
      <c r="F1030" s="45">
        <v>15.25</v>
      </c>
      <c r="G1030" s="45">
        <v>6.45</v>
      </c>
      <c r="H1030" s="45">
        <v>9.32</v>
      </c>
      <c r="I1030" s="45">
        <v>12.78</v>
      </c>
      <c r="J1030" s="45">
        <v>16.260000000000002</v>
      </c>
      <c r="K1030" s="45">
        <v>18.329999999999998</v>
      </c>
      <c r="L1030" s="45">
        <v>16.75</v>
      </c>
      <c r="M1030" s="45">
        <v>14.17</v>
      </c>
      <c r="N1030" s="9">
        <v>110.1</v>
      </c>
      <c r="O1030" s="45">
        <v>18.491144414168939</v>
      </c>
      <c r="P1030" s="45">
        <v>7.8208446866485017</v>
      </c>
      <c r="Q1030" s="45">
        <v>11.300817438692098</v>
      </c>
      <c r="R1030" s="45">
        <v>15.496185286103541</v>
      </c>
      <c r="S1030" s="45">
        <v>19.715803814713897</v>
      </c>
      <c r="T1030" s="45">
        <v>22.225749318801089</v>
      </c>
      <c r="U1030" s="45">
        <v>20.309945504087196</v>
      </c>
      <c r="V1030" s="45">
        <v>17.181607629427795</v>
      </c>
    </row>
    <row r="1031" spans="1:22" ht="15" customHeight="1">
      <c r="A1031" s="3">
        <v>2021</v>
      </c>
      <c r="B1031" s="5" t="s">
        <v>49</v>
      </c>
      <c r="C1031" s="5" t="s">
        <v>20</v>
      </c>
      <c r="D1031" s="2">
        <v>20</v>
      </c>
      <c r="E1031" s="2">
        <v>24</v>
      </c>
      <c r="F1031" s="45">
        <v>12.95</v>
      </c>
      <c r="G1031" s="45">
        <v>6.39</v>
      </c>
      <c r="H1031" s="45">
        <v>9.14</v>
      </c>
      <c r="I1031" s="45">
        <v>12.3</v>
      </c>
      <c r="J1031" s="45">
        <v>14.4</v>
      </c>
      <c r="K1031" s="45">
        <v>14.56</v>
      </c>
      <c r="L1031" s="45">
        <v>13.13</v>
      </c>
      <c r="M1031" s="45">
        <v>11.6</v>
      </c>
      <c r="N1031" s="9">
        <v>110.1</v>
      </c>
      <c r="O1031" s="45">
        <v>15.702316076294277</v>
      </c>
      <c r="P1031" s="45">
        <v>7.7480926430517707</v>
      </c>
      <c r="Q1031" s="45">
        <v>11.082561307901909</v>
      </c>
      <c r="R1031" s="45">
        <v>14.914168937329702</v>
      </c>
      <c r="S1031" s="45">
        <v>17.460490463215262</v>
      </c>
      <c r="T1031" s="45">
        <v>17.654495912806539</v>
      </c>
      <c r="U1031" s="45">
        <v>15.92057220708447</v>
      </c>
      <c r="V1031" s="45">
        <v>14.065395095367847</v>
      </c>
    </row>
    <row r="1032" spans="1:22" ht="15" customHeight="1">
      <c r="A1032" s="3">
        <v>2021</v>
      </c>
      <c r="B1032" s="5" t="s">
        <v>49</v>
      </c>
      <c r="C1032" s="5" t="s">
        <v>21</v>
      </c>
      <c r="D1032" s="2">
        <v>21</v>
      </c>
      <c r="E1032" s="2">
        <v>24</v>
      </c>
      <c r="F1032" s="45">
        <v>15.57</v>
      </c>
      <c r="G1032" s="45">
        <v>5.56</v>
      </c>
      <c r="H1032" s="45">
        <v>9.4700000000000006</v>
      </c>
      <c r="I1032" s="45">
        <v>13.29</v>
      </c>
      <c r="J1032" s="45">
        <v>16.61</v>
      </c>
      <c r="K1032" s="45">
        <v>18.010000000000002</v>
      </c>
      <c r="L1032" s="45">
        <v>16.399999999999999</v>
      </c>
      <c r="M1032" s="45">
        <v>14.37</v>
      </c>
      <c r="N1032" s="9">
        <v>110.1</v>
      </c>
      <c r="O1032" s="45">
        <v>18.8791553133515</v>
      </c>
      <c r="P1032" s="45">
        <v>6.7416893732970031</v>
      </c>
      <c r="Q1032" s="45">
        <v>11.482697547683925</v>
      </c>
      <c r="R1032" s="45">
        <v>16.114577656675749</v>
      </c>
      <c r="S1032" s="45">
        <v>20.140190735694823</v>
      </c>
      <c r="T1032" s="45">
        <v>21.837738419618532</v>
      </c>
      <c r="U1032" s="45">
        <v>19.885558583106263</v>
      </c>
      <c r="V1032" s="45">
        <v>17.424114441416894</v>
      </c>
    </row>
    <row r="1033" spans="1:22" ht="15" customHeight="1">
      <c r="A1033" s="3">
        <v>2021</v>
      </c>
      <c r="B1033" s="5" t="s">
        <v>49</v>
      </c>
      <c r="C1033" s="5" t="s">
        <v>22</v>
      </c>
      <c r="D1033" s="2">
        <v>22</v>
      </c>
      <c r="E1033" s="2">
        <v>24</v>
      </c>
      <c r="F1033" s="45">
        <v>16.100000000000001</v>
      </c>
      <c r="G1033" s="45">
        <v>5.5</v>
      </c>
      <c r="H1033" s="45">
        <v>9.5</v>
      </c>
      <c r="I1033" s="45">
        <v>13.33</v>
      </c>
      <c r="J1033" s="45">
        <v>16.77</v>
      </c>
      <c r="K1033" s="45">
        <v>19</v>
      </c>
      <c r="L1033" s="45">
        <v>17.3</v>
      </c>
      <c r="M1033" s="45">
        <v>15.01</v>
      </c>
      <c r="N1033" s="9">
        <v>110.1</v>
      </c>
      <c r="O1033" s="45">
        <v>19.521798365122621</v>
      </c>
      <c r="P1033" s="45">
        <v>6.668937329700273</v>
      </c>
      <c r="Q1033" s="45">
        <v>11.519073569482289</v>
      </c>
      <c r="R1033" s="45">
        <v>16.163079019073571</v>
      </c>
      <c r="S1033" s="45">
        <v>20.334196185286107</v>
      </c>
      <c r="T1033" s="45">
        <v>23.038147138964579</v>
      </c>
      <c r="U1033" s="45">
        <v>20.976839237057224</v>
      </c>
      <c r="V1033" s="45">
        <v>18.200136239782019</v>
      </c>
    </row>
    <row r="1034" spans="1:22" ht="15" customHeight="1">
      <c r="A1034" s="3">
        <v>2021</v>
      </c>
      <c r="B1034" s="5" t="s">
        <v>49</v>
      </c>
      <c r="C1034" s="5" t="s">
        <v>23</v>
      </c>
      <c r="D1034" s="2">
        <v>23</v>
      </c>
      <c r="E1034" s="2">
        <v>24</v>
      </c>
      <c r="F1034" s="45">
        <v>14.86</v>
      </c>
      <c r="G1034" s="45">
        <v>5.79</v>
      </c>
      <c r="H1034" s="45">
        <v>9.39</v>
      </c>
      <c r="I1034" s="45">
        <v>13.22</v>
      </c>
      <c r="J1034" s="45">
        <v>16.329999999999998</v>
      </c>
      <c r="K1034" s="45">
        <v>16.77</v>
      </c>
      <c r="L1034" s="45">
        <v>15.2</v>
      </c>
      <c r="M1034" s="45">
        <v>13.21</v>
      </c>
      <c r="N1034" s="9">
        <v>110.1</v>
      </c>
      <c r="O1034" s="45">
        <v>18.018256130790192</v>
      </c>
      <c r="P1034" s="45">
        <v>7.0205722070844692</v>
      </c>
      <c r="Q1034" s="45">
        <v>11.385694822888285</v>
      </c>
      <c r="R1034" s="45">
        <v>16.029700272479566</v>
      </c>
      <c r="S1034" s="45">
        <v>19.80068119891008</v>
      </c>
      <c r="T1034" s="45">
        <v>20.334196185286107</v>
      </c>
      <c r="U1034" s="45">
        <v>18.43051771117166</v>
      </c>
      <c r="V1034" s="45">
        <v>16.017574931880109</v>
      </c>
    </row>
    <row r="1035" spans="1:22" ht="15" customHeight="1">
      <c r="A1035" s="3">
        <v>2021</v>
      </c>
      <c r="B1035" s="5" t="s">
        <v>49</v>
      </c>
      <c r="C1035" s="5" t="s">
        <v>24</v>
      </c>
      <c r="D1035" s="2">
        <v>24</v>
      </c>
      <c r="E1035" s="2">
        <v>24</v>
      </c>
      <c r="F1035" s="45">
        <v>10.66</v>
      </c>
      <c r="G1035" s="45">
        <v>6.59</v>
      </c>
      <c r="H1035" s="45">
        <v>9</v>
      </c>
      <c r="I1035" s="45">
        <v>10</v>
      </c>
      <c r="J1035" s="45">
        <v>11.19</v>
      </c>
      <c r="K1035" s="45">
        <v>11.56</v>
      </c>
      <c r="L1035" s="45">
        <v>11.11</v>
      </c>
      <c r="M1035" s="45">
        <v>11.05</v>
      </c>
      <c r="N1035" s="9">
        <v>110.1</v>
      </c>
      <c r="O1035" s="45">
        <v>12.925613079019076</v>
      </c>
      <c r="P1035" s="45">
        <v>7.9905994550408721</v>
      </c>
      <c r="Q1035" s="45">
        <v>10.912806539509537</v>
      </c>
      <c r="R1035" s="45">
        <v>12.125340599455042</v>
      </c>
      <c r="S1035" s="45">
        <v>13.568256130790191</v>
      </c>
      <c r="T1035" s="45">
        <v>14.016893732970027</v>
      </c>
      <c r="U1035" s="45">
        <v>13.471253405994551</v>
      </c>
      <c r="V1035" s="45">
        <v>13.398501362397823</v>
      </c>
    </row>
    <row r="1036" spans="1:22" ht="15" customHeight="1">
      <c r="A1036" s="3">
        <v>2021</v>
      </c>
      <c r="B1036" s="5" t="s">
        <v>49</v>
      </c>
      <c r="C1036" s="5" t="s">
        <v>25</v>
      </c>
      <c r="D1036" s="2">
        <v>25</v>
      </c>
      <c r="E1036" s="2">
        <v>24</v>
      </c>
      <c r="F1036" s="45">
        <v>10.43</v>
      </c>
      <c r="G1036" s="45">
        <v>6.98</v>
      </c>
      <c r="H1036" s="45">
        <v>9.11</v>
      </c>
      <c r="I1036" s="45">
        <v>10</v>
      </c>
      <c r="J1036" s="45">
        <v>10.72</v>
      </c>
      <c r="K1036" s="45">
        <v>11.52</v>
      </c>
      <c r="L1036" s="45">
        <v>11.61</v>
      </c>
      <c r="M1036" s="45">
        <v>11.94</v>
      </c>
      <c r="N1036" s="9">
        <v>110.1</v>
      </c>
      <c r="O1036" s="45">
        <v>12.646730245231607</v>
      </c>
      <c r="P1036" s="45">
        <v>8.4634877384196194</v>
      </c>
      <c r="Q1036" s="45">
        <v>11.046185286103542</v>
      </c>
      <c r="R1036" s="45">
        <v>12.125340599455042</v>
      </c>
      <c r="S1036" s="45">
        <v>12.998365122615805</v>
      </c>
      <c r="T1036" s="45">
        <v>13.968392370572207</v>
      </c>
      <c r="U1036" s="45">
        <v>14.077520435967303</v>
      </c>
      <c r="V1036" s="45">
        <v>14.477656675749319</v>
      </c>
    </row>
    <row r="1037" spans="1:22" ht="15" customHeight="1">
      <c r="A1037" s="3">
        <v>2021</v>
      </c>
      <c r="B1037" s="5" t="s">
        <v>49</v>
      </c>
      <c r="C1037" s="5" t="s">
        <v>26</v>
      </c>
      <c r="D1037" s="2">
        <v>26</v>
      </c>
      <c r="E1037" s="2">
        <v>24</v>
      </c>
      <c r="F1037" s="45">
        <v>10.75</v>
      </c>
      <c r="G1037" s="45">
        <v>6.53</v>
      </c>
      <c r="H1037" s="45">
        <v>9</v>
      </c>
      <c r="I1037" s="45">
        <v>10</v>
      </c>
      <c r="J1037" s="45">
        <v>11.31</v>
      </c>
      <c r="K1037" s="45">
        <v>11.6</v>
      </c>
      <c r="L1037" s="45">
        <v>11.03</v>
      </c>
      <c r="M1037" s="45">
        <v>10.82</v>
      </c>
      <c r="N1037" s="9">
        <v>110.1</v>
      </c>
      <c r="O1037" s="45">
        <v>13.03474114441417</v>
      </c>
      <c r="P1037" s="45">
        <v>7.9178474114441419</v>
      </c>
      <c r="Q1037" s="45">
        <v>10.912806539509537</v>
      </c>
      <c r="R1037" s="45">
        <v>12.125340599455042</v>
      </c>
      <c r="S1037" s="45">
        <v>13.713760217983651</v>
      </c>
      <c r="T1037" s="45">
        <v>14.065395095367847</v>
      </c>
      <c r="U1037" s="45">
        <v>13.374250681198911</v>
      </c>
      <c r="V1037" s="45">
        <v>13.119618528610355</v>
      </c>
    </row>
    <row r="1038" spans="1:22" ht="15" customHeight="1">
      <c r="A1038" s="3">
        <v>2021</v>
      </c>
      <c r="B1038" s="5" t="s">
        <v>29</v>
      </c>
      <c r="C1038" s="5" t="s">
        <v>18</v>
      </c>
      <c r="D1038" s="2">
        <v>27</v>
      </c>
      <c r="E1038" s="2">
        <v>24</v>
      </c>
      <c r="F1038" s="46">
        <v>25990</v>
      </c>
      <c r="G1038" s="46" t="s">
        <v>39</v>
      </c>
      <c r="H1038" s="46">
        <v>10854</v>
      </c>
      <c r="I1038" s="46">
        <v>23525</v>
      </c>
      <c r="J1038" s="46">
        <v>28576</v>
      </c>
      <c r="K1038" s="46">
        <v>29956</v>
      </c>
      <c r="L1038" s="46">
        <v>27136</v>
      </c>
      <c r="M1038" s="46">
        <v>20573</v>
      </c>
      <c r="N1038" s="9">
        <v>110.1</v>
      </c>
      <c r="O1038" s="46">
        <v>31513.760217983654</v>
      </c>
      <c r="P1038" s="46" t="s">
        <v>39</v>
      </c>
      <c r="Q1038" s="46">
        <v>13160.844686648503</v>
      </c>
      <c r="R1038" s="46">
        <v>28524.863760217984</v>
      </c>
      <c r="S1038" s="46">
        <v>34649.373297002727</v>
      </c>
      <c r="T1038" s="46">
        <v>36322.670299727521</v>
      </c>
      <c r="U1038" s="46">
        <v>32903.324250681202</v>
      </c>
      <c r="V1038" s="46">
        <v>24945.463215258857</v>
      </c>
    </row>
    <row r="1039" spans="1:22" ht="15" customHeight="1">
      <c r="A1039" s="3">
        <v>2021</v>
      </c>
      <c r="B1039" s="5" t="s">
        <v>29</v>
      </c>
      <c r="C1039" s="5" t="s">
        <v>19</v>
      </c>
      <c r="D1039" s="2">
        <v>28</v>
      </c>
      <c r="E1039" s="2">
        <v>24</v>
      </c>
      <c r="F1039" s="46">
        <v>30803</v>
      </c>
      <c r="G1039" s="46" t="s">
        <v>39</v>
      </c>
      <c r="H1039" s="46">
        <v>12987</v>
      </c>
      <c r="I1039" s="46">
        <v>25123</v>
      </c>
      <c r="J1039" s="46">
        <v>32593</v>
      </c>
      <c r="K1039" s="46">
        <v>36242</v>
      </c>
      <c r="L1039" s="46">
        <v>33711</v>
      </c>
      <c r="M1039" s="46">
        <v>26104</v>
      </c>
      <c r="N1039" s="9">
        <v>110.1</v>
      </c>
      <c r="O1039" s="46">
        <v>37349.686648501367</v>
      </c>
      <c r="P1039" s="46" t="s">
        <v>39</v>
      </c>
      <c r="Q1039" s="46">
        <v>15747.179836512263</v>
      </c>
      <c r="R1039" s="46">
        <v>30462.4931880109</v>
      </c>
      <c r="S1039" s="46">
        <v>39520.122615803819</v>
      </c>
      <c r="T1039" s="46">
        <v>43944.659400544959</v>
      </c>
      <c r="U1039" s="46">
        <v>40875.735694822892</v>
      </c>
      <c r="V1039" s="46">
        <v>31651.989100817442</v>
      </c>
    </row>
    <row r="1040" spans="1:22" ht="15" customHeight="1">
      <c r="A1040" s="3">
        <v>2021</v>
      </c>
      <c r="B1040" s="5" t="s">
        <v>29</v>
      </c>
      <c r="C1040" s="5" t="s">
        <v>20</v>
      </c>
      <c r="D1040" s="2">
        <v>29</v>
      </c>
      <c r="E1040" s="2">
        <v>24</v>
      </c>
      <c r="F1040" s="46">
        <v>21242</v>
      </c>
      <c r="G1040" s="46" t="s">
        <v>39</v>
      </c>
      <c r="H1040" s="46">
        <v>9001</v>
      </c>
      <c r="I1040" s="46">
        <v>21892</v>
      </c>
      <c r="J1040" s="46">
        <v>23906</v>
      </c>
      <c r="K1040" s="46">
        <v>23316</v>
      </c>
      <c r="L1040" s="46">
        <v>21218</v>
      </c>
      <c r="M1040" s="46">
        <v>15574</v>
      </c>
      <c r="N1040" s="9">
        <v>110.1</v>
      </c>
      <c r="O1040" s="46">
        <v>25756.648501362401</v>
      </c>
      <c r="P1040" s="46" t="s">
        <v>39</v>
      </c>
      <c r="Q1040" s="46">
        <v>10914.019073569483</v>
      </c>
      <c r="R1040" s="46">
        <v>26544.795640326978</v>
      </c>
      <c r="S1040" s="46">
        <v>28986.839237057222</v>
      </c>
      <c r="T1040" s="46">
        <v>28271.444141689375</v>
      </c>
      <c r="U1040" s="46">
        <v>25727.547683923705</v>
      </c>
      <c r="V1040" s="46">
        <v>18884.005449591281</v>
      </c>
    </row>
    <row r="1041" spans="1:22" ht="15" customHeight="1">
      <c r="A1041" s="3">
        <v>2021</v>
      </c>
      <c r="B1041" s="5" t="s">
        <v>29</v>
      </c>
      <c r="C1041" s="5" t="s">
        <v>21</v>
      </c>
      <c r="D1041" s="2">
        <v>30</v>
      </c>
      <c r="E1041" s="2">
        <v>24</v>
      </c>
      <c r="F1041" s="46">
        <v>31224</v>
      </c>
      <c r="G1041" s="46">
        <v>8992</v>
      </c>
      <c r="H1041" s="46">
        <v>18000</v>
      </c>
      <c r="I1041" s="46">
        <v>26000</v>
      </c>
      <c r="J1041" s="46">
        <v>32747</v>
      </c>
      <c r="K1041" s="46">
        <v>35695</v>
      </c>
      <c r="L1041" s="46">
        <v>32956</v>
      </c>
      <c r="M1041" s="46">
        <v>28981</v>
      </c>
      <c r="N1041" s="9">
        <v>110.1</v>
      </c>
      <c r="O1041" s="46">
        <v>37860.16348773842</v>
      </c>
      <c r="P1041" s="46">
        <v>10903.106267029973</v>
      </c>
      <c r="Q1041" s="46">
        <v>21825.613079019076</v>
      </c>
      <c r="R1041" s="46">
        <v>31525.885558583108</v>
      </c>
      <c r="S1041" s="46">
        <v>39706.852861035426</v>
      </c>
      <c r="T1041" s="46">
        <v>43281.403269754774</v>
      </c>
      <c r="U1041" s="46">
        <v>39960.272479564032</v>
      </c>
      <c r="V1041" s="46">
        <v>35140.449591280652</v>
      </c>
    </row>
    <row r="1042" spans="1:22" ht="15" customHeight="1">
      <c r="A1042" s="3">
        <v>2021</v>
      </c>
      <c r="B1042" s="5" t="s">
        <v>29</v>
      </c>
      <c r="C1042" s="5" t="s">
        <v>22</v>
      </c>
      <c r="D1042" s="2">
        <v>31</v>
      </c>
      <c r="E1042" s="2">
        <v>24</v>
      </c>
      <c r="F1042" s="46">
        <v>33325</v>
      </c>
      <c r="G1042" s="46">
        <v>9071</v>
      </c>
      <c r="H1042" s="46">
        <v>18441</v>
      </c>
      <c r="I1042" s="46">
        <v>26819</v>
      </c>
      <c r="J1042" s="46">
        <v>34133</v>
      </c>
      <c r="K1042" s="46">
        <v>38275</v>
      </c>
      <c r="L1042" s="46">
        <v>36000</v>
      </c>
      <c r="M1042" s="46">
        <v>31056</v>
      </c>
      <c r="N1042" s="9">
        <v>110.1</v>
      </c>
      <c r="O1042" s="46">
        <v>40407.697547683929</v>
      </c>
      <c r="P1042" s="46">
        <v>10998.896457765668</v>
      </c>
      <c r="Q1042" s="46">
        <v>22360.340599455041</v>
      </c>
      <c r="R1042" s="46">
        <v>32518.950953678475</v>
      </c>
      <c r="S1042" s="46">
        <v>41387.42506811989</v>
      </c>
      <c r="T1042" s="46">
        <v>46409.741144414169</v>
      </c>
      <c r="U1042" s="46">
        <v>43651.226158038153</v>
      </c>
      <c r="V1042" s="46">
        <v>37656.457765667576</v>
      </c>
    </row>
    <row r="1043" spans="1:22" ht="15" customHeight="1">
      <c r="A1043" s="3">
        <v>2021</v>
      </c>
      <c r="B1043" s="5" t="s">
        <v>29</v>
      </c>
      <c r="C1043" s="5" t="s">
        <v>23</v>
      </c>
      <c r="D1043" s="2">
        <v>32</v>
      </c>
      <c r="E1043" s="2">
        <v>24</v>
      </c>
      <c r="F1043" s="46">
        <v>28301</v>
      </c>
      <c r="G1043" s="46" t="s">
        <v>39</v>
      </c>
      <c r="H1043" s="46">
        <v>16978</v>
      </c>
      <c r="I1043" s="46">
        <v>25097</v>
      </c>
      <c r="J1043" s="46">
        <v>30560</v>
      </c>
      <c r="K1043" s="46">
        <v>31699</v>
      </c>
      <c r="L1043" s="46">
        <v>28816</v>
      </c>
      <c r="M1043" s="46">
        <v>24865</v>
      </c>
      <c r="N1043" s="9">
        <v>110.1</v>
      </c>
      <c r="O1043" s="46">
        <v>34315.926430517713</v>
      </c>
      <c r="P1043" s="46" t="s">
        <v>39</v>
      </c>
      <c r="Q1043" s="46">
        <v>20586.40326975477</v>
      </c>
      <c r="R1043" s="46">
        <v>30430.967302452318</v>
      </c>
      <c r="S1043" s="46">
        <v>37055.040871934609</v>
      </c>
      <c r="T1043" s="46">
        <v>38436.117166212534</v>
      </c>
      <c r="U1043" s="46">
        <v>34940.38147138965</v>
      </c>
      <c r="V1043" s="46">
        <v>30149.659400544962</v>
      </c>
    </row>
    <row r="1044" spans="1:22" ht="15" customHeight="1">
      <c r="A1044" s="3">
        <v>2021</v>
      </c>
      <c r="B1044" s="5" t="s">
        <v>29</v>
      </c>
      <c r="C1044" s="5" t="s">
        <v>24</v>
      </c>
      <c r="D1044" s="2">
        <v>33</v>
      </c>
      <c r="E1044" s="2">
        <v>24</v>
      </c>
      <c r="F1044" s="46">
        <v>11280</v>
      </c>
      <c r="G1044" s="46" t="s">
        <v>39</v>
      </c>
      <c r="H1044" s="46">
        <v>6194</v>
      </c>
      <c r="I1044" s="46">
        <v>10172</v>
      </c>
      <c r="J1044" s="46">
        <v>12238</v>
      </c>
      <c r="K1044" s="46">
        <v>12381</v>
      </c>
      <c r="L1044" s="46">
        <v>12000</v>
      </c>
      <c r="M1044" s="46">
        <v>10848</v>
      </c>
      <c r="N1044" s="9">
        <v>110.1</v>
      </c>
      <c r="O1044" s="46">
        <v>13677.384196185287</v>
      </c>
      <c r="P1044" s="46" t="s">
        <v>39</v>
      </c>
      <c r="Q1044" s="46">
        <v>7510.4359673024528</v>
      </c>
      <c r="R1044" s="46">
        <v>12333.896457765668</v>
      </c>
      <c r="S1044" s="46">
        <v>14838.99182561308</v>
      </c>
      <c r="T1044" s="46">
        <v>15012.384196185287</v>
      </c>
      <c r="U1044" s="46">
        <v>14550.408719346049</v>
      </c>
      <c r="V1044" s="46">
        <v>13153.569482288829</v>
      </c>
    </row>
    <row r="1045" spans="1:22" ht="15" customHeight="1">
      <c r="A1045" s="3">
        <v>2021</v>
      </c>
      <c r="B1045" s="5" t="s">
        <v>29</v>
      </c>
      <c r="C1045" s="5" t="s">
        <v>25</v>
      </c>
      <c r="D1045" s="2">
        <v>34</v>
      </c>
      <c r="E1045" s="2">
        <v>24</v>
      </c>
      <c r="F1045" s="46">
        <v>10957</v>
      </c>
      <c r="G1045" s="46" t="s">
        <v>39</v>
      </c>
      <c r="H1045" s="46">
        <v>6716</v>
      </c>
      <c r="I1045" s="46">
        <v>10289</v>
      </c>
      <c r="J1045" s="46">
        <v>12491</v>
      </c>
      <c r="K1045" s="46">
        <v>11997</v>
      </c>
      <c r="L1045" s="46">
        <v>11713</v>
      </c>
      <c r="M1045" s="46">
        <v>11866</v>
      </c>
      <c r="N1045" s="9">
        <v>110.1</v>
      </c>
      <c r="O1045" s="46">
        <v>13285.73569482289</v>
      </c>
      <c r="P1045" s="46" t="s">
        <v>39</v>
      </c>
      <c r="Q1045" s="46">
        <v>8143.3787465940059</v>
      </c>
      <c r="R1045" s="46">
        <v>12475.762942779293</v>
      </c>
      <c r="S1045" s="46">
        <v>15145.762942779293</v>
      </c>
      <c r="T1045" s="46">
        <v>14546.771117166214</v>
      </c>
      <c r="U1045" s="46">
        <v>14202.41144414169</v>
      </c>
      <c r="V1045" s="46">
        <v>14387.929155313352</v>
      </c>
    </row>
    <row r="1046" spans="1:22" ht="15" customHeight="1">
      <c r="A1046" s="3">
        <v>2021</v>
      </c>
      <c r="B1046" s="5" t="s">
        <v>29</v>
      </c>
      <c r="C1046" s="5" t="s">
        <v>26</v>
      </c>
      <c r="D1046" s="2">
        <v>35</v>
      </c>
      <c r="E1046" s="2">
        <v>24</v>
      </c>
      <c r="F1046" s="46">
        <v>11378</v>
      </c>
      <c r="G1046" s="46" t="s">
        <v>39</v>
      </c>
      <c r="H1046" s="46">
        <v>5842</v>
      </c>
      <c r="I1046" s="46">
        <v>10070</v>
      </c>
      <c r="J1046" s="46">
        <v>12175</v>
      </c>
      <c r="K1046" s="46">
        <v>12487</v>
      </c>
      <c r="L1046" s="46">
        <v>12026</v>
      </c>
      <c r="M1046" s="46">
        <v>10563</v>
      </c>
      <c r="N1046" s="9">
        <v>110.1</v>
      </c>
      <c r="O1046" s="46">
        <v>13796.212534059947</v>
      </c>
      <c r="P1046" s="46" t="s">
        <v>39</v>
      </c>
      <c r="Q1046" s="46">
        <v>7083.6239782016355</v>
      </c>
      <c r="R1046" s="46">
        <v>12210.217983651226</v>
      </c>
      <c r="S1046" s="46">
        <v>14762.602179836513</v>
      </c>
      <c r="T1046" s="46">
        <v>15140.912806539511</v>
      </c>
      <c r="U1046" s="46">
        <v>14581.934604904633</v>
      </c>
      <c r="V1046" s="46">
        <v>12807.99727520436</v>
      </c>
    </row>
    <row r="1047" spans="1:22" ht="15" customHeight="1">
      <c r="A1047" s="3">
        <v>2022</v>
      </c>
      <c r="B1047" s="5" t="s">
        <v>17</v>
      </c>
      <c r="C1047" s="5" t="s">
        <v>18</v>
      </c>
      <c r="D1047" s="2">
        <v>0</v>
      </c>
      <c r="E1047" s="2">
        <v>25</v>
      </c>
      <c r="F1047" s="47">
        <v>533.70000000000005</v>
      </c>
      <c r="G1047" s="47">
        <v>92</v>
      </c>
      <c r="H1047" s="47">
        <v>250</v>
      </c>
      <c r="I1047" s="47">
        <v>500.8</v>
      </c>
      <c r="J1047" s="47">
        <v>600.79999999999995</v>
      </c>
      <c r="K1047" s="47">
        <v>615.79999999999995</v>
      </c>
      <c r="L1047" s="47">
        <v>560.79999999999995</v>
      </c>
      <c r="M1047" s="47">
        <v>429</v>
      </c>
      <c r="N1047" s="9">
        <v>120</v>
      </c>
      <c r="O1047" s="47">
        <v>593.74125000000015</v>
      </c>
      <c r="P1047" s="47">
        <v>102.35</v>
      </c>
      <c r="Q1047" s="47">
        <v>278.125</v>
      </c>
      <c r="R1047" s="47">
        <v>557.14</v>
      </c>
      <c r="S1047" s="47">
        <v>668.38999999999987</v>
      </c>
      <c r="T1047" s="47">
        <v>685.07749999999987</v>
      </c>
      <c r="U1047" s="47">
        <v>623.88999999999987</v>
      </c>
      <c r="V1047" s="47">
        <v>477.26249999999999</v>
      </c>
    </row>
    <row r="1048" spans="1:22" ht="15" customHeight="1">
      <c r="A1048" s="3">
        <v>2022</v>
      </c>
      <c r="B1048" s="5" t="s">
        <v>17</v>
      </c>
      <c r="C1048" s="5" t="s">
        <v>19</v>
      </c>
      <c r="D1048" s="2">
        <v>1</v>
      </c>
      <c r="E1048" s="2">
        <v>25</v>
      </c>
      <c r="F1048" s="47">
        <v>623.20000000000005</v>
      </c>
      <c r="G1048" s="47">
        <v>104.5</v>
      </c>
      <c r="H1048" s="47">
        <v>292</v>
      </c>
      <c r="I1048" s="47">
        <v>530.29999999999995</v>
      </c>
      <c r="J1048" s="47">
        <v>674.2</v>
      </c>
      <c r="K1048" s="47">
        <v>737.3</v>
      </c>
      <c r="L1048" s="47">
        <v>686</v>
      </c>
      <c r="M1048" s="47">
        <v>538.29999999999995</v>
      </c>
      <c r="N1048" s="9">
        <v>120</v>
      </c>
      <c r="O1048" s="47">
        <v>693.31000000000006</v>
      </c>
      <c r="P1048" s="47">
        <v>116.25624999999999</v>
      </c>
      <c r="Q1048" s="47">
        <v>324.85000000000002</v>
      </c>
      <c r="R1048" s="47">
        <v>589.9587499999999</v>
      </c>
      <c r="S1048" s="47">
        <v>750.04750000000013</v>
      </c>
      <c r="T1048" s="47">
        <v>820.24624999999992</v>
      </c>
      <c r="U1048" s="47">
        <v>763.17499999999995</v>
      </c>
      <c r="V1048" s="47">
        <v>598.85874999999987</v>
      </c>
    </row>
    <row r="1049" spans="1:22" ht="15" customHeight="1">
      <c r="A1049" s="3">
        <v>2022</v>
      </c>
      <c r="B1049" s="5" t="s">
        <v>17</v>
      </c>
      <c r="C1049" s="5" t="s">
        <v>20</v>
      </c>
      <c r="D1049" s="2">
        <v>2</v>
      </c>
      <c r="E1049" s="2">
        <v>25</v>
      </c>
      <c r="F1049" s="47">
        <v>449.8</v>
      </c>
      <c r="G1049" s="47">
        <v>86.9</v>
      </c>
      <c r="H1049" s="47">
        <v>217</v>
      </c>
      <c r="I1049" s="47">
        <v>475.6</v>
      </c>
      <c r="J1049" s="47">
        <v>509.3</v>
      </c>
      <c r="K1049" s="47">
        <v>496.9</v>
      </c>
      <c r="L1049" s="47">
        <v>448.5</v>
      </c>
      <c r="M1049" s="47">
        <v>326.8</v>
      </c>
      <c r="N1049" s="9">
        <v>120</v>
      </c>
      <c r="O1049" s="47">
        <v>500.40250000000003</v>
      </c>
      <c r="P1049" s="47">
        <v>96.67625000000001</v>
      </c>
      <c r="Q1049" s="47">
        <v>241.41249999999999</v>
      </c>
      <c r="R1049" s="47">
        <v>529.10500000000002</v>
      </c>
      <c r="S1049" s="47">
        <v>566.59625000000005</v>
      </c>
      <c r="T1049" s="47">
        <v>552.80124999999998</v>
      </c>
      <c r="U1049" s="47">
        <v>498.95625000000001</v>
      </c>
      <c r="V1049" s="47">
        <v>363.565</v>
      </c>
    </row>
    <row r="1050" spans="1:22" ht="15" customHeight="1">
      <c r="A1050" s="3">
        <v>2022</v>
      </c>
      <c r="B1050" s="5" t="s">
        <v>17</v>
      </c>
      <c r="C1050" s="5" t="s">
        <v>21</v>
      </c>
      <c r="D1050" s="2">
        <v>3</v>
      </c>
      <c r="E1050" s="2">
        <v>25</v>
      </c>
      <c r="F1050" s="47">
        <v>641.79999999999995</v>
      </c>
      <c r="G1050" s="47">
        <v>227.5</v>
      </c>
      <c r="H1050" s="47">
        <v>401.4</v>
      </c>
      <c r="I1050" s="47">
        <v>548.1</v>
      </c>
      <c r="J1050" s="47">
        <v>681.8</v>
      </c>
      <c r="K1050" s="47">
        <v>730.8</v>
      </c>
      <c r="L1050" s="47">
        <v>680.4</v>
      </c>
      <c r="M1050" s="47">
        <v>601.70000000000005</v>
      </c>
      <c r="N1050" s="9">
        <v>120</v>
      </c>
      <c r="O1050" s="47">
        <v>714.00249999999994</v>
      </c>
      <c r="P1050" s="47">
        <v>253.09375</v>
      </c>
      <c r="Q1050" s="47">
        <v>446.55749999999995</v>
      </c>
      <c r="R1050" s="47">
        <v>609.76125000000002</v>
      </c>
      <c r="S1050" s="47">
        <v>758.50249999999994</v>
      </c>
      <c r="T1050" s="47">
        <v>813.01499999999987</v>
      </c>
      <c r="U1050" s="47">
        <v>756.94499999999994</v>
      </c>
      <c r="V1050" s="47">
        <v>669.39125000000013</v>
      </c>
    </row>
    <row r="1051" spans="1:22" ht="15" customHeight="1">
      <c r="A1051" s="3">
        <v>2022</v>
      </c>
      <c r="B1051" s="5" t="s">
        <v>17</v>
      </c>
      <c r="C1051" s="5" t="s">
        <v>22</v>
      </c>
      <c r="D1051" s="2">
        <v>4</v>
      </c>
      <c r="E1051" s="2">
        <v>25</v>
      </c>
      <c r="F1051" s="47">
        <v>683.2</v>
      </c>
      <c r="G1051" s="47">
        <v>235.1</v>
      </c>
      <c r="H1051" s="47">
        <v>412.5</v>
      </c>
      <c r="I1051" s="47">
        <v>567.5</v>
      </c>
      <c r="J1051" s="47">
        <v>708.4</v>
      </c>
      <c r="K1051" s="47">
        <v>781.8</v>
      </c>
      <c r="L1051" s="47">
        <v>738.9</v>
      </c>
      <c r="M1051" s="47">
        <v>647.4</v>
      </c>
      <c r="N1051" s="9">
        <v>120</v>
      </c>
      <c r="O1051" s="47">
        <v>760.06000000000006</v>
      </c>
      <c r="P1051" s="47">
        <v>261.54874999999998</v>
      </c>
      <c r="Q1051" s="47">
        <v>458.90625</v>
      </c>
      <c r="R1051" s="47">
        <v>631.34375</v>
      </c>
      <c r="S1051" s="47">
        <v>788.09499999999991</v>
      </c>
      <c r="T1051" s="47">
        <v>869.75249999999994</v>
      </c>
      <c r="U1051" s="47">
        <v>822.02625</v>
      </c>
      <c r="V1051" s="47">
        <v>720.23249999999996</v>
      </c>
    </row>
    <row r="1052" spans="1:22" ht="15" customHeight="1">
      <c r="A1052" s="3">
        <v>2022</v>
      </c>
      <c r="B1052" s="5" t="s">
        <v>17</v>
      </c>
      <c r="C1052" s="5" t="s">
        <v>23</v>
      </c>
      <c r="D1052" s="2">
        <v>5</v>
      </c>
      <c r="E1052" s="2">
        <v>25</v>
      </c>
      <c r="F1052" s="47">
        <v>587.70000000000005</v>
      </c>
      <c r="G1052" s="47">
        <v>219.4</v>
      </c>
      <c r="H1052" s="47">
        <v>390.4</v>
      </c>
      <c r="I1052" s="47">
        <v>529</v>
      </c>
      <c r="J1052" s="47">
        <v>643.4</v>
      </c>
      <c r="K1052" s="47">
        <v>653.79999999999995</v>
      </c>
      <c r="L1052" s="47">
        <v>604.29999999999995</v>
      </c>
      <c r="M1052" s="47">
        <v>518.20000000000005</v>
      </c>
      <c r="N1052" s="9">
        <v>120</v>
      </c>
      <c r="O1052" s="47">
        <v>653.81625000000008</v>
      </c>
      <c r="P1052" s="47">
        <v>244.08250000000001</v>
      </c>
      <c r="Q1052" s="47">
        <v>434.31999999999994</v>
      </c>
      <c r="R1052" s="47">
        <v>588.51250000000005</v>
      </c>
      <c r="S1052" s="47">
        <v>715.78249999999991</v>
      </c>
      <c r="T1052" s="47">
        <v>727.35249999999985</v>
      </c>
      <c r="U1052" s="47">
        <v>672.28374999999994</v>
      </c>
      <c r="V1052" s="47">
        <v>576.49750000000006</v>
      </c>
    </row>
    <row r="1053" spans="1:22" ht="15" customHeight="1">
      <c r="A1053" s="3">
        <v>2022</v>
      </c>
      <c r="B1053" s="5" t="s">
        <v>17</v>
      </c>
      <c r="C1053" s="5" t="s">
        <v>24</v>
      </c>
      <c r="D1053" s="2">
        <v>6</v>
      </c>
      <c r="E1053" s="2">
        <v>25</v>
      </c>
      <c r="F1053" s="47">
        <v>228.3</v>
      </c>
      <c r="G1053" s="47">
        <v>79.2</v>
      </c>
      <c r="H1053" s="47">
        <v>140</v>
      </c>
      <c r="I1053" s="47">
        <v>212.2</v>
      </c>
      <c r="J1053" s="47">
        <v>247.3</v>
      </c>
      <c r="K1053" s="47">
        <v>258.89999999999998</v>
      </c>
      <c r="L1053" s="47">
        <v>251.3</v>
      </c>
      <c r="M1053" s="47">
        <v>226.1</v>
      </c>
      <c r="N1053" s="9">
        <v>120</v>
      </c>
      <c r="O1053" s="47">
        <v>253.98375000000001</v>
      </c>
      <c r="P1053" s="47">
        <v>88.11</v>
      </c>
      <c r="Q1053" s="47">
        <v>155.75</v>
      </c>
      <c r="R1053" s="47">
        <v>236.07249999999996</v>
      </c>
      <c r="S1053" s="47">
        <v>275.12125000000003</v>
      </c>
      <c r="T1053" s="47">
        <v>288.02624999999995</v>
      </c>
      <c r="U1053" s="47">
        <v>279.57125000000002</v>
      </c>
      <c r="V1053" s="47">
        <v>251.53625</v>
      </c>
    </row>
    <row r="1054" spans="1:22" ht="15" customHeight="1">
      <c r="A1054" s="3">
        <v>2022</v>
      </c>
      <c r="B1054" s="5" t="s">
        <v>17</v>
      </c>
      <c r="C1054" s="5" t="s">
        <v>25</v>
      </c>
      <c r="D1054" s="2">
        <v>7</v>
      </c>
      <c r="E1054" s="2">
        <v>25</v>
      </c>
      <c r="F1054" s="47">
        <v>211.2</v>
      </c>
      <c r="G1054" s="47">
        <v>79.3</v>
      </c>
      <c r="H1054" s="47">
        <v>140.19999999999999</v>
      </c>
      <c r="I1054" s="47">
        <v>209.9</v>
      </c>
      <c r="J1054" s="47">
        <v>235.4</v>
      </c>
      <c r="K1054" s="47">
        <v>233.6</v>
      </c>
      <c r="L1054" s="47">
        <v>240.9</v>
      </c>
      <c r="M1054" s="47">
        <v>232.9</v>
      </c>
      <c r="N1054" s="9">
        <v>120</v>
      </c>
      <c r="O1054" s="47">
        <v>234.95999999999998</v>
      </c>
      <c r="P1054" s="47">
        <v>88.221249999999998</v>
      </c>
      <c r="Q1054" s="47">
        <v>155.97249999999997</v>
      </c>
      <c r="R1054" s="47">
        <v>233.51375000000002</v>
      </c>
      <c r="S1054" s="47">
        <v>261.88249999999999</v>
      </c>
      <c r="T1054" s="47">
        <v>259.88</v>
      </c>
      <c r="U1054" s="47">
        <v>268.00125000000003</v>
      </c>
      <c r="V1054" s="47">
        <v>259.10124999999999</v>
      </c>
    </row>
    <row r="1055" spans="1:22" ht="15" customHeight="1">
      <c r="A1055" s="3">
        <v>2022</v>
      </c>
      <c r="B1055" s="5" t="s">
        <v>17</v>
      </c>
      <c r="C1055" s="5" t="s">
        <v>26</v>
      </c>
      <c r="D1055" s="2">
        <v>8</v>
      </c>
      <c r="E1055" s="2">
        <v>25</v>
      </c>
      <c r="F1055" s="47">
        <v>234.1</v>
      </c>
      <c r="G1055" s="47">
        <v>79</v>
      </c>
      <c r="H1055" s="47">
        <v>140</v>
      </c>
      <c r="I1055" s="47">
        <v>213.1</v>
      </c>
      <c r="J1055" s="47">
        <v>252.6</v>
      </c>
      <c r="K1055" s="47">
        <v>266.5</v>
      </c>
      <c r="L1055" s="47">
        <v>253.6</v>
      </c>
      <c r="M1055" s="47">
        <v>221.8</v>
      </c>
      <c r="N1055" s="9">
        <v>120</v>
      </c>
      <c r="O1055" s="47">
        <v>260.43624999999997</v>
      </c>
      <c r="P1055" s="47">
        <v>87.887500000000003</v>
      </c>
      <c r="Q1055" s="47">
        <v>155.75</v>
      </c>
      <c r="R1055" s="47">
        <v>237.07374999999999</v>
      </c>
      <c r="S1055" s="47">
        <v>281.01749999999998</v>
      </c>
      <c r="T1055" s="47">
        <v>296.48124999999999</v>
      </c>
      <c r="U1055" s="47">
        <v>282.13</v>
      </c>
      <c r="V1055" s="47">
        <v>246.75250000000003</v>
      </c>
    </row>
    <row r="1056" spans="1:22" ht="15" customHeight="1">
      <c r="A1056" s="3">
        <v>2022</v>
      </c>
      <c r="B1056" s="5" t="s">
        <v>27</v>
      </c>
      <c r="C1056" s="5" t="s">
        <v>18</v>
      </c>
      <c r="D1056" s="2">
        <v>9</v>
      </c>
      <c r="E1056" s="2">
        <v>25</v>
      </c>
      <c r="F1056" s="44">
        <v>14.79</v>
      </c>
      <c r="G1056" s="44">
        <v>7.43</v>
      </c>
      <c r="H1056" s="44">
        <v>9.99</v>
      </c>
      <c r="I1056" s="44">
        <v>13.32</v>
      </c>
      <c r="J1056" s="44">
        <v>16.350000000000001</v>
      </c>
      <c r="K1056" s="44">
        <v>17.170000000000002</v>
      </c>
      <c r="L1056" s="44">
        <v>15.64</v>
      </c>
      <c r="M1056" s="44">
        <v>13.39</v>
      </c>
      <c r="N1056" s="9">
        <v>120</v>
      </c>
      <c r="O1056" s="44">
        <v>16.453875</v>
      </c>
      <c r="P1056" s="44">
        <v>8.2658749999999994</v>
      </c>
      <c r="Q1056" s="44">
        <v>11.113875</v>
      </c>
      <c r="R1056" s="44">
        <v>14.8185</v>
      </c>
      <c r="S1056" s="44">
        <v>18.189375000000002</v>
      </c>
      <c r="T1056" s="44">
        <v>19.101625000000002</v>
      </c>
      <c r="U1056" s="44">
        <v>17.3995</v>
      </c>
      <c r="V1056" s="44">
        <v>14.896375000000001</v>
      </c>
    </row>
    <row r="1057" spans="1:22" ht="15" customHeight="1">
      <c r="A1057" s="3">
        <v>2022</v>
      </c>
      <c r="B1057" s="5" t="s">
        <v>27</v>
      </c>
      <c r="C1057" s="5" t="s">
        <v>19</v>
      </c>
      <c r="D1057" s="2">
        <v>10</v>
      </c>
      <c r="E1057" s="2">
        <v>25</v>
      </c>
      <c r="F1057" s="44">
        <v>16</v>
      </c>
      <c r="G1057" s="44">
        <v>7.39</v>
      </c>
      <c r="H1057" s="44">
        <v>10</v>
      </c>
      <c r="I1057" s="44">
        <v>13.63</v>
      </c>
      <c r="J1057" s="44">
        <v>17.21</v>
      </c>
      <c r="K1057" s="44">
        <v>18.829999999999998</v>
      </c>
      <c r="L1057" s="44">
        <v>17.52</v>
      </c>
      <c r="M1057" s="44">
        <v>14.85</v>
      </c>
      <c r="N1057" s="9">
        <v>120</v>
      </c>
      <c r="O1057" s="44">
        <v>17.8</v>
      </c>
      <c r="P1057" s="44">
        <v>8.2213750000000001</v>
      </c>
      <c r="Q1057" s="44">
        <v>11.125</v>
      </c>
      <c r="R1057" s="44">
        <v>15.163375</v>
      </c>
      <c r="S1057" s="44">
        <v>19.146125000000001</v>
      </c>
      <c r="T1057" s="44">
        <v>20.948374999999999</v>
      </c>
      <c r="U1057" s="44">
        <v>19.491</v>
      </c>
      <c r="V1057" s="44">
        <v>16.520624999999999</v>
      </c>
    </row>
    <row r="1058" spans="1:22" ht="15" customHeight="1">
      <c r="A1058" s="3">
        <v>2022</v>
      </c>
      <c r="B1058" s="5" t="s">
        <v>27</v>
      </c>
      <c r="C1058" s="5" t="s">
        <v>20</v>
      </c>
      <c r="D1058" s="2">
        <v>11</v>
      </c>
      <c r="E1058" s="2">
        <v>25</v>
      </c>
      <c r="F1058" s="44">
        <v>13.6</v>
      </c>
      <c r="G1058" s="44">
        <v>7.5</v>
      </c>
      <c r="H1058" s="44">
        <v>9.9</v>
      </c>
      <c r="I1058" s="44">
        <v>13.07</v>
      </c>
      <c r="J1058" s="44">
        <v>15.24</v>
      </c>
      <c r="K1058" s="44">
        <v>15.39</v>
      </c>
      <c r="L1058" s="44">
        <v>13.87</v>
      </c>
      <c r="M1058" s="44">
        <v>12.12</v>
      </c>
      <c r="N1058" s="9">
        <v>120</v>
      </c>
      <c r="O1058" s="44">
        <v>15.129999999999999</v>
      </c>
      <c r="P1058" s="44">
        <v>8.34375</v>
      </c>
      <c r="Q1058" s="44">
        <v>11.01375</v>
      </c>
      <c r="R1058" s="44">
        <v>14.540375000000001</v>
      </c>
      <c r="S1058" s="44">
        <v>16.954499999999999</v>
      </c>
      <c r="T1058" s="44">
        <v>17.121375</v>
      </c>
      <c r="U1058" s="44">
        <v>15.430375</v>
      </c>
      <c r="V1058" s="44">
        <v>13.483499999999999</v>
      </c>
    </row>
    <row r="1059" spans="1:22" ht="15" customHeight="1">
      <c r="A1059" s="3">
        <v>2022</v>
      </c>
      <c r="B1059" s="5" t="s">
        <v>27</v>
      </c>
      <c r="C1059" s="5" t="s">
        <v>21</v>
      </c>
      <c r="D1059" s="2">
        <v>12</v>
      </c>
      <c r="E1059" s="2">
        <v>25</v>
      </c>
      <c r="F1059" s="44">
        <v>16.399999999999999</v>
      </c>
      <c r="G1059" s="44">
        <v>5.88</v>
      </c>
      <c r="H1059" s="44">
        <v>10.25</v>
      </c>
      <c r="I1059" s="44">
        <v>14.11</v>
      </c>
      <c r="J1059" s="44">
        <v>17.48</v>
      </c>
      <c r="K1059" s="44">
        <v>18.739999999999998</v>
      </c>
      <c r="L1059" s="44">
        <v>17.25</v>
      </c>
      <c r="M1059" s="44">
        <v>15.09</v>
      </c>
      <c r="N1059" s="9">
        <v>120</v>
      </c>
      <c r="O1059" s="44">
        <v>18.244999999999997</v>
      </c>
      <c r="P1059" s="44">
        <v>6.5415000000000001</v>
      </c>
      <c r="Q1059" s="44">
        <v>11.403124999999999</v>
      </c>
      <c r="R1059" s="44">
        <v>15.697374999999999</v>
      </c>
      <c r="S1059" s="44">
        <v>19.4465</v>
      </c>
      <c r="T1059" s="44">
        <v>20.84825</v>
      </c>
      <c r="U1059" s="44">
        <v>19.190625000000001</v>
      </c>
      <c r="V1059" s="44">
        <v>16.787624999999998</v>
      </c>
    </row>
    <row r="1060" spans="1:22" ht="15" customHeight="1">
      <c r="A1060" s="3">
        <v>2022</v>
      </c>
      <c r="B1060" s="5" t="s">
        <v>27</v>
      </c>
      <c r="C1060" s="5" t="s">
        <v>22</v>
      </c>
      <c r="D1060" s="2">
        <v>13</v>
      </c>
      <c r="E1060" s="2">
        <v>25</v>
      </c>
      <c r="F1060" s="44">
        <v>16.96</v>
      </c>
      <c r="G1060" s="44">
        <v>5.99</v>
      </c>
      <c r="H1060" s="44">
        <v>10.35</v>
      </c>
      <c r="I1060" s="44">
        <v>14.27</v>
      </c>
      <c r="J1060" s="44">
        <v>17.71</v>
      </c>
      <c r="K1060" s="44">
        <v>19.55</v>
      </c>
      <c r="L1060" s="44">
        <v>18.14</v>
      </c>
      <c r="M1060" s="44">
        <v>15.81</v>
      </c>
      <c r="N1060" s="9">
        <v>120</v>
      </c>
      <c r="O1060" s="44">
        <v>18.868000000000002</v>
      </c>
      <c r="P1060" s="44">
        <v>6.6638750000000009</v>
      </c>
      <c r="Q1060" s="44">
        <v>11.514374999999999</v>
      </c>
      <c r="R1060" s="44">
        <v>15.875374999999998</v>
      </c>
      <c r="S1060" s="44">
        <v>19.702375000000004</v>
      </c>
      <c r="T1060" s="44">
        <v>21.749375000000001</v>
      </c>
      <c r="U1060" s="44">
        <v>20.18075</v>
      </c>
      <c r="V1060" s="44">
        <v>17.588625</v>
      </c>
    </row>
    <row r="1061" spans="1:22" ht="15" customHeight="1">
      <c r="A1061" s="3">
        <v>2022</v>
      </c>
      <c r="B1061" s="5" t="s">
        <v>27</v>
      </c>
      <c r="C1061" s="5" t="s">
        <v>23</v>
      </c>
      <c r="D1061" s="2">
        <v>14</v>
      </c>
      <c r="E1061" s="2">
        <v>25</v>
      </c>
      <c r="F1061" s="44">
        <v>15.56</v>
      </c>
      <c r="G1061" s="44">
        <v>5.83</v>
      </c>
      <c r="H1061" s="44">
        <v>10.19</v>
      </c>
      <c r="I1061" s="44">
        <v>13.94</v>
      </c>
      <c r="J1061" s="44">
        <v>17.170000000000002</v>
      </c>
      <c r="K1061" s="44">
        <v>17.52</v>
      </c>
      <c r="L1061" s="44">
        <v>16.05</v>
      </c>
      <c r="M1061" s="44">
        <v>13.58</v>
      </c>
      <c r="N1061" s="9">
        <v>120</v>
      </c>
      <c r="O1061" s="44">
        <v>17.310500000000001</v>
      </c>
      <c r="P1061" s="44">
        <v>6.4858750000000009</v>
      </c>
      <c r="Q1061" s="44">
        <v>11.336375</v>
      </c>
      <c r="R1061" s="44">
        <v>15.50825</v>
      </c>
      <c r="S1061" s="44">
        <v>19.101625000000002</v>
      </c>
      <c r="T1061" s="44">
        <v>19.491</v>
      </c>
      <c r="U1061" s="44">
        <v>17.855625</v>
      </c>
      <c r="V1061" s="44">
        <v>15.107750000000001</v>
      </c>
    </row>
    <row r="1062" spans="1:22" ht="15" customHeight="1">
      <c r="A1062" s="3">
        <v>2022</v>
      </c>
      <c r="B1062" s="5" t="s">
        <v>27</v>
      </c>
      <c r="C1062" s="5" t="s">
        <v>24</v>
      </c>
      <c r="D1062" s="2">
        <v>15</v>
      </c>
      <c r="E1062" s="2">
        <v>25</v>
      </c>
      <c r="F1062" s="44">
        <v>11.16</v>
      </c>
      <c r="G1062" s="44">
        <v>7.53</v>
      </c>
      <c r="H1062" s="44">
        <v>9.75</v>
      </c>
      <c r="I1062" s="44">
        <v>10.69</v>
      </c>
      <c r="J1062" s="44">
        <v>11.82</v>
      </c>
      <c r="K1062" s="44">
        <v>12.26</v>
      </c>
      <c r="L1062" s="44">
        <v>11.87</v>
      </c>
      <c r="M1062" s="44">
        <v>11.51</v>
      </c>
      <c r="N1062" s="9">
        <v>120</v>
      </c>
      <c r="O1062" s="44">
        <v>12.415500000000002</v>
      </c>
      <c r="P1062" s="44">
        <v>8.3771249999999995</v>
      </c>
      <c r="Q1062" s="44">
        <v>10.846875000000001</v>
      </c>
      <c r="R1062" s="44">
        <v>11.892625000000001</v>
      </c>
      <c r="S1062" s="44">
        <v>13.149750000000001</v>
      </c>
      <c r="T1062" s="44">
        <v>13.639250000000001</v>
      </c>
      <c r="U1062" s="44">
        <v>13.205375</v>
      </c>
      <c r="V1062" s="44">
        <v>12.804875000000001</v>
      </c>
    </row>
    <row r="1063" spans="1:22" ht="15" customHeight="1">
      <c r="A1063" s="3">
        <v>2022</v>
      </c>
      <c r="B1063" s="5" t="s">
        <v>27</v>
      </c>
      <c r="C1063" s="5" t="s">
        <v>25</v>
      </c>
      <c r="D1063" s="2">
        <v>16</v>
      </c>
      <c r="E1063" s="2">
        <v>25</v>
      </c>
      <c r="F1063" s="44">
        <v>10.91</v>
      </c>
      <c r="G1063" s="44">
        <v>7.58</v>
      </c>
      <c r="H1063" s="44">
        <v>9.75</v>
      </c>
      <c r="I1063" s="44">
        <v>10.62</v>
      </c>
      <c r="J1063" s="44">
        <v>11.49</v>
      </c>
      <c r="K1063" s="44">
        <v>11.81</v>
      </c>
      <c r="L1063" s="44">
        <v>12.2</v>
      </c>
      <c r="M1063" s="44">
        <v>12.1</v>
      </c>
      <c r="N1063" s="9">
        <v>120</v>
      </c>
      <c r="O1063" s="44">
        <v>12.137375</v>
      </c>
      <c r="P1063" s="44">
        <v>8.4327500000000004</v>
      </c>
      <c r="Q1063" s="44">
        <v>10.846875000000001</v>
      </c>
      <c r="R1063" s="44">
        <v>11.81475</v>
      </c>
      <c r="S1063" s="44">
        <v>12.782624999999999</v>
      </c>
      <c r="T1063" s="44">
        <v>13.138624999999999</v>
      </c>
      <c r="U1063" s="44">
        <v>13.572499999999998</v>
      </c>
      <c r="V1063" s="44">
        <v>13.46125</v>
      </c>
    </row>
    <row r="1064" spans="1:22" ht="15" customHeight="1">
      <c r="A1064" s="3">
        <v>2022</v>
      </c>
      <c r="B1064" s="5" t="s">
        <v>27</v>
      </c>
      <c r="C1064" s="5" t="s">
        <v>26</v>
      </c>
      <c r="D1064" s="2">
        <v>17</v>
      </c>
      <c r="E1064" s="2">
        <v>25</v>
      </c>
      <c r="F1064" s="44">
        <v>11.29</v>
      </c>
      <c r="G1064" s="44">
        <v>7.51</v>
      </c>
      <c r="H1064" s="44">
        <v>9.75</v>
      </c>
      <c r="I1064" s="44">
        <v>10.74</v>
      </c>
      <c r="J1064" s="44">
        <v>11.96</v>
      </c>
      <c r="K1064" s="44">
        <v>12.41</v>
      </c>
      <c r="L1064" s="44">
        <v>11.78</v>
      </c>
      <c r="M1064" s="44">
        <v>11.3</v>
      </c>
      <c r="N1064" s="9">
        <v>120</v>
      </c>
      <c r="O1064" s="44">
        <v>12.560124999999999</v>
      </c>
      <c r="P1064" s="44">
        <v>8.3548749999999998</v>
      </c>
      <c r="Q1064" s="44">
        <v>10.846875000000001</v>
      </c>
      <c r="R1064" s="44">
        <v>11.94825</v>
      </c>
      <c r="S1064" s="44">
        <v>13.3055</v>
      </c>
      <c r="T1064" s="44">
        <v>13.806125000000002</v>
      </c>
      <c r="U1064" s="44">
        <v>13.10525</v>
      </c>
      <c r="V1064" s="44">
        <v>12.571250000000001</v>
      </c>
    </row>
    <row r="1065" spans="1:22" ht="15" customHeight="1">
      <c r="A1065" s="3">
        <v>2022</v>
      </c>
      <c r="B1065" s="5" t="s">
        <v>49</v>
      </c>
      <c r="C1065" s="5" t="s">
        <v>18</v>
      </c>
      <c r="D1065" s="2">
        <v>18</v>
      </c>
      <c r="E1065" s="2">
        <v>25</v>
      </c>
      <c r="F1065" s="45">
        <v>14.74</v>
      </c>
      <c r="G1065" s="45">
        <v>7.44</v>
      </c>
      <c r="H1065" s="45">
        <v>10</v>
      </c>
      <c r="I1065" s="45">
        <v>13.29</v>
      </c>
      <c r="J1065" s="45">
        <v>16.29</v>
      </c>
      <c r="K1065" s="45">
        <v>17.079999999999998</v>
      </c>
      <c r="L1065" s="45">
        <v>15.6</v>
      </c>
      <c r="M1065" s="45">
        <v>13.34</v>
      </c>
      <c r="N1065" s="9">
        <v>120</v>
      </c>
      <c r="O1065" s="45">
        <v>16.398250000000001</v>
      </c>
      <c r="P1065" s="45">
        <v>8.2769999999999992</v>
      </c>
      <c r="Q1065" s="45">
        <v>11.125</v>
      </c>
      <c r="R1065" s="45">
        <v>14.785124999999999</v>
      </c>
      <c r="S1065" s="45">
        <v>18.122624999999996</v>
      </c>
      <c r="T1065" s="45">
        <v>19.0015</v>
      </c>
      <c r="U1065" s="45">
        <v>17.355</v>
      </c>
      <c r="V1065" s="45">
        <v>14.840749999999998</v>
      </c>
    </row>
    <row r="1066" spans="1:22" ht="15" customHeight="1">
      <c r="A1066" s="3">
        <v>2022</v>
      </c>
      <c r="B1066" s="5" t="s">
        <v>49</v>
      </c>
      <c r="C1066" s="5" t="s">
        <v>19</v>
      </c>
      <c r="D1066" s="2">
        <v>19</v>
      </c>
      <c r="E1066" s="2">
        <v>25</v>
      </c>
      <c r="F1066" s="45">
        <v>15.88</v>
      </c>
      <c r="G1066" s="45">
        <v>7.4</v>
      </c>
      <c r="H1066" s="45">
        <v>10</v>
      </c>
      <c r="I1066" s="45">
        <v>13.57</v>
      </c>
      <c r="J1066" s="45">
        <v>17.11</v>
      </c>
      <c r="K1066" s="45">
        <v>18.68</v>
      </c>
      <c r="L1066" s="45">
        <v>17.41</v>
      </c>
      <c r="M1066" s="45">
        <v>14.72</v>
      </c>
      <c r="N1066" s="9">
        <v>120</v>
      </c>
      <c r="O1066" s="45">
        <v>17.666499999999999</v>
      </c>
      <c r="P1066" s="45">
        <v>8.2324999999999999</v>
      </c>
      <c r="Q1066" s="45">
        <v>11.125</v>
      </c>
      <c r="R1066" s="45">
        <v>15.096625</v>
      </c>
      <c r="S1066" s="45">
        <v>19.034875</v>
      </c>
      <c r="T1066" s="45">
        <v>20.781499999999998</v>
      </c>
      <c r="U1066" s="45">
        <v>19.368625000000002</v>
      </c>
      <c r="V1066" s="45">
        <v>16.376000000000001</v>
      </c>
    </row>
    <row r="1067" spans="1:22" ht="15" customHeight="1">
      <c r="A1067" s="3">
        <v>2022</v>
      </c>
      <c r="B1067" s="5" t="s">
        <v>49</v>
      </c>
      <c r="C1067" s="5" t="s">
        <v>20</v>
      </c>
      <c r="D1067" s="2">
        <v>20</v>
      </c>
      <c r="E1067" s="2">
        <v>25</v>
      </c>
      <c r="F1067" s="45">
        <v>13.59</v>
      </c>
      <c r="G1067" s="45">
        <v>7.5</v>
      </c>
      <c r="H1067" s="45">
        <v>9.92</v>
      </c>
      <c r="I1067" s="45">
        <v>13.06</v>
      </c>
      <c r="J1067" s="45">
        <v>15.24</v>
      </c>
      <c r="K1067" s="45">
        <v>15.4</v>
      </c>
      <c r="L1067" s="45">
        <v>13.87</v>
      </c>
      <c r="M1067" s="45">
        <v>12.1</v>
      </c>
      <c r="N1067" s="9">
        <v>120</v>
      </c>
      <c r="O1067" s="45">
        <v>15.118874999999999</v>
      </c>
      <c r="P1067" s="45">
        <v>8.34375</v>
      </c>
      <c r="Q1067" s="45">
        <v>11.036</v>
      </c>
      <c r="R1067" s="45">
        <v>14.529249999999999</v>
      </c>
      <c r="S1067" s="45">
        <v>16.954499999999999</v>
      </c>
      <c r="T1067" s="45">
        <v>17.1325</v>
      </c>
      <c r="U1067" s="45">
        <v>15.430375</v>
      </c>
      <c r="V1067" s="45">
        <v>13.46125</v>
      </c>
    </row>
    <row r="1068" spans="1:22" ht="15" customHeight="1">
      <c r="A1068" s="3">
        <v>2022</v>
      </c>
      <c r="B1068" s="5" t="s">
        <v>49</v>
      </c>
      <c r="C1068" s="5" t="s">
        <v>21</v>
      </c>
      <c r="D1068" s="2">
        <v>21</v>
      </c>
      <c r="E1068" s="2">
        <v>25</v>
      </c>
      <c r="F1068" s="45">
        <v>16.34</v>
      </c>
      <c r="G1068" s="45">
        <v>5.87</v>
      </c>
      <c r="H1068" s="45">
        <v>10.220000000000001</v>
      </c>
      <c r="I1068" s="45">
        <v>14.06</v>
      </c>
      <c r="J1068" s="45">
        <v>17.41</v>
      </c>
      <c r="K1068" s="45">
        <v>18.63</v>
      </c>
      <c r="L1068" s="45">
        <v>17.18</v>
      </c>
      <c r="M1068" s="45">
        <v>15</v>
      </c>
      <c r="N1068" s="9">
        <v>120</v>
      </c>
      <c r="O1068" s="45">
        <v>18.178249999999998</v>
      </c>
      <c r="P1068" s="45">
        <v>6.5303750000000003</v>
      </c>
      <c r="Q1068" s="45">
        <v>11.369750000000002</v>
      </c>
      <c r="R1068" s="45">
        <v>15.64175</v>
      </c>
      <c r="S1068" s="45">
        <v>19.368625000000002</v>
      </c>
      <c r="T1068" s="45">
        <v>20.725874999999998</v>
      </c>
      <c r="U1068" s="45">
        <v>19.112749999999998</v>
      </c>
      <c r="V1068" s="45">
        <v>16.6875</v>
      </c>
    </row>
    <row r="1069" spans="1:22" ht="15" customHeight="1">
      <c r="A1069" s="3">
        <v>2022</v>
      </c>
      <c r="B1069" s="5" t="s">
        <v>49</v>
      </c>
      <c r="C1069" s="5" t="s">
        <v>22</v>
      </c>
      <c r="D1069" s="2">
        <v>22</v>
      </c>
      <c r="E1069" s="2">
        <v>25</v>
      </c>
      <c r="F1069" s="45">
        <v>16.84</v>
      </c>
      <c r="G1069" s="45">
        <v>5.91</v>
      </c>
      <c r="H1069" s="45">
        <v>10.3</v>
      </c>
      <c r="I1069" s="45">
        <v>14.19</v>
      </c>
      <c r="J1069" s="45">
        <v>17.57</v>
      </c>
      <c r="K1069" s="45">
        <v>19.440000000000001</v>
      </c>
      <c r="L1069" s="45">
        <v>18</v>
      </c>
      <c r="M1069" s="45">
        <v>15.69</v>
      </c>
      <c r="N1069" s="9">
        <v>120</v>
      </c>
      <c r="O1069" s="45">
        <v>18.734500000000001</v>
      </c>
      <c r="P1069" s="45">
        <v>6.5748750000000005</v>
      </c>
      <c r="Q1069" s="45">
        <v>11.458750000000002</v>
      </c>
      <c r="R1069" s="45">
        <v>15.786375</v>
      </c>
      <c r="S1069" s="45">
        <v>19.546625000000002</v>
      </c>
      <c r="T1069" s="45">
        <v>21.627000000000002</v>
      </c>
      <c r="U1069" s="45">
        <v>20.024999999999999</v>
      </c>
      <c r="V1069" s="45">
        <v>17.455124999999999</v>
      </c>
    </row>
    <row r="1070" spans="1:22" ht="15" customHeight="1">
      <c r="A1070" s="3">
        <v>2022</v>
      </c>
      <c r="B1070" s="5" t="s">
        <v>49</v>
      </c>
      <c r="C1070" s="5" t="s">
        <v>23</v>
      </c>
      <c r="D1070" s="2">
        <v>23</v>
      </c>
      <c r="E1070" s="2">
        <v>25</v>
      </c>
      <c r="F1070" s="45">
        <v>15.56</v>
      </c>
      <c r="G1070" s="45">
        <v>5.83</v>
      </c>
      <c r="H1070" s="45">
        <v>10.18</v>
      </c>
      <c r="I1070" s="45">
        <v>13.91</v>
      </c>
      <c r="J1070" s="45">
        <v>17.16</v>
      </c>
      <c r="K1070" s="45">
        <v>17.489999999999998</v>
      </c>
      <c r="L1070" s="45">
        <v>16.05</v>
      </c>
      <c r="M1070" s="45">
        <v>13.57</v>
      </c>
      <c r="N1070" s="9">
        <v>120</v>
      </c>
      <c r="O1070" s="45">
        <v>17.310500000000001</v>
      </c>
      <c r="P1070" s="45">
        <v>6.4858750000000009</v>
      </c>
      <c r="Q1070" s="45">
        <v>11.32525</v>
      </c>
      <c r="R1070" s="45">
        <v>15.474875000000001</v>
      </c>
      <c r="S1070" s="45">
        <v>19.090500000000002</v>
      </c>
      <c r="T1070" s="45">
        <v>19.457625</v>
      </c>
      <c r="U1070" s="45">
        <v>17.855625</v>
      </c>
      <c r="V1070" s="45">
        <v>15.096625</v>
      </c>
    </row>
    <row r="1071" spans="1:22" ht="15" customHeight="1">
      <c r="A1071" s="3">
        <v>2022</v>
      </c>
      <c r="B1071" s="5" t="s">
        <v>49</v>
      </c>
      <c r="C1071" s="5" t="s">
        <v>24</v>
      </c>
      <c r="D1071" s="2">
        <v>24</v>
      </c>
      <c r="E1071" s="2">
        <v>25</v>
      </c>
      <c r="F1071" s="45">
        <v>11.19</v>
      </c>
      <c r="G1071" s="45">
        <v>7.55</v>
      </c>
      <c r="H1071" s="45">
        <v>9.77</v>
      </c>
      <c r="I1071" s="45">
        <v>10.73</v>
      </c>
      <c r="J1071" s="45">
        <v>11.85</v>
      </c>
      <c r="K1071" s="45">
        <v>12.28</v>
      </c>
      <c r="L1071" s="45">
        <v>11.89</v>
      </c>
      <c r="M1071" s="45">
        <v>11.52</v>
      </c>
      <c r="N1071" s="9">
        <v>120</v>
      </c>
      <c r="O1071" s="45">
        <v>12.448874999999999</v>
      </c>
      <c r="P1071" s="45">
        <v>8.3993749999999991</v>
      </c>
      <c r="Q1071" s="45">
        <v>10.869124999999999</v>
      </c>
      <c r="R1071" s="45">
        <v>11.937125000000002</v>
      </c>
      <c r="S1071" s="45">
        <v>13.183124999999999</v>
      </c>
      <c r="T1071" s="45">
        <v>13.661499999999998</v>
      </c>
      <c r="U1071" s="45">
        <v>13.227625</v>
      </c>
      <c r="V1071" s="45">
        <v>12.815999999999999</v>
      </c>
    </row>
    <row r="1072" spans="1:22" ht="15" customHeight="1">
      <c r="A1072" s="3">
        <v>2022</v>
      </c>
      <c r="B1072" s="5" t="s">
        <v>49</v>
      </c>
      <c r="C1072" s="5" t="s">
        <v>25</v>
      </c>
      <c r="D1072" s="2">
        <v>25</v>
      </c>
      <c r="E1072" s="2">
        <v>25</v>
      </c>
      <c r="F1072" s="45">
        <v>10.95</v>
      </c>
      <c r="G1072" s="45">
        <v>7.58</v>
      </c>
      <c r="H1072" s="45">
        <v>9.7899999999999991</v>
      </c>
      <c r="I1072" s="45">
        <v>10.64</v>
      </c>
      <c r="J1072" s="45">
        <v>11.5</v>
      </c>
      <c r="K1072" s="45">
        <v>11.81</v>
      </c>
      <c r="L1072" s="45">
        <v>12.21</v>
      </c>
      <c r="M1072" s="45">
        <v>12.09</v>
      </c>
      <c r="N1072" s="9">
        <v>120</v>
      </c>
      <c r="O1072" s="45">
        <v>12.181874999999998</v>
      </c>
      <c r="P1072" s="45">
        <v>8.4327500000000004</v>
      </c>
      <c r="Q1072" s="45">
        <v>10.891375</v>
      </c>
      <c r="R1072" s="45">
        <v>11.837</v>
      </c>
      <c r="S1072" s="45">
        <v>12.793749999999999</v>
      </c>
      <c r="T1072" s="45">
        <v>13.138624999999999</v>
      </c>
      <c r="U1072" s="45">
        <v>13.583625000000001</v>
      </c>
      <c r="V1072" s="45">
        <v>13.450124999999998</v>
      </c>
    </row>
    <row r="1073" spans="1:22" ht="15" customHeight="1">
      <c r="A1073" s="3">
        <v>2022</v>
      </c>
      <c r="B1073" s="5" t="s">
        <v>49</v>
      </c>
      <c r="C1073" s="5" t="s">
        <v>26</v>
      </c>
      <c r="D1073" s="2">
        <v>26</v>
      </c>
      <c r="E1073" s="2">
        <v>25</v>
      </c>
      <c r="F1073" s="45">
        <v>11.31</v>
      </c>
      <c r="G1073" s="45">
        <v>7.52</v>
      </c>
      <c r="H1073" s="45">
        <v>9.77</v>
      </c>
      <c r="I1073" s="45">
        <v>10.76</v>
      </c>
      <c r="J1073" s="45">
        <v>11.97</v>
      </c>
      <c r="K1073" s="45">
        <v>12.42</v>
      </c>
      <c r="L1073" s="45">
        <v>11.8</v>
      </c>
      <c r="M1073" s="45">
        <v>11.3</v>
      </c>
      <c r="N1073" s="9">
        <v>120</v>
      </c>
      <c r="O1073" s="45">
        <v>12.582375000000001</v>
      </c>
      <c r="P1073" s="45">
        <v>8.3659999999999997</v>
      </c>
      <c r="Q1073" s="45">
        <v>10.869124999999999</v>
      </c>
      <c r="R1073" s="45">
        <v>11.970499999999999</v>
      </c>
      <c r="S1073" s="45">
        <v>13.316625</v>
      </c>
      <c r="T1073" s="45">
        <v>13.81725</v>
      </c>
      <c r="U1073" s="45">
        <v>13.127500000000001</v>
      </c>
      <c r="V1073" s="45">
        <v>12.571250000000001</v>
      </c>
    </row>
    <row r="1074" spans="1:22" ht="15" customHeight="1">
      <c r="A1074" s="3">
        <v>2022</v>
      </c>
      <c r="B1074" s="5" t="s">
        <v>29</v>
      </c>
      <c r="C1074" s="5" t="s">
        <v>18</v>
      </c>
      <c r="D1074" s="2">
        <v>27</v>
      </c>
      <c r="E1074" s="2">
        <v>25</v>
      </c>
      <c r="F1074" s="46">
        <v>27774</v>
      </c>
      <c r="G1074" s="46" t="s">
        <v>39</v>
      </c>
      <c r="H1074" s="46">
        <v>12306</v>
      </c>
      <c r="I1074" s="46">
        <v>25189</v>
      </c>
      <c r="J1074" s="46">
        <v>30095</v>
      </c>
      <c r="K1074" s="46">
        <v>31645</v>
      </c>
      <c r="L1074" s="46">
        <v>28915</v>
      </c>
      <c r="M1074" s="46">
        <v>21976</v>
      </c>
      <c r="N1074" s="9">
        <v>120</v>
      </c>
      <c r="O1074" s="46">
        <v>30898.575000000001</v>
      </c>
      <c r="P1074" s="46" t="s">
        <v>39</v>
      </c>
      <c r="Q1074" s="46">
        <v>13690.424999999999</v>
      </c>
      <c r="R1074" s="46">
        <v>28022.762500000001</v>
      </c>
      <c r="S1074" s="46">
        <v>33480.6875</v>
      </c>
      <c r="T1074" s="46">
        <v>35205.0625</v>
      </c>
      <c r="U1074" s="46">
        <v>32167.9375</v>
      </c>
      <c r="V1074" s="46">
        <v>24448.3</v>
      </c>
    </row>
    <row r="1075" spans="1:22" ht="15" customHeight="1">
      <c r="A1075" s="3">
        <v>2022</v>
      </c>
      <c r="B1075" s="5" t="s">
        <v>29</v>
      </c>
      <c r="C1075" s="5" t="s">
        <v>19</v>
      </c>
      <c r="D1075" s="2">
        <v>28</v>
      </c>
      <c r="E1075" s="2">
        <v>25</v>
      </c>
      <c r="F1075" s="46">
        <v>32905</v>
      </c>
      <c r="G1075" s="46" t="s">
        <v>39</v>
      </c>
      <c r="H1075" s="46">
        <v>15123</v>
      </c>
      <c r="I1075" s="46">
        <v>27014</v>
      </c>
      <c r="J1075" s="46">
        <v>34616</v>
      </c>
      <c r="K1075" s="46">
        <v>37826</v>
      </c>
      <c r="L1075" s="46">
        <v>35343</v>
      </c>
      <c r="M1075" s="46">
        <v>27939</v>
      </c>
      <c r="N1075" s="9">
        <v>120</v>
      </c>
      <c r="O1075" s="46">
        <v>36606.8125</v>
      </c>
      <c r="P1075" s="46" t="s">
        <v>39</v>
      </c>
      <c r="Q1075" s="46">
        <v>16824.337500000001</v>
      </c>
      <c r="R1075" s="46">
        <v>30053.075000000001</v>
      </c>
      <c r="S1075" s="46">
        <v>38510.300000000003</v>
      </c>
      <c r="T1075" s="46">
        <v>42081.425000000003</v>
      </c>
      <c r="U1075" s="46">
        <v>39319.087500000001</v>
      </c>
      <c r="V1075" s="46">
        <v>31082.137500000001</v>
      </c>
    </row>
    <row r="1076" spans="1:22" ht="15" customHeight="1">
      <c r="A1076" s="3">
        <v>2022</v>
      </c>
      <c r="B1076" s="5" t="s">
        <v>29</v>
      </c>
      <c r="C1076" s="5" t="s">
        <v>20</v>
      </c>
      <c r="D1076" s="2">
        <v>29</v>
      </c>
      <c r="E1076" s="2">
        <v>25</v>
      </c>
      <c r="F1076" s="46">
        <v>22772</v>
      </c>
      <c r="G1076" s="46" t="s">
        <v>39</v>
      </c>
      <c r="H1076" s="46">
        <v>10057</v>
      </c>
      <c r="I1076" s="46">
        <v>23119</v>
      </c>
      <c r="J1076" s="46">
        <v>25176</v>
      </c>
      <c r="K1076" s="46">
        <v>25000</v>
      </c>
      <c r="L1076" s="46">
        <v>22759</v>
      </c>
      <c r="M1076" s="46">
        <v>16577</v>
      </c>
      <c r="N1076" s="9">
        <v>120</v>
      </c>
      <c r="O1076" s="46">
        <v>25333.85</v>
      </c>
      <c r="P1076" s="46" t="s">
        <v>39</v>
      </c>
      <c r="Q1076" s="46">
        <v>11188.4125</v>
      </c>
      <c r="R1076" s="46">
        <v>25719.887500000001</v>
      </c>
      <c r="S1076" s="46">
        <v>28008.3</v>
      </c>
      <c r="T1076" s="46">
        <v>27812.5</v>
      </c>
      <c r="U1076" s="46">
        <v>25319.387500000001</v>
      </c>
      <c r="V1076" s="46">
        <v>18441.912499999999</v>
      </c>
    </row>
    <row r="1077" spans="1:22" ht="15" customHeight="1">
      <c r="A1077" s="3">
        <v>2022</v>
      </c>
      <c r="B1077" s="5" t="s">
        <v>29</v>
      </c>
      <c r="C1077" s="5" t="s">
        <v>21</v>
      </c>
      <c r="D1077" s="2">
        <v>30</v>
      </c>
      <c r="E1077" s="2">
        <v>25</v>
      </c>
      <c r="F1077" s="46">
        <v>33061</v>
      </c>
      <c r="G1077" s="46" t="s">
        <v>39</v>
      </c>
      <c r="H1077" s="46">
        <v>18534</v>
      </c>
      <c r="I1077" s="46">
        <v>27538</v>
      </c>
      <c r="J1077" s="46">
        <v>34398</v>
      </c>
      <c r="K1077" s="46">
        <v>37110</v>
      </c>
      <c r="L1077" s="46">
        <v>34747</v>
      </c>
      <c r="M1077" s="46">
        <v>30415</v>
      </c>
      <c r="N1077" s="9">
        <v>120</v>
      </c>
      <c r="O1077" s="46">
        <v>36780.362500000003</v>
      </c>
      <c r="P1077" s="46" t="s">
        <v>39</v>
      </c>
      <c r="Q1077" s="46">
        <v>20619.075000000001</v>
      </c>
      <c r="R1077" s="46">
        <v>30636.025000000001</v>
      </c>
      <c r="S1077" s="46">
        <v>38267.775000000001</v>
      </c>
      <c r="T1077" s="46">
        <v>41284.875</v>
      </c>
      <c r="U1077" s="46">
        <v>38656.037499999999</v>
      </c>
      <c r="V1077" s="46">
        <v>33836.6875</v>
      </c>
    </row>
    <row r="1078" spans="1:22" ht="15" customHeight="1">
      <c r="A1078" s="3">
        <v>2022</v>
      </c>
      <c r="B1078" s="5" t="s">
        <v>29</v>
      </c>
      <c r="C1078" s="5" t="s">
        <v>22</v>
      </c>
      <c r="D1078" s="2">
        <v>31</v>
      </c>
      <c r="E1078" s="2">
        <v>25</v>
      </c>
      <c r="F1078" s="46">
        <v>35256</v>
      </c>
      <c r="G1078" s="46" t="s">
        <v>39</v>
      </c>
      <c r="H1078" s="46">
        <v>19335</v>
      </c>
      <c r="I1078" s="46">
        <v>28697</v>
      </c>
      <c r="J1078" s="46">
        <v>36071</v>
      </c>
      <c r="K1078" s="46">
        <v>40042</v>
      </c>
      <c r="L1078" s="46">
        <v>37636</v>
      </c>
      <c r="M1078" s="46">
        <v>32747</v>
      </c>
      <c r="N1078" s="9">
        <v>120</v>
      </c>
      <c r="O1078" s="46">
        <v>39222.300000000003</v>
      </c>
      <c r="P1078" s="46" t="s">
        <v>39</v>
      </c>
      <c r="Q1078" s="46">
        <v>21510.1875</v>
      </c>
      <c r="R1078" s="46">
        <v>31925.412499999999</v>
      </c>
      <c r="S1078" s="46">
        <v>40128.987500000003</v>
      </c>
      <c r="T1078" s="46">
        <v>44546.724999999999</v>
      </c>
      <c r="U1078" s="46">
        <v>41870.050000000003</v>
      </c>
      <c r="V1078" s="46">
        <v>36431.037499999999</v>
      </c>
    </row>
    <row r="1079" spans="1:22" ht="15" customHeight="1">
      <c r="A1079" s="3">
        <v>2022</v>
      </c>
      <c r="B1079" s="5" t="s">
        <v>29</v>
      </c>
      <c r="C1079" s="5" t="s">
        <v>23</v>
      </c>
      <c r="D1079" s="2">
        <v>32</v>
      </c>
      <c r="E1079" s="2">
        <v>25</v>
      </c>
      <c r="F1079" s="46">
        <v>29842</v>
      </c>
      <c r="G1079" s="46" t="s">
        <v>39</v>
      </c>
      <c r="H1079" s="46">
        <v>17157</v>
      </c>
      <c r="I1079" s="46">
        <v>26379</v>
      </c>
      <c r="J1079" s="46">
        <v>31818</v>
      </c>
      <c r="K1079" s="46">
        <v>33092</v>
      </c>
      <c r="L1079" s="46">
        <v>30626</v>
      </c>
      <c r="M1079" s="46">
        <v>26109</v>
      </c>
      <c r="N1079" s="9">
        <v>120</v>
      </c>
      <c r="O1079" s="46">
        <v>33199.224999999999</v>
      </c>
      <c r="P1079" s="46" t="s">
        <v>39</v>
      </c>
      <c r="Q1079" s="46">
        <v>19087.162499999999</v>
      </c>
      <c r="R1079" s="46">
        <v>29346.637500000001</v>
      </c>
      <c r="S1079" s="46">
        <v>35397.525000000001</v>
      </c>
      <c r="T1079" s="46">
        <v>36814.85</v>
      </c>
      <c r="U1079" s="46">
        <v>34071.425000000003</v>
      </c>
      <c r="V1079" s="46">
        <v>29046.262500000001</v>
      </c>
    </row>
    <row r="1080" spans="1:22" ht="15" customHeight="1">
      <c r="A1080" s="3">
        <v>2022</v>
      </c>
      <c r="B1080" s="5" t="s">
        <v>29</v>
      </c>
      <c r="C1080" s="5" t="s">
        <v>24</v>
      </c>
      <c r="D1080" s="2">
        <v>33</v>
      </c>
      <c r="E1080" s="2">
        <v>25</v>
      </c>
      <c r="F1080" s="46">
        <v>12281</v>
      </c>
      <c r="G1080" s="46" t="s">
        <v>39</v>
      </c>
      <c r="H1080" s="46">
        <v>6917</v>
      </c>
      <c r="I1080" s="46">
        <v>11141</v>
      </c>
      <c r="J1080" s="46">
        <v>12853</v>
      </c>
      <c r="K1080" s="46">
        <v>13241</v>
      </c>
      <c r="L1080" s="46">
        <v>12870</v>
      </c>
      <c r="M1080" s="46">
        <v>11652</v>
      </c>
      <c r="N1080" s="9">
        <v>120</v>
      </c>
      <c r="O1080" s="46">
        <v>13662.612499999999</v>
      </c>
      <c r="P1080" s="46" t="s">
        <v>39</v>
      </c>
      <c r="Q1080" s="46">
        <v>7695.1625000000004</v>
      </c>
      <c r="R1080" s="46">
        <v>12394.362499999999</v>
      </c>
      <c r="S1080" s="46">
        <v>14298.9625</v>
      </c>
      <c r="T1080" s="46">
        <v>14730.612499999999</v>
      </c>
      <c r="U1080" s="46">
        <v>14317.875</v>
      </c>
      <c r="V1080" s="46">
        <v>12962.85</v>
      </c>
    </row>
    <row r="1081" spans="1:22" ht="15" customHeight="1">
      <c r="A1081" s="3">
        <v>2022</v>
      </c>
      <c r="B1081" s="5" t="s">
        <v>29</v>
      </c>
      <c r="C1081" s="5" t="s">
        <v>25</v>
      </c>
      <c r="D1081" s="2">
        <v>34</v>
      </c>
      <c r="E1081" s="2">
        <v>25</v>
      </c>
      <c r="F1081" s="46">
        <v>12000</v>
      </c>
      <c r="G1081" s="46" t="s">
        <v>39</v>
      </c>
      <c r="H1081" s="46">
        <v>7376</v>
      </c>
      <c r="I1081" s="46">
        <v>11397</v>
      </c>
      <c r="J1081" s="46">
        <v>12570</v>
      </c>
      <c r="K1081" s="46">
        <v>12570</v>
      </c>
      <c r="L1081" s="46">
        <v>12570</v>
      </c>
      <c r="M1081" s="46">
        <v>12272</v>
      </c>
      <c r="N1081" s="9">
        <v>120</v>
      </c>
      <c r="O1081" s="46">
        <v>13350</v>
      </c>
      <c r="P1081" s="46" t="s">
        <v>39</v>
      </c>
      <c r="Q1081" s="46">
        <v>8205.7999999999993</v>
      </c>
      <c r="R1081" s="46">
        <v>12679.1625</v>
      </c>
      <c r="S1081" s="46">
        <v>13984.125</v>
      </c>
      <c r="T1081" s="46">
        <v>13984.125</v>
      </c>
      <c r="U1081" s="46">
        <v>13984.125</v>
      </c>
      <c r="V1081" s="46">
        <v>13652.6</v>
      </c>
    </row>
    <row r="1082" spans="1:22" ht="15" customHeight="1">
      <c r="A1082" s="3">
        <v>2022</v>
      </c>
      <c r="B1082" s="5" t="s">
        <v>29</v>
      </c>
      <c r="C1082" s="5" t="s">
        <v>26</v>
      </c>
      <c r="D1082" s="2">
        <v>35</v>
      </c>
      <c r="E1082" s="2">
        <v>25</v>
      </c>
      <c r="F1082" s="46">
        <v>12378</v>
      </c>
      <c r="G1082" s="46" t="s">
        <v>39</v>
      </c>
      <c r="H1082" s="46">
        <v>6713</v>
      </c>
      <c r="I1082" s="46">
        <v>11054</v>
      </c>
      <c r="J1082" s="46">
        <v>12903</v>
      </c>
      <c r="K1082" s="46">
        <v>13489</v>
      </c>
      <c r="L1082" s="46">
        <v>12934</v>
      </c>
      <c r="M1082" s="46">
        <v>11221</v>
      </c>
      <c r="N1082" s="9">
        <v>120</v>
      </c>
      <c r="O1082" s="46">
        <v>13770.525</v>
      </c>
      <c r="P1082" s="46" t="s">
        <v>39</v>
      </c>
      <c r="Q1082" s="46">
        <v>7468.2124999999996</v>
      </c>
      <c r="R1082" s="46">
        <v>12297.575000000001</v>
      </c>
      <c r="S1082" s="46">
        <v>14354.5875</v>
      </c>
      <c r="T1082" s="46">
        <v>15006.512500000001</v>
      </c>
      <c r="U1082" s="46">
        <v>14389.075000000001</v>
      </c>
      <c r="V1082" s="46">
        <v>12483.362499999999</v>
      </c>
    </row>
    <row r="1083" spans="1:22" ht="15" customHeight="1">
      <c r="A1083" s="3">
        <v>2023</v>
      </c>
      <c r="B1083" s="5" t="s">
        <v>17</v>
      </c>
      <c r="C1083" s="5" t="s">
        <v>18</v>
      </c>
      <c r="D1083" s="2">
        <v>0</v>
      </c>
      <c r="E1083" s="2">
        <v>26</v>
      </c>
      <c r="F1083" s="47">
        <v>574.9</v>
      </c>
      <c r="G1083" s="47">
        <v>91</v>
      </c>
      <c r="H1083" s="47">
        <v>274.39999999999998</v>
      </c>
      <c r="I1083" s="47">
        <v>540.70000000000005</v>
      </c>
      <c r="J1083" s="47">
        <v>642.5</v>
      </c>
      <c r="K1083" s="47">
        <v>667.3</v>
      </c>
      <c r="L1083" s="47">
        <v>608.20000000000005</v>
      </c>
      <c r="M1083" s="47">
        <v>470.1</v>
      </c>
      <c r="N1083" s="9">
        <v>130.4</v>
      </c>
      <c r="O1083" s="47">
        <v>588.56710122699383</v>
      </c>
      <c r="P1083" s="47">
        <v>93.163343558282207</v>
      </c>
      <c r="Q1083" s="47">
        <v>280.92331288343553</v>
      </c>
      <c r="R1083" s="47">
        <v>553.55406441717798</v>
      </c>
      <c r="S1083" s="47">
        <v>657.77415644171776</v>
      </c>
      <c r="T1083" s="47">
        <v>683.16372699386488</v>
      </c>
      <c r="U1083" s="47">
        <v>622.65874233128841</v>
      </c>
      <c r="V1083" s="47">
        <v>481.2756901840491</v>
      </c>
    </row>
    <row r="1084" spans="1:22" ht="15" customHeight="1">
      <c r="A1084" s="3">
        <v>2023</v>
      </c>
      <c r="B1084" s="5" t="s">
        <v>17</v>
      </c>
      <c r="C1084" s="5" t="s">
        <v>19</v>
      </c>
      <c r="D1084" s="2">
        <v>1</v>
      </c>
      <c r="E1084" s="2">
        <v>26</v>
      </c>
      <c r="F1084" s="47">
        <v>670.1</v>
      </c>
      <c r="G1084" s="47">
        <v>103.3</v>
      </c>
      <c r="H1084" s="47">
        <v>331.7</v>
      </c>
      <c r="I1084" s="47">
        <v>574.9</v>
      </c>
      <c r="J1084" s="47">
        <v>725.6</v>
      </c>
      <c r="K1084" s="47">
        <v>788.2</v>
      </c>
      <c r="L1084" s="47">
        <v>738.1</v>
      </c>
      <c r="M1084" s="47">
        <v>586.4</v>
      </c>
      <c r="N1084" s="9">
        <v>130.4</v>
      </c>
      <c r="O1084" s="47">
        <v>686.03029141104298</v>
      </c>
      <c r="P1084" s="47">
        <v>105.75575153374233</v>
      </c>
      <c r="Q1084" s="47">
        <v>339.58550613496931</v>
      </c>
      <c r="R1084" s="47">
        <v>588.56710122699383</v>
      </c>
      <c r="S1084" s="47">
        <v>742.84969325153372</v>
      </c>
      <c r="T1084" s="47">
        <v>806.93788343558288</v>
      </c>
      <c r="U1084" s="47">
        <v>755.64685582822085</v>
      </c>
      <c r="V1084" s="47">
        <v>600.34049079754595</v>
      </c>
    </row>
    <row r="1085" spans="1:22" ht="15" customHeight="1">
      <c r="A1085" s="3">
        <v>2023</v>
      </c>
      <c r="B1085" s="5" t="s">
        <v>17</v>
      </c>
      <c r="C1085" s="5" t="s">
        <v>20</v>
      </c>
      <c r="D1085" s="2">
        <v>2</v>
      </c>
      <c r="E1085" s="2">
        <v>26</v>
      </c>
      <c r="F1085" s="47">
        <v>491.6</v>
      </c>
      <c r="G1085" s="47">
        <v>84</v>
      </c>
      <c r="H1085" s="47">
        <v>227.6</v>
      </c>
      <c r="I1085" s="47">
        <v>514.79999999999995</v>
      </c>
      <c r="J1085" s="47">
        <v>552.5</v>
      </c>
      <c r="K1085" s="47">
        <v>543.1</v>
      </c>
      <c r="L1085" s="47">
        <v>492.2</v>
      </c>
      <c r="M1085" s="47">
        <v>359.7</v>
      </c>
      <c r="N1085" s="9">
        <v>130.4</v>
      </c>
      <c r="O1085" s="47">
        <v>503.28680981595096</v>
      </c>
      <c r="P1085" s="47">
        <v>85.99693251533742</v>
      </c>
      <c r="Q1085" s="47">
        <v>233.01073619631899</v>
      </c>
      <c r="R1085" s="47">
        <v>527.03834355828212</v>
      </c>
      <c r="S1085" s="47">
        <v>565.63458588957053</v>
      </c>
      <c r="T1085" s="47">
        <v>556.01111963190181</v>
      </c>
      <c r="U1085" s="47">
        <v>503.90107361963186</v>
      </c>
      <c r="V1085" s="47">
        <v>368.2511503067484</v>
      </c>
    </row>
    <row r="1086" spans="1:22" ht="15" customHeight="1">
      <c r="A1086" s="3">
        <v>2023</v>
      </c>
      <c r="B1086" s="5" t="s">
        <v>17</v>
      </c>
      <c r="C1086" s="5" t="s">
        <v>21</v>
      </c>
      <c r="D1086" s="2">
        <v>3</v>
      </c>
      <c r="E1086" s="2">
        <v>26</v>
      </c>
      <c r="F1086" s="47">
        <v>687</v>
      </c>
      <c r="G1086" s="47">
        <v>311.2</v>
      </c>
      <c r="H1086" s="47">
        <v>440.4</v>
      </c>
      <c r="I1086" s="47">
        <v>588.79999999999995</v>
      </c>
      <c r="J1086" s="47">
        <v>730</v>
      </c>
      <c r="K1086" s="47">
        <v>777.9</v>
      </c>
      <c r="L1086" s="47">
        <v>729.6</v>
      </c>
      <c r="M1086" s="47">
        <v>652</v>
      </c>
      <c r="N1086" s="9">
        <v>130.4</v>
      </c>
      <c r="O1086" s="47">
        <v>703.33205521472394</v>
      </c>
      <c r="P1086" s="47">
        <v>318.59815950920239</v>
      </c>
      <c r="Q1086" s="47">
        <v>450.86963190184042</v>
      </c>
      <c r="R1086" s="47">
        <v>602.79754601226978</v>
      </c>
      <c r="S1086" s="47">
        <v>747.35429447852755</v>
      </c>
      <c r="T1086" s="47">
        <v>796.39302147239255</v>
      </c>
      <c r="U1086" s="47">
        <v>746.94478527607362</v>
      </c>
      <c r="V1086" s="47">
        <v>667.5</v>
      </c>
    </row>
    <row r="1087" spans="1:22" ht="15" customHeight="1">
      <c r="A1087" s="3">
        <v>2023</v>
      </c>
      <c r="B1087" s="5" t="s">
        <v>17</v>
      </c>
      <c r="C1087" s="5" t="s">
        <v>22</v>
      </c>
      <c r="D1087" s="2">
        <v>4</v>
      </c>
      <c r="E1087" s="2">
        <v>26</v>
      </c>
      <c r="F1087" s="47">
        <v>730.2</v>
      </c>
      <c r="G1087" s="47">
        <v>302</v>
      </c>
      <c r="H1087" s="47">
        <v>444.7</v>
      </c>
      <c r="I1087" s="47">
        <v>608</v>
      </c>
      <c r="J1087" s="47">
        <v>764.7</v>
      </c>
      <c r="K1087" s="47">
        <v>830.5</v>
      </c>
      <c r="L1087" s="47">
        <v>787.7</v>
      </c>
      <c r="M1087" s="47">
        <v>700.3</v>
      </c>
      <c r="N1087" s="9">
        <v>130.4</v>
      </c>
      <c r="O1087" s="47">
        <v>747.55904907975469</v>
      </c>
      <c r="P1087" s="47">
        <v>309.17944785276075</v>
      </c>
      <c r="Q1087" s="47">
        <v>455.27185582822079</v>
      </c>
      <c r="R1087" s="47">
        <v>622.45398773006127</v>
      </c>
      <c r="S1087" s="47">
        <v>782.87921779141107</v>
      </c>
      <c r="T1087" s="47">
        <v>850.24348159509202</v>
      </c>
      <c r="U1087" s="47">
        <v>806.42599693251543</v>
      </c>
      <c r="V1087" s="47">
        <v>716.94823619631893</v>
      </c>
    </row>
    <row r="1088" spans="1:22" ht="15" customHeight="1">
      <c r="A1088" s="3">
        <v>2023</v>
      </c>
      <c r="B1088" s="5" t="s">
        <v>17</v>
      </c>
      <c r="C1088" s="5" t="s">
        <v>23</v>
      </c>
      <c r="D1088" s="2">
        <v>5</v>
      </c>
      <c r="E1088" s="2">
        <v>26</v>
      </c>
      <c r="F1088" s="47">
        <v>632.4</v>
      </c>
      <c r="G1088" s="47">
        <v>338.6</v>
      </c>
      <c r="H1088" s="47">
        <v>433.3</v>
      </c>
      <c r="I1088" s="47">
        <v>571.1</v>
      </c>
      <c r="J1088" s="47">
        <v>682.9</v>
      </c>
      <c r="K1088" s="47">
        <v>701.8</v>
      </c>
      <c r="L1088" s="47">
        <v>650</v>
      </c>
      <c r="M1088" s="47">
        <v>558.4</v>
      </c>
      <c r="N1088" s="9">
        <v>130.4</v>
      </c>
      <c r="O1088" s="47">
        <v>647.43404907975457</v>
      </c>
      <c r="P1088" s="47">
        <v>346.64953987730064</v>
      </c>
      <c r="Q1088" s="47">
        <v>443.60084355828224</v>
      </c>
      <c r="R1088" s="47">
        <v>584.67676380368096</v>
      </c>
      <c r="S1088" s="47">
        <v>699.13458588957053</v>
      </c>
      <c r="T1088" s="47">
        <v>718.48389570552138</v>
      </c>
      <c r="U1088" s="47">
        <v>665.45245398773</v>
      </c>
      <c r="V1088" s="47">
        <v>571.6748466257668</v>
      </c>
    </row>
    <row r="1089" spans="1:22" ht="15" customHeight="1">
      <c r="A1089" s="3">
        <v>2023</v>
      </c>
      <c r="B1089" s="5" t="s">
        <v>17</v>
      </c>
      <c r="C1089" s="5" t="s">
        <v>24</v>
      </c>
      <c r="D1089" s="2">
        <v>6</v>
      </c>
      <c r="E1089" s="2">
        <v>26</v>
      </c>
      <c r="F1089" s="47">
        <v>241.5</v>
      </c>
      <c r="G1089" s="47">
        <v>80.599999999999994</v>
      </c>
      <c r="H1089" s="47">
        <v>151.19999999999999</v>
      </c>
      <c r="I1089" s="47">
        <v>230.3</v>
      </c>
      <c r="J1089" s="47">
        <v>264.89999999999998</v>
      </c>
      <c r="K1089" s="47">
        <v>280.5</v>
      </c>
      <c r="L1089" s="47">
        <v>268.2</v>
      </c>
      <c r="M1089" s="47">
        <v>240.9</v>
      </c>
      <c r="N1089" s="9">
        <v>130.4</v>
      </c>
      <c r="O1089" s="47">
        <v>247.24118098159508</v>
      </c>
      <c r="P1089" s="47">
        <v>82.516104294478509</v>
      </c>
      <c r="Q1089" s="47">
        <v>154.79447852760734</v>
      </c>
      <c r="R1089" s="47">
        <v>235.77492331288346</v>
      </c>
      <c r="S1089" s="47">
        <v>271.19746932515329</v>
      </c>
      <c r="T1089" s="47">
        <v>287.16832822085888</v>
      </c>
      <c r="U1089" s="47">
        <v>274.57592024539872</v>
      </c>
      <c r="V1089" s="47">
        <v>246.62691717791412</v>
      </c>
    </row>
    <row r="1090" spans="1:22" ht="15" customHeight="1">
      <c r="A1090" s="3">
        <v>2023</v>
      </c>
      <c r="B1090" s="5" t="s">
        <v>17</v>
      </c>
      <c r="C1090" s="5" t="s">
        <v>25</v>
      </c>
      <c r="D1090" s="2">
        <v>7</v>
      </c>
      <c r="E1090" s="2">
        <v>26</v>
      </c>
      <c r="F1090" s="47">
        <v>231.6</v>
      </c>
      <c r="G1090" s="47">
        <v>85.5</v>
      </c>
      <c r="H1090" s="47">
        <v>155.1</v>
      </c>
      <c r="I1090" s="47">
        <v>230</v>
      </c>
      <c r="J1090" s="47">
        <v>249.8</v>
      </c>
      <c r="K1090" s="47">
        <v>252.8</v>
      </c>
      <c r="L1090" s="47">
        <v>250.1</v>
      </c>
      <c r="M1090" s="47">
        <v>252.8</v>
      </c>
      <c r="N1090" s="9">
        <v>130.4</v>
      </c>
      <c r="O1090" s="47">
        <v>237.10582822085888</v>
      </c>
      <c r="P1090" s="47">
        <v>87.532592024539881</v>
      </c>
      <c r="Q1090" s="47">
        <v>158.78719325153372</v>
      </c>
      <c r="R1090" s="47">
        <v>235.46779141104292</v>
      </c>
      <c r="S1090" s="47">
        <v>255.73849693251535</v>
      </c>
      <c r="T1090" s="47">
        <v>258.80981595092027</v>
      </c>
      <c r="U1090" s="47">
        <v>256.0456288343558</v>
      </c>
      <c r="V1090" s="47">
        <v>258.80981595092027</v>
      </c>
    </row>
    <row r="1091" spans="1:22" ht="15" customHeight="1">
      <c r="A1091" s="3">
        <v>2023</v>
      </c>
      <c r="B1091" s="5" t="s">
        <v>17</v>
      </c>
      <c r="C1091" s="5" t="s">
        <v>26</v>
      </c>
      <c r="D1091" s="2">
        <v>8</v>
      </c>
      <c r="E1091" s="2">
        <v>26</v>
      </c>
      <c r="F1091" s="47">
        <v>248.2</v>
      </c>
      <c r="G1091" s="47">
        <v>77.7</v>
      </c>
      <c r="H1091" s="47">
        <v>148.6</v>
      </c>
      <c r="I1091" s="47">
        <v>231</v>
      </c>
      <c r="J1091" s="47">
        <v>270</v>
      </c>
      <c r="K1091" s="47">
        <v>287</v>
      </c>
      <c r="L1091" s="47">
        <v>272.2</v>
      </c>
      <c r="M1091" s="47">
        <v>236.5</v>
      </c>
      <c r="N1091" s="9">
        <v>130.4</v>
      </c>
      <c r="O1091" s="47">
        <v>254.10046012269936</v>
      </c>
      <c r="P1091" s="47">
        <v>79.547162576687114</v>
      </c>
      <c r="Q1091" s="47">
        <v>152.13266871165644</v>
      </c>
      <c r="R1091" s="47">
        <v>236.4915644171779</v>
      </c>
      <c r="S1091" s="47">
        <v>276.4187116564417</v>
      </c>
      <c r="T1091" s="47">
        <v>293.82285276073617</v>
      </c>
      <c r="U1091" s="47">
        <v>278.67101226993861</v>
      </c>
      <c r="V1091" s="47">
        <v>242.12231595092024</v>
      </c>
    </row>
    <row r="1092" spans="1:22" ht="15" customHeight="1">
      <c r="A1092" s="3">
        <v>2023</v>
      </c>
      <c r="B1092" s="5" t="s">
        <v>27</v>
      </c>
      <c r="C1092" s="5" t="s">
        <v>18</v>
      </c>
      <c r="D1092" s="2">
        <v>9</v>
      </c>
      <c r="E1092" s="2">
        <v>26</v>
      </c>
      <c r="F1092" s="44">
        <v>16</v>
      </c>
      <c r="G1092" s="44">
        <v>8.1300000000000008</v>
      </c>
      <c r="H1092" s="44">
        <v>10.9</v>
      </c>
      <c r="I1092" s="44">
        <v>14.45</v>
      </c>
      <c r="J1092" s="44">
        <v>17.57</v>
      </c>
      <c r="K1092" s="44">
        <v>18.41</v>
      </c>
      <c r="L1092" s="44">
        <v>16.920000000000002</v>
      </c>
      <c r="M1092" s="44">
        <v>14.67</v>
      </c>
      <c r="N1092" s="9">
        <v>130.4</v>
      </c>
      <c r="O1092" s="44">
        <v>16.380368098159508</v>
      </c>
      <c r="P1092" s="44">
        <v>8.3232745398772998</v>
      </c>
      <c r="Q1092" s="44">
        <v>11.159125766871165</v>
      </c>
      <c r="R1092" s="44">
        <v>14.793519938650304</v>
      </c>
      <c r="S1092" s="44">
        <v>17.987691717791414</v>
      </c>
      <c r="T1092" s="44">
        <v>18.847661042944786</v>
      </c>
      <c r="U1092" s="44">
        <v>17.322239263803681</v>
      </c>
      <c r="V1092" s="44">
        <v>15.018749999999999</v>
      </c>
    </row>
    <row r="1093" spans="1:22" ht="15" customHeight="1">
      <c r="A1093" s="3">
        <v>2023</v>
      </c>
      <c r="B1093" s="5" t="s">
        <v>27</v>
      </c>
      <c r="C1093" s="5" t="s">
        <v>19</v>
      </c>
      <c r="D1093" s="2">
        <v>10</v>
      </c>
      <c r="E1093" s="2">
        <v>26</v>
      </c>
      <c r="F1093" s="44">
        <v>17.27</v>
      </c>
      <c r="G1093" s="44">
        <v>8.1999999999999993</v>
      </c>
      <c r="H1093" s="44">
        <v>10.92</v>
      </c>
      <c r="I1093" s="44">
        <v>14.82</v>
      </c>
      <c r="J1093" s="44">
        <v>18.7</v>
      </c>
      <c r="K1093" s="44">
        <v>20.3</v>
      </c>
      <c r="L1093" s="44">
        <v>18.91</v>
      </c>
      <c r="M1093" s="44">
        <v>16.34</v>
      </c>
      <c r="N1093" s="9">
        <v>130.4</v>
      </c>
      <c r="O1093" s="44">
        <v>17.680559815950922</v>
      </c>
      <c r="P1093" s="44">
        <v>8.3949386503067469</v>
      </c>
      <c r="Q1093" s="44">
        <v>11.179601226993864</v>
      </c>
      <c r="R1093" s="44">
        <v>15.172315950920245</v>
      </c>
      <c r="S1093" s="44">
        <v>19.144555214723923</v>
      </c>
      <c r="T1093" s="44">
        <v>20.782592024539877</v>
      </c>
      <c r="U1093" s="44">
        <v>19.359547546012269</v>
      </c>
      <c r="V1093" s="44">
        <v>16.728450920245397</v>
      </c>
    </row>
    <row r="1094" spans="1:22" ht="15" customHeight="1">
      <c r="A1094" s="3">
        <v>2023</v>
      </c>
      <c r="B1094" s="5" t="s">
        <v>27</v>
      </c>
      <c r="C1094" s="5" t="s">
        <v>20</v>
      </c>
      <c r="D1094" s="2">
        <v>11</v>
      </c>
      <c r="E1094" s="2">
        <v>26</v>
      </c>
      <c r="F1094" s="44">
        <v>14.77</v>
      </c>
      <c r="G1094" s="44">
        <v>8.0500000000000007</v>
      </c>
      <c r="H1094" s="44">
        <v>10.86</v>
      </c>
      <c r="I1094" s="44">
        <v>14.1</v>
      </c>
      <c r="J1094" s="44">
        <v>16.48</v>
      </c>
      <c r="K1094" s="44">
        <v>16.739999999999998</v>
      </c>
      <c r="L1094" s="44">
        <v>15.15</v>
      </c>
      <c r="M1094" s="44">
        <v>13.28</v>
      </c>
      <c r="N1094" s="9">
        <v>130.4</v>
      </c>
      <c r="O1094" s="44">
        <v>15.121127300613495</v>
      </c>
      <c r="P1094" s="44">
        <v>8.2413726993865044</v>
      </c>
      <c r="Q1094" s="44">
        <v>11.118174846625767</v>
      </c>
      <c r="R1094" s="44">
        <v>14.435199386503067</v>
      </c>
      <c r="S1094" s="44">
        <v>16.871779141104295</v>
      </c>
      <c r="T1094" s="44">
        <v>17.137960122699386</v>
      </c>
      <c r="U1094" s="44">
        <v>15.510161042944786</v>
      </c>
      <c r="V1094" s="44">
        <v>13.595705521472391</v>
      </c>
    </row>
    <row r="1095" spans="1:22" ht="15" customHeight="1">
      <c r="A1095" s="3">
        <v>2023</v>
      </c>
      <c r="B1095" s="5" t="s">
        <v>27</v>
      </c>
      <c r="C1095" s="5" t="s">
        <v>21</v>
      </c>
      <c r="D1095" s="2">
        <v>12</v>
      </c>
      <c r="E1095" s="2">
        <v>26</v>
      </c>
      <c r="F1095" s="44">
        <v>17.600000000000001</v>
      </c>
      <c r="G1095" s="44">
        <v>8.02</v>
      </c>
      <c r="H1095" s="44">
        <v>11.24</v>
      </c>
      <c r="I1095" s="44">
        <v>15.23</v>
      </c>
      <c r="J1095" s="44">
        <v>18.8</v>
      </c>
      <c r="K1095" s="44">
        <v>20.059999999999999</v>
      </c>
      <c r="L1095" s="44">
        <v>18.55</v>
      </c>
      <c r="M1095" s="44">
        <v>16.43</v>
      </c>
      <c r="N1095" s="9">
        <v>130.4</v>
      </c>
      <c r="O1095" s="44">
        <v>18.018404907975462</v>
      </c>
      <c r="P1095" s="44">
        <v>8.2106595092024524</v>
      </c>
      <c r="Q1095" s="44">
        <v>11.507208588957054</v>
      </c>
      <c r="R1095" s="44">
        <v>15.592062883435583</v>
      </c>
      <c r="S1095" s="44">
        <v>19.246932515337424</v>
      </c>
      <c r="T1095" s="44">
        <v>20.536886503067482</v>
      </c>
      <c r="U1095" s="44">
        <v>18.99098926380368</v>
      </c>
      <c r="V1095" s="44">
        <v>16.820590490797542</v>
      </c>
    </row>
    <row r="1096" spans="1:22" ht="15" customHeight="1">
      <c r="A1096" s="3">
        <v>2023</v>
      </c>
      <c r="B1096" s="5" t="s">
        <v>27</v>
      </c>
      <c r="C1096" s="5" t="s">
        <v>22</v>
      </c>
      <c r="D1096" s="2">
        <v>13</v>
      </c>
      <c r="E1096" s="2">
        <v>26</v>
      </c>
      <c r="F1096" s="44">
        <v>18.239999999999998</v>
      </c>
      <c r="G1096" s="44">
        <v>7.53</v>
      </c>
      <c r="H1096" s="44">
        <v>11.2</v>
      </c>
      <c r="I1096" s="44">
        <v>15.36</v>
      </c>
      <c r="J1096" s="44">
        <v>19.23</v>
      </c>
      <c r="K1096" s="44">
        <v>20.94</v>
      </c>
      <c r="L1096" s="44">
        <v>19.54</v>
      </c>
      <c r="M1096" s="44">
        <v>17.309999999999999</v>
      </c>
      <c r="N1096" s="9">
        <v>130.4</v>
      </c>
      <c r="O1096" s="44">
        <v>18.67361963190184</v>
      </c>
      <c r="P1096" s="44">
        <v>7.7090107361963183</v>
      </c>
      <c r="Q1096" s="44">
        <v>11.466257668711654</v>
      </c>
      <c r="R1096" s="44">
        <v>15.725153374233127</v>
      </c>
      <c r="S1096" s="44">
        <v>19.687154907975458</v>
      </c>
      <c r="T1096" s="44">
        <v>21.437806748466258</v>
      </c>
      <c r="U1096" s="44">
        <v>20.004524539877298</v>
      </c>
      <c r="V1096" s="44">
        <v>17.721510736196315</v>
      </c>
    </row>
    <row r="1097" spans="1:22" ht="15" customHeight="1">
      <c r="A1097" s="3">
        <v>2023</v>
      </c>
      <c r="B1097" s="5" t="s">
        <v>27</v>
      </c>
      <c r="C1097" s="5" t="s">
        <v>23</v>
      </c>
      <c r="D1097" s="2">
        <v>14</v>
      </c>
      <c r="E1097" s="2">
        <v>26</v>
      </c>
      <c r="F1097" s="44">
        <v>16.809999999999999</v>
      </c>
      <c r="G1097" s="44">
        <v>8.8800000000000008</v>
      </c>
      <c r="H1097" s="44">
        <v>11.25</v>
      </c>
      <c r="I1097" s="44">
        <v>14.97</v>
      </c>
      <c r="J1097" s="44">
        <v>18.260000000000002</v>
      </c>
      <c r="K1097" s="44">
        <v>18.72</v>
      </c>
      <c r="L1097" s="44">
        <v>17.32</v>
      </c>
      <c r="M1097" s="44">
        <v>14.8</v>
      </c>
      <c r="N1097" s="9">
        <v>130.4</v>
      </c>
      <c r="O1097" s="44">
        <v>17.209624233128832</v>
      </c>
      <c r="P1097" s="44">
        <v>9.0911042944785265</v>
      </c>
      <c r="Q1097" s="44">
        <v>11.517446319018404</v>
      </c>
      <c r="R1097" s="44">
        <v>15.325881901840491</v>
      </c>
      <c r="S1097" s="44">
        <v>18.69409509202454</v>
      </c>
      <c r="T1097" s="44">
        <v>19.165030674846623</v>
      </c>
      <c r="U1097" s="44">
        <v>17.73174846625767</v>
      </c>
      <c r="V1097" s="44">
        <v>15.151840490797547</v>
      </c>
    </row>
    <row r="1098" spans="1:22" ht="15" customHeight="1">
      <c r="A1098" s="3">
        <v>2023</v>
      </c>
      <c r="B1098" s="5" t="s">
        <v>27</v>
      </c>
      <c r="C1098" s="5" t="s">
        <v>24</v>
      </c>
      <c r="D1098" s="2">
        <v>15</v>
      </c>
      <c r="E1098" s="2">
        <v>26</v>
      </c>
      <c r="F1098" s="44">
        <v>12.19</v>
      </c>
      <c r="G1098" s="44">
        <v>8.1300000000000008</v>
      </c>
      <c r="H1098" s="44">
        <v>10.62</v>
      </c>
      <c r="I1098" s="44">
        <v>11.7</v>
      </c>
      <c r="J1098" s="44">
        <v>12.93</v>
      </c>
      <c r="K1098" s="44">
        <v>13.36</v>
      </c>
      <c r="L1098" s="44">
        <v>12.92</v>
      </c>
      <c r="M1098" s="44">
        <v>12.63</v>
      </c>
      <c r="N1098" s="9">
        <v>130.4</v>
      </c>
      <c r="O1098" s="44">
        <v>12.479792944785276</v>
      </c>
      <c r="P1098" s="44">
        <v>8.3232745398772998</v>
      </c>
      <c r="Q1098" s="44">
        <v>10.872469325153373</v>
      </c>
      <c r="R1098" s="44">
        <v>11.978144171779139</v>
      </c>
      <c r="S1098" s="44">
        <v>13.237384969325152</v>
      </c>
      <c r="T1098" s="44">
        <v>13.677607361963188</v>
      </c>
      <c r="U1098" s="44">
        <v>13.227147239263802</v>
      </c>
      <c r="V1098" s="44">
        <v>12.930253067484662</v>
      </c>
    </row>
    <row r="1099" spans="1:22" ht="15" customHeight="1">
      <c r="A1099" s="3">
        <v>2023</v>
      </c>
      <c r="B1099" s="5" t="s">
        <v>27</v>
      </c>
      <c r="C1099" s="5" t="s">
        <v>25</v>
      </c>
      <c r="D1099" s="2">
        <v>16</v>
      </c>
      <c r="E1099" s="2">
        <v>26</v>
      </c>
      <c r="F1099" s="44">
        <v>11.96</v>
      </c>
      <c r="G1099" s="44">
        <v>8.24</v>
      </c>
      <c r="H1099" s="44">
        <v>10.64</v>
      </c>
      <c r="I1099" s="44">
        <v>11.68</v>
      </c>
      <c r="J1099" s="44">
        <v>12.73</v>
      </c>
      <c r="K1099" s="44">
        <v>13</v>
      </c>
      <c r="L1099" s="44">
        <v>13.5</v>
      </c>
      <c r="M1099" s="44">
        <v>13.6</v>
      </c>
      <c r="N1099" s="9">
        <v>130.4</v>
      </c>
      <c r="O1099" s="44">
        <v>12.244325153374234</v>
      </c>
      <c r="P1099" s="44">
        <v>8.4358895705521473</v>
      </c>
      <c r="Q1099" s="44">
        <v>10.892944785276073</v>
      </c>
      <c r="R1099" s="44">
        <v>11.95766871165644</v>
      </c>
      <c r="S1099" s="44">
        <v>13.032630368098161</v>
      </c>
      <c r="T1099" s="44">
        <v>13.309049079754601</v>
      </c>
      <c r="U1099" s="44">
        <v>13.820935582822086</v>
      </c>
      <c r="V1099" s="44">
        <v>13.923312883435582</v>
      </c>
    </row>
    <row r="1100" spans="1:22" ht="15" customHeight="1">
      <c r="A1100" s="3">
        <v>2023</v>
      </c>
      <c r="B1100" s="5" t="s">
        <v>27</v>
      </c>
      <c r="C1100" s="5" t="s">
        <v>26</v>
      </c>
      <c r="D1100" s="2">
        <v>17</v>
      </c>
      <c r="E1100" s="2">
        <v>26</v>
      </c>
      <c r="F1100" s="44">
        <v>12.28</v>
      </c>
      <c r="G1100" s="44">
        <v>8</v>
      </c>
      <c r="H1100" s="44">
        <v>10.6</v>
      </c>
      <c r="I1100" s="44">
        <v>11.7</v>
      </c>
      <c r="J1100" s="44">
        <v>12.97</v>
      </c>
      <c r="K1100" s="44">
        <v>13.43</v>
      </c>
      <c r="L1100" s="44">
        <v>12.78</v>
      </c>
      <c r="M1100" s="44">
        <v>12.45</v>
      </c>
      <c r="N1100" s="9">
        <v>130.4</v>
      </c>
      <c r="O1100" s="44">
        <v>12.571932515337421</v>
      </c>
      <c r="P1100" s="44">
        <v>8.1901840490797539</v>
      </c>
      <c r="Q1100" s="44">
        <v>10.851993865030673</v>
      </c>
      <c r="R1100" s="44">
        <v>11.978144171779139</v>
      </c>
      <c r="S1100" s="44">
        <v>13.278335889570553</v>
      </c>
      <c r="T1100" s="44">
        <v>13.749271472392637</v>
      </c>
      <c r="U1100" s="44">
        <v>13.083819018404906</v>
      </c>
      <c r="V1100" s="44">
        <v>12.745973926380366</v>
      </c>
    </row>
    <row r="1101" spans="1:22" ht="15" customHeight="1">
      <c r="A1101" s="3">
        <v>2023</v>
      </c>
      <c r="B1101" s="5" t="s">
        <v>49</v>
      </c>
      <c r="C1101" s="5" t="s">
        <v>18</v>
      </c>
      <c r="D1101" s="2">
        <v>18</v>
      </c>
      <c r="E1101" s="2">
        <v>26</v>
      </c>
      <c r="F1101" s="45">
        <v>15.95</v>
      </c>
      <c r="G1101" s="45">
        <v>8.11</v>
      </c>
      <c r="H1101" s="45">
        <v>10.9</v>
      </c>
      <c r="I1101" s="45">
        <v>14.42</v>
      </c>
      <c r="J1101" s="45">
        <v>17.510000000000002</v>
      </c>
      <c r="K1101" s="45">
        <v>18.36</v>
      </c>
      <c r="L1101" s="45">
        <v>16.86</v>
      </c>
      <c r="M1101" s="45">
        <v>14.62</v>
      </c>
      <c r="N1101" s="9">
        <v>130.4</v>
      </c>
      <c r="O1101" s="45">
        <v>16.329179447852759</v>
      </c>
      <c r="P1101" s="45">
        <v>8.3027990797545996</v>
      </c>
      <c r="Q1101" s="45">
        <v>11.159125766871165</v>
      </c>
      <c r="R1101" s="45">
        <v>14.762806748466257</v>
      </c>
      <c r="S1101" s="45">
        <v>17.926265337423313</v>
      </c>
      <c r="T1101" s="45">
        <v>18.796472392638037</v>
      </c>
      <c r="U1101" s="45">
        <v>17.26081288343558</v>
      </c>
      <c r="V1101" s="45">
        <v>14.96756134969325</v>
      </c>
    </row>
    <row r="1102" spans="1:22" ht="15" customHeight="1">
      <c r="A1102" s="3">
        <v>2023</v>
      </c>
      <c r="B1102" s="5" t="s">
        <v>49</v>
      </c>
      <c r="C1102" s="5" t="s">
        <v>19</v>
      </c>
      <c r="D1102" s="2">
        <v>19</v>
      </c>
      <c r="E1102" s="2">
        <v>26</v>
      </c>
      <c r="F1102" s="45">
        <v>17.2</v>
      </c>
      <c r="G1102" s="45">
        <v>8.1999999999999993</v>
      </c>
      <c r="H1102" s="45">
        <v>10.97</v>
      </c>
      <c r="I1102" s="45">
        <v>14.77</v>
      </c>
      <c r="J1102" s="45">
        <v>18.600000000000001</v>
      </c>
      <c r="K1102" s="45">
        <v>20.170000000000002</v>
      </c>
      <c r="L1102" s="45">
        <v>18.82</v>
      </c>
      <c r="M1102" s="45">
        <v>16.239999999999998</v>
      </c>
      <c r="N1102" s="9">
        <v>130.4</v>
      </c>
      <c r="O1102" s="45">
        <v>17.608895705521469</v>
      </c>
      <c r="P1102" s="45">
        <v>8.3949386503067469</v>
      </c>
      <c r="Q1102" s="45">
        <v>11.230789877300614</v>
      </c>
      <c r="R1102" s="45">
        <v>15.121127300613495</v>
      </c>
      <c r="S1102" s="45">
        <v>19.042177914110432</v>
      </c>
      <c r="T1102" s="45">
        <v>20.649501533742331</v>
      </c>
      <c r="U1102" s="45">
        <v>19.267407975460124</v>
      </c>
      <c r="V1102" s="45">
        <v>16.626073619631899</v>
      </c>
    </row>
    <row r="1103" spans="1:22" ht="15" customHeight="1">
      <c r="A1103" s="3">
        <v>2023</v>
      </c>
      <c r="B1103" s="5" t="s">
        <v>49</v>
      </c>
      <c r="C1103" s="5" t="s">
        <v>20</v>
      </c>
      <c r="D1103" s="2">
        <v>20</v>
      </c>
      <c r="E1103" s="2">
        <v>26</v>
      </c>
      <c r="F1103" s="45">
        <v>14.76</v>
      </c>
      <c r="G1103" s="45">
        <v>8.0299999999999994</v>
      </c>
      <c r="H1103" s="45">
        <v>10.9</v>
      </c>
      <c r="I1103" s="45">
        <v>14.09</v>
      </c>
      <c r="J1103" s="45">
        <v>16.48</v>
      </c>
      <c r="K1103" s="45">
        <v>16.75</v>
      </c>
      <c r="L1103" s="45">
        <v>15.14</v>
      </c>
      <c r="M1103" s="45">
        <v>13.3</v>
      </c>
      <c r="N1103" s="9">
        <v>130.4</v>
      </c>
      <c r="O1103" s="45">
        <v>15.110889570552146</v>
      </c>
      <c r="P1103" s="45">
        <v>8.2208972392638024</v>
      </c>
      <c r="Q1103" s="45">
        <v>11.159125766871165</v>
      </c>
      <c r="R1103" s="45">
        <v>14.424961656441717</v>
      </c>
      <c r="S1103" s="45">
        <v>16.871779141104295</v>
      </c>
      <c r="T1103" s="45">
        <v>17.148197852760735</v>
      </c>
      <c r="U1103" s="45">
        <v>15.499923312883435</v>
      </c>
      <c r="V1103" s="45">
        <v>13.616180981595093</v>
      </c>
    </row>
    <row r="1104" spans="1:22" ht="15" customHeight="1">
      <c r="A1104" s="3">
        <v>2023</v>
      </c>
      <c r="B1104" s="5" t="s">
        <v>49</v>
      </c>
      <c r="C1104" s="5" t="s">
        <v>21</v>
      </c>
      <c r="D1104" s="2">
        <v>21</v>
      </c>
      <c r="E1104" s="2">
        <v>26</v>
      </c>
      <c r="F1104" s="45">
        <v>17.52</v>
      </c>
      <c r="G1104" s="45">
        <v>8</v>
      </c>
      <c r="H1104" s="45">
        <v>11.23</v>
      </c>
      <c r="I1104" s="45">
        <v>15.15</v>
      </c>
      <c r="J1104" s="45">
        <v>18.739999999999998</v>
      </c>
      <c r="K1104" s="45">
        <v>20</v>
      </c>
      <c r="L1104" s="45">
        <v>18.48</v>
      </c>
      <c r="M1104" s="45">
        <v>16.36</v>
      </c>
      <c r="N1104" s="9">
        <v>130.4</v>
      </c>
      <c r="O1104" s="45">
        <v>17.936503067484661</v>
      </c>
      <c r="P1104" s="45">
        <v>8.1901840490797539</v>
      </c>
      <c r="Q1104" s="45">
        <v>11.496970858895706</v>
      </c>
      <c r="R1104" s="45">
        <v>15.510161042944786</v>
      </c>
      <c r="S1104" s="45">
        <v>19.185506134969323</v>
      </c>
      <c r="T1104" s="45">
        <v>20.475460122699385</v>
      </c>
      <c r="U1104" s="45">
        <v>18.919325153374231</v>
      </c>
      <c r="V1104" s="45">
        <v>16.748926380368097</v>
      </c>
    </row>
    <row r="1105" spans="1:22" ht="15" customHeight="1">
      <c r="A1105" s="3">
        <v>2023</v>
      </c>
      <c r="B1105" s="5" t="s">
        <v>49</v>
      </c>
      <c r="C1105" s="5" t="s">
        <v>22</v>
      </c>
      <c r="D1105" s="2">
        <v>22</v>
      </c>
      <c r="E1105" s="2">
        <v>26</v>
      </c>
      <c r="F1105" s="45">
        <v>18.16</v>
      </c>
      <c r="G1105" s="45">
        <v>7.49</v>
      </c>
      <c r="H1105" s="45">
        <v>11.18</v>
      </c>
      <c r="I1105" s="45">
        <v>15.33</v>
      </c>
      <c r="J1105" s="45">
        <v>19.16</v>
      </c>
      <c r="K1105" s="45">
        <v>20.79</v>
      </c>
      <c r="L1105" s="45">
        <v>19.47</v>
      </c>
      <c r="M1105" s="45">
        <v>17.239999999999998</v>
      </c>
      <c r="N1105" s="9">
        <v>130.4</v>
      </c>
      <c r="O1105" s="45">
        <v>18.591717791411043</v>
      </c>
      <c r="P1105" s="45">
        <v>7.6680598159509206</v>
      </c>
      <c r="Q1105" s="45">
        <v>11.445782208588957</v>
      </c>
      <c r="R1105" s="45">
        <v>15.69444018404908</v>
      </c>
      <c r="S1105" s="45">
        <v>19.615490797546013</v>
      </c>
      <c r="T1105" s="45">
        <v>21.284240797546008</v>
      </c>
      <c r="U1105" s="45">
        <v>19.93286042944785</v>
      </c>
      <c r="V1105" s="45">
        <v>17.64984662576687</v>
      </c>
    </row>
    <row r="1106" spans="1:22" ht="15" customHeight="1">
      <c r="A1106" s="3">
        <v>2023</v>
      </c>
      <c r="B1106" s="5" t="s">
        <v>49</v>
      </c>
      <c r="C1106" s="5" t="s">
        <v>23</v>
      </c>
      <c r="D1106" s="2">
        <v>23</v>
      </c>
      <c r="E1106" s="2">
        <v>26</v>
      </c>
      <c r="F1106" s="45">
        <v>16.8</v>
      </c>
      <c r="G1106" s="45">
        <v>8.8800000000000008</v>
      </c>
      <c r="H1106" s="45">
        <v>11.24</v>
      </c>
      <c r="I1106" s="45">
        <v>14.95</v>
      </c>
      <c r="J1106" s="45">
        <v>18.23</v>
      </c>
      <c r="K1106" s="45">
        <v>18.690000000000001</v>
      </c>
      <c r="L1106" s="45">
        <v>17.309999999999999</v>
      </c>
      <c r="M1106" s="45">
        <v>14.76</v>
      </c>
      <c r="N1106" s="9">
        <v>130.4</v>
      </c>
      <c r="O1106" s="45">
        <v>17.199386503067487</v>
      </c>
      <c r="P1106" s="45">
        <v>9.0911042944785265</v>
      </c>
      <c r="Q1106" s="45">
        <v>11.507208588957054</v>
      </c>
      <c r="R1106" s="45">
        <v>15.305406441717789</v>
      </c>
      <c r="S1106" s="45">
        <v>18.663381901840488</v>
      </c>
      <c r="T1106" s="45">
        <v>19.134317484662578</v>
      </c>
      <c r="U1106" s="45">
        <v>17.721510736196315</v>
      </c>
      <c r="V1106" s="45">
        <v>15.110889570552146</v>
      </c>
    </row>
    <row r="1107" spans="1:22" ht="15" customHeight="1">
      <c r="A1107" s="3">
        <v>2023</v>
      </c>
      <c r="B1107" s="5" t="s">
        <v>49</v>
      </c>
      <c r="C1107" s="5" t="s">
        <v>24</v>
      </c>
      <c r="D1107" s="2">
        <v>24</v>
      </c>
      <c r="E1107" s="2">
        <v>26</v>
      </c>
      <c r="F1107" s="45">
        <v>12.21</v>
      </c>
      <c r="G1107" s="45">
        <v>8.1199999999999992</v>
      </c>
      <c r="H1107" s="45">
        <v>10.67</v>
      </c>
      <c r="I1107" s="45">
        <v>11.71</v>
      </c>
      <c r="J1107" s="45">
        <v>12.95</v>
      </c>
      <c r="K1107" s="45">
        <v>13.41</v>
      </c>
      <c r="L1107" s="45">
        <v>12.93</v>
      </c>
      <c r="M1107" s="45">
        <v>12.65</v>
      </c>
      <c r="N1107" s="9">
        <v>130.4</v>
      </c>
      <c r="O1107" s="45">
        <v>12.500268404907976</v>
      </c>
      <c r="P1107" s="45">
        <v>8.3130368098159497</v>
      </c>
      <c r="Q1107" s="45">
        <v>10.923657975460122</v>
      </c>
      <c r="R1107" s="45">
        <v>11.988381901840491</v>
      </c>
      <c r="S1107" s="45">
        <v>13.257860429447851</v>
      </c>
      <c r="T1107" s="45">
        <v>13.728796012269939</v>
      </c>
      <c r="U1107" s="45">
        <v>13.237384969325152</v>
      </c>
      <c r="V1107" s="45">
        <v>12.950728527607362</v>
      </c>
    </row>
    <row r="1108" spans="1:22" ht="15" customHeight="1">
      <c r="A1108" s="3">
        <v>2023</v>
      </c>
      <c r="B1108" s="5" t="s">
        <v>49</v>
      </c>
      <c r="C1108" s="5" t="s">
        <v>25</v>
      </c>
      <c r="D1108" s="2">
        <v>25</v>
      </c>
      <c r="E1108" s="2">
        <v>26</v>
      </c>
      <c r="F1108" s="45">
        <v>12</v>
      </c>
      <c r="G1108" s="45">
        <v>8.24</v>
      </c>
      <c r="H1108" s="45">
        <v>10.75</v>
      </c>
      <c r="I1108" s="45">
        <v>11.7</v>
      </c>
      <c r="J1108" s="45">
        <v>12.84</v>
      </c>
      <c r="K1108" s="45">
        <v>13.09</v>
      </c>
      <c r="L1108" s="45">
        <v>13.58</v>
      </c>
      <c r="M1108" s="45">
        <v>13.65</v>
      </c>
      <c r="N1108" s="9">
        <v>130.4</v>
      </c>
      <c r="O1108" s="45">
        <v>12.285276073619631</v>
      </c>
      <c r="P1108" s="45">
        <v>8.4358895705521473</v>
      </c>
      <c r="Q1108" s="45">
        <v>11.005559815950919</v>
      </c>
      <c r="R1108" s="45">
        <v>11.978144171779139</v>
      </c>
      <c r="S1108" s="45">
        <v>13.145245398773005</v>
      </c>
      <c r="T1108" s="45">
        <v>13.401188650306747</v>
      </c>
      <c r="U1108" s="45">
        <v>13.902837423312883</v>
      </c>
      <c r="V1108" s="45">
        <v>13.974501533742332</v>
      </c>
    </row>
    <row r="1109" spans="1:22" ht="15" customHeight="1">
      <c r="A1109" s="3">
        <v>2023</v>
      </c>
      <c r="B1109" s="5" t="s">
        <v>49</v>
      </c>
      <c r="C1109" s="5" t="s">
        <v>26</v>
      </c>
      <c r="D1109" s="2">
        <v>26</v>
      </c>
      <c r="E1109" s="2">
        <v>26</v>
      </c>
      <c r="F1109" s="45">
        <v>12.3</v>
      </c>
      <c r="G1109" s="45">
        <v>8</v>
      </c>
      <c r="H1109" s="45">
        <v>10.64</v>
      </c>
      <c r="I1109" s="45">
        <v>11.73</v>
      </c>
      <c r="J1109" s="45">
        <v>12.98</v>
      </c>
      <c r="K1109" s="45">
        <v>13.44</v>
      </c>
      <c r="L1109" s="45">
        <v>12.79</v>
      </c>
      <c r="M1109" s="45">
        <v>12.46</v>
      </c>
      <c r="N1109" s="9">
        <v>130.4</v>
      </c>
      <c r="O1109" s="45">
        <v>12.592407975460123</v>
      </c>
      <c r="P1109" s="45">
        <v>8.1901840490797539</v>
      </c>
      <c r="Q1109" s="45">
        <v>10.892944785276073</v>
      </c>
      <c r="R1109" s="45">
        <v>12.008857361963191</v>
      </c>
      <c r="S1109" s="45">
        <v>13.288573619631903</v>
      </c>
      <c r="T1109" s="45">
        <v>13.759509202453987</v>
      </c>
      <c r="U1109" s="45">
        <v>13.094056748466256</v>
      </c>
      <c r="V1109" s="45">
        <v>12.756211656441717</v>
      </c>
    </row>
    <row r="1110" spans="1:22" ht="15" customHeight="1">
      <c r="A1110" s="3">
        <v>2023</v>
      </c>
      <c r="B1110" s="5" t="s">
        <v>29</v>
      </c>
      <c r="C1110" s="5" t="s">
        <v>18</v>
      </c>
      <c r="D1110" s="2">
        <v>27</v>
      </c>
      <c r="E1110" s="2">
        <v>26</v>
      </c>
      <c r="F1110" s="46">
        <v>29511</v>
      </c>
      <c r="G1110" s="46" t="s">
        <v>39</v>
      </c>
      <c r="H1110" s="46">
        <v>11941</v>
      </c>
      <c r="I1110" s="46">
        <v>27048</v>
      </c>
      <c r="J1110" s="46">
        <v>32213</v>
      </c>
      <c r="K1110" s="46">
        <v>33926</v>
      </c>
      <c r="L1110" s="46">
        <v>30896</v>
      </c>
      <c r="M1110" s="46">
        <v>23850</v>
      </c>
      <c r="N1110" s="9">
        <v>130.4</v>
      </c>
      <c r="O1110" s="46">
        <v>30212.565184049079</v>
      </c>
      <c r="P1110" s="46" t="s">
        <v>39</v>
      </c>
      <c r="Q1110" s="46">
        <v>12224.873466257668</v>
      </c>
      <c r="R1110" s="46">
        <v>27691.012269938648</v>
      </c>
      <c r="S1110" s="46">
        <v>32978.799846625763</v>
      </c>
      <c r="T1110" s="46">
        <v>34732.523006134965</v>
      </c>
      <c r="U1110" s="46">
        <v>31630.490797546012</v>
      </c>
      <c r="V1110" s="46">
        <v>24416.986196319016</v>
      </c>
    </row>
    <row r="1111" spans="1:22" ht="15" customHeight="1">
      <c r="A1111" s="3">
        <v>2023</v>
      </c>
      <c r="B1111" s="5" t="s">
        <v>29</v>
      </c>
      <c r="C1111" s="5" t="s">
        <v>19</v>
      </c>
      <c r="D1111" s="2">
        <v>28</v>
      </c>
      <c r="E1111" s="2">
        <v>26</v>
      </c>
      <c r="F1111" s="46">
        <v>34849</v>
      </c>
      <c r="G1111" s="46" t="s">
        <v>39</v>
      </c>
      <c r="H1111" s="46">
        <v>14402</v>
      </c>
      <c r="I1111" s="46">
        <v>28902</v>
      </c>
      <c r="J1111" s="46">
        <v>37000</v>
      </c>
      <c r="K1111" s="46">
        <v>40434</v>
      </c>
      <c r="L1111" s="46">
        <v>37760</v>
      </c>
      <c r="M1111" s="46">
        <v>29928</v>
      </c>
      <c r="N1111" s="9">
        <v>130.4</v>
      </c>
      <c r="O1111" s="46">
        <v>35677.465490797542</v>
      </c>
      <c r="P1111" s="46" t="s">
        <v>39</v>
      </c>
      <c r="Q1111" s="46">
        <v>14744.378834355828</v>
      </c>
      <c r="R1111" s="46">
        <v>29589.087423312882</v>
      </c>
      <c r="S1111" s="46">
        <v>37879.601226993866</v>
      </c>
      <c r="T1111" s="46">
        <v>41395.237730061344</v>
      </c>
      <c r="U1111" s="46">
        <v>38657.668711656443</v>
      </c>
      <c r="V1111" s="46">
        <v>30639.47852760736</v>
      </c>
    </row>
    <row r="1112" spans="1:22" ht="15" customHeight="1">
      <c r="A1112" s="3">
        <v>2023</v>
      </c>
      <c r="B1112" s="5" t="s">
        <v>29</v>
      </c>
      <c r="C1112" s="5" t="s">
        <v>20</v>
      </c>
      <c r="D1112" s="2">
        <v>29</v>
      </c>
      <c r="E1112" s="2">
        <v>26</v>
      </c>
      <c r="F1112" s="46">
        <v>24575</v>
      </c>
      <c r="G1112" s="46" t="s">
        <v>39</v>
      </c>
      <c r="H1112" s="46">
        <v>9854</v>
      </c>
      <c r="I1112" s="46">
        <v>25000</v>
      </c>
      <c r="J1112" s="46">
        <v>27026</v>
      </c>
      <c r="K1112" s="46">
        <v>27285</v>
      </c>
      <c r="L1112" s="46">
        <v>24702</v>
      </c>
      <c r="M1112" s="46">
        <v>17935</v>
      </c>
      <c r="N1112" s="9">
        <v>130.4</v>
      </c>
      <c r="O1112" s="46">
        <v>25159.22162576687</v>
      </c>
      <c r="P1112" s="46" t="s">
        <v>39</v>
      </c>
      <c r="Q1112" s="46">
        <v>10088.259202453988</v>
      </c>
      <c r="R1112" s="46">
        <v>25594.325153374233</v>
      </c>
      <c r="S1112" s="46">
        <v>27668.48926380368</v>
      </c>
      <c r="T1112" s="46">
        <v>27933.646472392636</v>
      </c>
      <c r="U1112" s="46">
        <v>25289.240797546012</v>
      </c>
      <c r="V1112" s="46">
        <v>18361.368865030676</v>
      </c>
    </row>
    <row r="1113" spans="1:22" ht="15" customHeight="1">
      <c r="A1113" s="3">
        <v>2023</v>
      </c>
      <c r="B1113" s="5" t="s">
        <v>29</v>
      </c>
      <c r="C1113" s="5" t="s">
        <v>21</v>
      </c>
      <c r="D1113" s="2">
        <v>30</v>
      </c>
      <c r="E1113" s="2">
        <v>26</v>
      </c>
      <c r="F1113" s="46">
        <v>35004</v>
      </c>
      <c r="G1113" s="46">
        <v>9666</v>
      </c>
      <c r="H1113" s="46">
        <v>20175</v>
      </c>
      <c r="I1113" s="46">
        <v>29217</v>
      </c>
      <c r="J1113" s="46">
        <v>36617</v>
      </c>
      <c r="K1113" s="46">
        <v>39650</v>
      </c>
      <c r="L1113" s="46">
        <v>36936</v>
      </c>
      <c r="M1113" s="46">
        <v>32535</v>
      </c>
      <c r="N1113" s="9">
        <v>130.4</v>
      </c>
      <c r="O1113" s="46">
        <v>35836.150306748466</v>
      </c>
      <c r="P1113" s="46">
        <v>9895.7898773006127</v>
      </c>
      <c r="Q1113" s="46">
        <v>20654.620398773004</v>
      </c>
      <c r="R1113" s="46">
        <v>29911.575920245399</v>
      </c>
      <c r="S1113" s="46">
        <v>37487.496165644174</v>
      </c>
      <c r="T1113" s="46">
        <v>40592.599693251534</v>
      </c>
      <c r="U1113" s="46">
        <v>37814.079754601225</v>
      </c>
      <c r="V1113" s="46">
        <v>33308.454754601225</v>
      </c>
    </row>
    <row r="1114" spans="1:22" ht="15" customHeight="1">
      <c r="A1114" s="3">
        <v>2023</v>
      </c>
      <c r="B1114" s="5" t="s">
        <v>29</v>
      </c>
      <c r="C1114" s="5" t="s">
        <v>22</v>
      </c>
      <c r="D1114" s="2">
        <v>31</v>
      </c>
      <c r="E1114" s="2">
        <v>26</v>
      </c>
      <c r="F1114" s="46">
        <v>37547</v>
      </c>
      <c r="G1114" s="46" t="s">
        <v>39</v>
      </c>
      <c r="H1114" s="46">
        <v>20792</v>
      </c>
      <c r="I1114" s="46">
        <v>30443</v>
      </c>
      <c r="J1114" s="46">
        <v>38702</v>
      </c>
      <c r="K1114" s="46">
        <v>42463</v>
      </c>
      <c r="L1114" s="46">
        <v>40079</v>
      </c>
      <c r="M1114" s="46">
        <v>35348</v>
      </c>
      <c r="N1114" s="9">
        <v>130.4</v>
      </c>
      <c r="O1114" s="46">
        <v>38439.605061349692</v>
      </c>
      <c r="P1114" s="46" t="s">
        <v>39</v>
      </c>
      <c r="Q1114" s="46">
        <v>21286.288343558281</v>
      </c>
      <c r="R1114" s="46">
        <v>31166.72162576687</v>
      </c>
      <c r="S1114" s="46">
        <v>39622.062883435581</v>
      </c>
      <c r="T1114" s="46">
        <v>43472.473159509202</v>
      </c>
      <c r="U1114" s="46">
        <v>41031.798312883431</v>
      </c>
      <c r="V1114" s="46">
        <v>36188.328220858893</v>
      </c>
    </row>
    <row r="1115" spans="1:22" ht="15" customHeight="1">
      <c r="A1115" s="3">
        <v>2023</v>
      </c>
      <c r="B1115" s="5" t="s">
        <v>29</v>
      </c>
      <c r="C1115" s="5" t="s">
        <v>23</v>
      </c>
      <c r="D1115" s="2">
        <v>32</v>
      </c>
      <c r="E1115" s="2">
        <v>26</v>
      </c>
      <c r="F1115" s="46">
        <v>31744</v>
      </c>
      <c r="G1115" s="46" t="s">
        <v>39</v>
      </c>
      <c r="H1115" s="46">
        <v>19545</v>
      </c>
      <c r="I1115" s="46">
        <v>28044</v>
      </c>
      <c r="J1115" s="46">
        <v>33869</v>
      </c>
      <c r="K1115" s="46">
        <v>35361</v>
      </c>
      <c r="L1115" s="46">
        <v>32689</v>
      </c>
      <c r="M1115" s="46">
        <v>27691</v>
      </c>
      <c r="N1115" s="9">
        <v>130.4</v>
      </c>
      <c r="O1115" s="46">
        <v>32498.650306748466</v>
      </c>
      <c r="P1115" s="46" t="s">
        <v>39</v>
      </c>
      <c r="Q1115" s="46">
        <v>20009.643404907976</v>
      </c>
      <c r="R1115" s="46">
        <v>28710.690184049079</v>
      </c>
      <c r="S1115" s="46">
        <v>34674.167944785273</v>
      </c>
      <c r="T1115" s="46">
        <v>36201.637269938648</v>
      </c>
      <c r="U1115" s="46">
        <v>33466.115797546008</v>
      </c>
      <c r="V1115" s="46">
        <v>28349.298312883435</v>
      </c>
    </row>
    <row r="1116" spans="1:22" ht="15" customHeight="1">
      <c r="A1116" s="3">
        <v>2023</v>
      </c>
      <c r="B1116" s="5" t="s">
        <v>29</v>
      </c>
      <c r="C1116" s="5" t="s">
        <v>24</v>
      </c>
      <c r="D1116" s="2">
        <v>33</v>
      </c>
      <c r="E1116" s="2">
        <v>26</v>
      </c>
      <c r="F1116" s="46">
        <v>12741</v>
      </c>
      <c r="G1116" s="46" t="s">
        <v>39</v>
      </c>
      <c r="H1116" s="46">
        <v>7089</v>
      </c>
      <c r="I1116" s="46">
        <v>11911</v>
      </c>
      <c r="J1116" s="46">
        <v>13644</v>
      </c>
      <c r="K1116" s="46">
        <v>14363</v>
      </c>
      <c r="L1116" s="46">
        <v>13735</v>
      </c>
      <c r="M1116" s="46">
        <v>12565</v>
      </c>
      <c r="N1116" s="9">
        <v>130.4</v>
      </c>
      <c r="O1116" s="46">
        <v>13043.891871165644</v>
      </c>
      <c r="P1116" s="46" t="s">
        <v>39</v>
      </c>
      <c r="Q1116" s="46">
        <v>7257.5268404907974</v>
      </c>
      <c r="R1116" s="46">
        <v>12194.160276073619</v>
      </c>
      <c r="S1116" s="46">
        <v>13968.358895705522</v>
      </c>
      <c r="T1116" s="46">
        <v>14704.451687116563</v>
      </c>
      <c r="U1116" s="46">
        <v>14061.522239263802</v>
      </c>
      <c r="V1116" s="46">
        <v>12863.707822085889</v>
      </c>
    </row>
    <row r="1117" spans="1:22" ht="15" customHeight="1">
      <c r="A1117" s="3">
        <v>2023</v>
      </c>
      <c r="B1117" s="5" t="s">
        <v>29</v>
      </c>
      <c r="C1117" s="5" t="s">
        <v>25</v>
      </c>
      <c r="D1117" s="2">
        <v>34</v>
      </c>
      <c r="E1117" s="2">
        <v>26</v>
      </c>
      <c r="F1117" s="46">
        <v>12500</v>
      </c>
      <c r="G1117" s="46" t="s">
        <v>39</v>
      </c>
      <c r="H1117" s="46">
        <v>7495</v>
      </c>
      <c r="I1117" s="46">
        <v>12038</v>
      </c>
      <c r="J1117" s="46">
        <v>13019</v>
      </c>
      <c r="K1117" s="46">
        <v>13166</v>
      </c>
      <c r="L1117" s="46">
        <v>13200</v>
      </c>
      <c r="M1117" s="46">
        <v>13593</v>
      </c>
      <c r="N1117" s="9">
        <v>130.4</v>
      </c>
      <c r="O1117" s="46">
        <v>12797.162576687117</v>
      </c>
      <c r="P1117" s="46" t="s">
        <v>39</v>
      </c>
      <c r="Q1117" s="46">
        <v>7673.1786809815949</v>
      </c>
      <c r="R1117" s="46">
        <v>12324.179447852761</v>
      </c>
      <c r="S1117" s="46">
        <v>13328.500766871164</v>
      </c>
      <c r="T1117" s="46">
        <v>13478.995398773006</v>
      </c>
      <c r="U1117" s="46">
        <v>13513.803680981595</v>
      </c>
      <c r="V1117" s="46">
        <v>13916.146472392638</v>
      </c>
    </row>
    <row r="1118" spans="1:22" ht="15" customHeight="1">
      <c r="A1118" s="3">
        <v>2023</v>
      </c>
      <c r="B1118" s="5" t="s">
        <v>29</v>
      </c>
      <c r="C1118" s="5" t="s">
        <v>26</v>
      </c>
      <c r="D1118" s="2">
        <v>35</v>
      </c>
      <c r="E1118" s="2">
        <v>26</v>
      </c>
      <c r="F1118" s="46">
        <v>12940</v>
      </c>
      <c r="G1118" s="46" t="s">
        <v>39</v>
      </c>
      <c r="H1118" s="46">
        <v>6776</v>
      </c>
      <c r="I1118" s="46">
        <v>11783</v>
      </c>
      <c r="J1118" s="46">
        <v>13800</v>
      </c>
      <c r="K1118" s="46">
        <v>14550</v>
      </c>
      <c r="L1118" s="46">
        <v>13834</v>
      </c>
      <c r="M1118" s="46">
        <v>12100</v>
      </c>
      <c r="N1118" s="9">
        <v>130.4</v>
      </c>
      <c r="O1118" s="46">
        <v>13247.622699386502</v>
      </c>
      <c r="P1118" s="46" t="s">
        <v>39</v>
      </c>
      <c r="Q1118" s="46">
        <v>6937.0858895705514</v>
      </c>
      <c r="R1118" s="46">
        <v>12063.117331288344</v>
      </c>
      <c r="S1118" s="46">
        <v>14128.067484662575</v>
      </c>
      <c r="T1118" s="46">
        <v>14895.897239263802</v>
      </c>
      <c r="U1118" s="46">
        <v>14162.875766871164</v>
      </c>
      <c r="V1118" s="46">
        <v>12387.653374233128</v>
      </c>
    </row>
    <row r="1119" spans="1:22" ht="15" customHeight="1">
      <c r="A1119" s="3">
        <v>2024</v>
      </c>
      <c r="B1119" s="5" t="s">
        <v>17</v>
      </c>
      <c r="C1119" s="5" t="s">
        <v>18</v>
      </c>
      <c r="D1119" s="2">
        <v>0</v>
      </c>
      <c r="E1119" s="2">
        <v>27</v>
      </c>
      <c r="F1119" s="47">
        <v>613.29999999999995</v>
      </c>
      <c r="G1119" s="47">
        <v>90.4</v>
      </c>
      <c r="H1119" s="47">
        <v>287.10000000000002</v>
      </c>
      <c r="I1119" s="47">
        <v>574.9</v>
      </c>
      <c r="J1119" s="47">
        <v>684.2</v>
      </c>
      <c r="K1119" s="47">
        <v>703.3</v>
      </c>
      <c r="L1119" s="47">
        <v>650.6</v>
      </c>
      <c r="M1119" s="47">
        <v>504.7</v>
      </c>
      <c r="N1119" s="9">
        <v>133.5</v>
      </c>
      <c r="O1119" s="47">
        <v>613.29999999999995</v>
      </c>
      <c r="P1119" s="47">
        <v>90.4</v>
      </c>
      <c r="Q1119" s="47">
        <v>287.10000000000002</v>
      </c>
      <c r="R1119" s="47">
        <v>574.9</v>
      </c>
      <c r="S1119" s="47">
        <v>684.2</v>
      </c>
      <c r="T1119" s="47">
        <v>703.3</v>
      </c>
      <c r="U1119" s="47">
        <v>650.6</v>
      </c>
      <c r="V1119" s="47">
        <v>504.7</v>
      </c>
    </row>
    <row r="1120" spans="1:22" ht="15" customHeight="1">
      <c r="A1120" s="3">
        <v>2024</v>
      </c>
      <c r="B1120" s="5" t="s">
        <v>17</v>
      </c>
      <c r="C1120" s="5" t="s">
        <v>19</v>
      </c>
      <c r="D1120" s="2">
        <v>1</v>
      </c>
      <c r="E1120" s="2">
        <v>27</v>
      </c>
      <c r="F1120" s="47">
        <v>709.1</v>
      </c>
      <c r="G1120" s="47">
        <v>93.5</v>
      </c>
      <c r="H1120" s="47">
        <v>342.8</v>
      </c>
      <c r="I1120" s="47">
        <v>601.1</v>
      </c>
      <c r="J1120" s="47">
        <v>766.6</v>
      </c>
      <c r="K1120" s="47">
        <v>832.2</v>
      </c>
      <c r="L1120" s="47">
        <v>792.3</v>
      </c>
      <c r="M1120" s="47">
        <v>626.5</v>
      </c>
      <c r="N1120" s="9">
        <v>133.5</v>
      </c>
      <c r="O1120" s="47">
        <v>709.1</v>
      </c>
      <c r="P1120" s="47">
        <v>93.5</v>
      </c>
      <c r="Q1120" s="47">
        <v>342.8</v>
      </c>
      <c r="R1120" s="47">
        <v>601.1</v>
      </c>
      <c r="S1120" s="47">
        <v>766.6</v>
      </c>
      <c r="T1120" s="47">
        <v>832.2</v>
      </c>
      <c r="U1120" s="47">
        <v>792.3</v>
      </c>
      <c r="V1120" s="47">
        <v>626.5</v>
      </c>
    </row>
    <row r="1121" spans="1:22" ht="15" customHeight="1">
      <c r="A1121" s="3">
        <v>2024</v>
      </c>
      <c r="B1121" s="5" t="s">
        <v>17</v>
      </c>
      <c r="C1121" s="5" t="s">
        <v>20</v>
      </c>
      <c r="D1121" s="2">
        <v>2</v>
      </c>
      <c r="E1121" s="2">
        <v>27</v>
      </c>
      <c r="F1121" s="47">
        <v>528.5</v>
      </c>
      <c r="G1121" s="47">
        <v>86.1</v>
      </c>
      <c r="H1121" s="47">
        <v>242.9</v>
      </c>
      <c r="I1121" s="47">
        <v>544.4</v>
      </c>
      <c r="J1121" s="47">
        <v>594.1</v>
      </c>
      <c r="K1121" s="47">
        <v>580.6</v>
      </c>
      <c r="L1121" s="47">
        <v>528.9</v>
      </c>
      <c r="M1121" s="47">
        <v>385.9</v>
      </c>
      <c r="N1121" s="9">
        <v>133.5</v>
      </c>
      <c r="O1121" s="47">
        <v>528.5</v>
      </c>
      <c r="P1121" s="47">
        <v>86.1</v>
      </c>
      <c r="Q1121" s="47">
        <v>242.9</v>
      </c>
      <c r="R1121" s="47">
        <v>544.4</v>
      </c>
      <c r="S1121" s="47">
        <v>594.1</v>
      </c>
      <c r="T1121" s="47">
        <v>580.6</v>
      </c>
      <c r="U1121" s="47">
        <v>528.9</v>
      </c>
      <c r="V1121" s="47">
        <v>385.9</v>
      </c>
    </row>
    <row r="1122" spans="1:22" ht="15" customHeight="1">
      <c r="A1122" s="3">
        <v>2024</v>
      </c>
      <c r="B1122" s="5" t="s">
        <v>17</v>
      </c>
      <c r="C1122" s="5" t="s">
        <v>21</v>
      </c>
      <c r="D1122" s="2">
        <v>3</v>
      </c>
      <c r="E1122" s="2">
        <v>27</v>
      </c>
      <c r="F1122" s="47">
        <v>728.3</v>
      </c>
      <c r="G1122" s="47">
        <v>331.4</v>
      </c>
      <c r="H1122" s="47">
        <v>469.5</v>
      </c>
      <c r="I1122" s="47">
        <v>621.20000000000005</v>
      </c>
      <c r="J1122" s="47">
        <v>768.8</v>
      </c>
      <c r="K1122" s="47">
        <v>822.5</v>
      </c>
      <c r="L1122" s="47">
        <v>777.9</v>
      </c>
      <c r="M1122" s="47">
        <v>692.6</v>
      </c>
      <c r="N1122" s="9">
        <v>133.5</v>
      </c>
      <c r="O1122" s="47">
        <v>728.3</v>
      </c>
      <c r="P1122" s="47">
        <v>331.4</v>
      </c>
      <c r="Q1122" s="47">
        <v>469.5</v>
      </c>
      <c r="R1122" s="47">
        <v>621.20000000000005</v>
      </c>
      <c r="S1122" s="47">
        <v>768.8</v>
      </c>
      <c r="T1122" s="47">
        <v>822.5</v>
      </c>
      <c r="U1122" s="47">
        <v>777.9</v>
      </c>
      <c r="V1122" s="47">
        <v>692.6</v>
      </c>
    </row>
    <row r="1123" spans="1:22" ht="15" customHeight="1">
      <c r="A1123" s="3">
        <v>2024</v>
      </c>
      <c r="B1123" s="5" t="s">
        <v>17</v>
      </c>
      <c r="C1123" s="5" t="s">
        <v>22</v>
      </c>
      <c r="D1123" s="2">
        <v>4</v>
      </c>
      <c r="E1123" s="2">
        <v>27</v>
      </c>
      <c r="F1123" s="47">
        <v>773.3</v>
      </c>
      <c r="G1123" s="47">
        <v>342.6</v>
      </c>
      <c r="H1123" s="47">
        <v>480</v>
      </c>
      <c r="I1123" s="47">
        <v>638.20000000000005</v>
      </c>
      <c r="J1123" s="47">
        <v>801.2</v>
      </c>
      <c r="K1123" s="47">
        <v>876.3</v>
      </c>
      <c r="L1123" s="47">
        <v>845</v>
      </c>
      <c r="M1123" s="47">
        <v>743.4</v>
      </c>
      <c r="N1123" s="9">
        <v>133.5</v>
      </c>
      <c r="O1123" s="47">
        <v>773.3</v>
      </c>
      <c r="P1123" s="47">
        <v>342.6</v>
      </c>
      <c r="Q1123" s="47">
        <v>480</v>
      </c>
      <c r="R1123" s="47">
        <v>638.20000000000005</v>
      </c>
      <c r="S1123" s="47">
        <v>801.2</v>
      </c>
      <c r="T1123" s="47">
        <v>876.3</v>
      </c>
      <c r="U1123" s="47">
        <v>845</v>
      </c>
      <c r="V1123" s="47">
        <v>743.4</v>
      </c>
    </row>
    <row r="1124" spans="1:22" ht="15" customHeight="1">
      <c r="A1124" s="3">
        <v>2024</v>
      </c>
      <c r="B1124" s="5" t="s">
        <v>17</v>
      </c>
      <c r="C1124" s="5" t="s">
        <v>23</v>
      </c>
      <c r="D1124" s="2">
        <v>5</v>
      </c>
      <c r="E1124" s="2">
        <v>27</v>
      </c>
      <c r="F1124" s="47">
        <v>671.7</v>
      </c>
      <c r="G1124" s="47">
        <v>326.8</v>
      </c>
      <c r="H1124" s="47">
        <v>460</v>
      </c>
      <c r="I1124" s="47">
        <v>606.6</v>
      </c>
      <c r="J1124" s="47">
        <v>722</v>
      </c>
      <c r="K1124" s="47">
        <v>750.9</v>
      </c>
      <c r="L1124" s="47">
        <v>690</v>
      </c>
      <c r="M1124" s="47">
        <v>601.29999999999995</v>
      </c>
      <c r="N1124" s="9">
        <v>133.5</v>
      </c>
      <c r="O1124" s="47">
        <v>671.7</v>
      </c>
      <c r="P1124" s="47">
        <v>326.8</v>
      </c>
      <c r="Q1124" s="47">
        <v>460</v>
      </c>
      <c r="R1124" s="47">
        <v>606.6</v>
      </c>
      <c r="S1124" s="47">
        <v>722</v>
      </c>
      <c r="T1124" s="47">
        <v>750.9</v>
      </c>
      <c r="U1124" s="47">
        <v>690</v>
      </c>
      <c r="V1124" s="47">
        <v>601.29999999999995</v>
      </c>
    </row>
    <row r="1125" spans="1:22" ht="15" customHeight="1">
      <c r="A1125" s="3">
        <v>2024</v>
      </c>
      <c r="B1125" s="5" t="s">
        <v>17</v>
      </c>
      <c r="C1125" s="5" t="s">
        <v>24</v>
      </c>
      <c r="D1125" s="2">
        <v>6</v>
      </c>
      <c r="E1125" s="2">
        <v>27</v>
      </c>
      <c r="F1125" s="47">
        <v>263.10000000000002</v>
      </c>
      <c r="G1125" s="47">
        <v>80.099999999999994</v>
      </c>
      <c r="H1125" s="47">
        <v>160.19999999999999</v>
      </c>
      <c r="I1125" s="47">
        <v>242.1</v>
      </c>
      <c r="J1125" s="47">
        <v>291</v>
      </c>
      <c r="K1125" s="47">
        <v>306.60000000000002</v>
      </c>
      <c r="L1125" s="47">
        <v>288.7</v>
      </c>
      <c r="M1125" s="47">
        <v>263.10000000000002</v>
      </c>
      <c r="N1125" s="9">
        <v>133.5</v>
      </c>
      <c r="O1125" s="47">
        <v>263.10000000000002</v>
      </c>
      <c r="P1125" s="47">
        <v>80.099999999999994</v>
      </c>
      <c r="Q1125" s="47">
        <v>160.19999999999999</v>
      </c>
      <c r="R1125" s="47">
        <v>242.1</v>
      </c>
      <c r="S1125" s="47">
        <v>291</v>
      </c>
      <c r="T1125" s="47">
        <v>306.60000000000002</v>
      </c>
      <c r="U1125" s="47">
        <v>288.7</v>
      </c>
      <c r="V1125" s="47">
        <v>263.10000000000002</v>
      </c>
    </row>
    <row r="1126" spans="1:22" ht="15" customHeight="1">
      <c r="A1126" s="3">
        <v>2024</v>
      </c>
      <c r="B1126" s="5" t="s">
        <v>17</v>
      </c>
      <c r="C1126" s="5" t="s">
        <v>25</v>
      </c>
      <c r="D1126" s="2">
        <v>7</v>
      </c>
      <c r="E1126" s="2">
        <v>27</v>
      </c>
      <c r="F1126" s="47">
        <v>240.9</v>
      </c>
      <c r="G1126" s="47">
        <v>80.5</v>
      </c>
      <c r="H1126" s="47">
        <v>169.7</v>
      </c>
      <c r="I1126" s="47">
        <v>239.2</v>
      </c>
      <c r="J1126" s="47">
        <v>270.2</v>
      </c>
      <c r="K1126" s="47">
        <v>274.5</v>
      </c>
      <c r="L1126" s="47">
        <v>273.60000000000002</v>
      </c>
      <c r="M1126" s="47">
        <v>272.7</v>
      </c>
      <c r="N1126" s="9">
        <v>133.5</v>
      </c>
      <c r="O1126" s="47">
        <v>240.9</v>
      </c>
      <c r="P1126" s="47">
        <v>80.5</v>
      </c>
      <c r="Q1126" s="47">
        <v>169.7</v>
      </c>
      <c r="R1126" s="47">
        <v>239.2</v>
      </c>
      <c r="S1126" s="47">
        <v>270.2</v>
      </c>
      <c r="T1126" s="47">
        <v>274.5</v>
      </c>
      <c r="U1126" s="47">
        <v>273.60000000000002</v>
      </c>
      <c r="V1126" s="47">
        <v>272.7</v>
      </c>
    </row>
    <row r="1127" spans="1:22" ht="15" customHeight="1">
      <c r="A1127" s="3">
        <v>2024</v>
      </c>
      <c r="B1127" s="5" t="s">
        <v>17</v>
      </c>
      <c r="C1127" s="5" t="s">
        <v>26</v>
      </c>
      <c r="D1127" s="2">
        <v>8</v>
      </c>
      <c r="E1127" s="2">
        <v>27</v>
      </c>
      <c r="F1127" s="47">
        <v>272.60000000000002</v>
      </c>
      <c r="G1127" s="47">
        <v>79.7</v>
      </c>
      <c r="H1127" s="47">
        <v>155.69999999999999</v>
      </c>
      <c r="I1127" s="47">
        <v>245.9</v>
      </c>
      <c r="J1127" s="47">
        <v>299.2</v>
      </c>
      <c r="K1127" s="47">
        <v>315.10000000000002</v>
      </c>
      <c r="L1127" s="47">
        <v>292.60000000000002</v>
      </c>
      <c r="M1127" s="47">
        <v>259.2</v>
      </c>
      <c r="N1127" s="9">
        <v>133.5</v>
      </c>
      <c r="O1127" s="47">
        <v>272.60000000000002</v>
      </c>
      <c r="P1127" s="47">
        <v>79.7</v>
      </c>
      <c r="Q1127" s="47">
        <v>155.69999999999999</v>
      </c>
      <c r="R1127" s="47">
        <v>245.9</v>
      </c>
      <c r="S1127" s="47">
        <v>299.2</v>
      </c>
      <c r="T1127" s="47">
        <v>315.10000000000002</v>
      </c>
      <c r="U1127" s="47">
        <v>292.60000000000002</v>
      </c>
      <c r="V1127" s="47">
        <v>259.2</v>
      </c>
    </row>
    <row r="1128" spans="1:22" ht="15" customHeight="1">
      <c r="A1128" s="3">
        <v>2024</v>
      </c>
      <c r="B1128" s="5" t="s">
        <v>27</v>
      </c>
      <c r="C1128" s="5" t="s">
        <v>18</v>
      </c>
      <c r="D1128" s="2">
        <v>9</v>
      </c>
      <c r="E1128" s="2">
        <v>27</v>
      </c>
      <c r="F1128" s="44">
        <v>17.09</v>
      </c>
      <c r="G1128" s="44">
        <v>9</v>
      </c>
      <c r="H1128" s="44">
        <v>11.86</v>
      </c>
      <c r="I1128" s="44">
        <v>15.26</v>
      </c>
      <c r="J1128" s="44">
        <v>18.75</v>
      </c>
      <c r="K1128" s="44">
        <v>19.61</v>
      </c>
      <c r="L1128" s="44">
        <v>18.100000000000001</v>
      </c>
      <c r="M1128" s="44">
        <v>15.59</v>
      </c>
      <c r="N1128" s="9">
        <v>133.5</v>
      </c>
      <c r="O1128" s="44">
        <v>17.09</v>
      </c>
      <c r="P1128" s="44">
        <v>9</v>
      </c>
      <c r="Q1128" s="44">
        <v>11.86</v>
      </c>
      <c r="R1128" s="44">
        <v>15.26</v>
      </c>
      <c r="S1128" s="44">
        <v>18.75</v>
      </c>
      <c r="T1128" s="44">
        <v>19.61</v>
      </c>
      <c r="U1128" s="44">
        <v>18.100000000000001</v>
      </c>
      <c r="V1128" s="44">
        <v>15.59</v>
      </c>
    </row>
    <row r="1129" spans="1:22" ht="15" customHeight="1">
      <c r="A1129" s="3">
        <v>2024</v>
      </c>
      <c r="B1129" s="5" t="s">
        <v>27</v>
      </c>
      <c r="C1129" s="5" t="s">
        <v>19</v>
      </c>
      <c r="D1129" s="2">
        <v>10</v>
      </c>
      <c r="E1129" s="2">
        <v>27</v>
      </c>
      <c r="F1129" s="44">
        <v>18.37</v>
      </c>
      <c r="G1129" s="44">
        <v>9.0500000000000007</v>
      </c>
      <c r="H1129" s="44">
        <v>11.85</v>
      </c>
      <c r="I1129" s="44">
        <v>15.51</v>
      </c>
      <c r="J1129" s="44">
        <v>19.71</v>
      </c>
      <c r="K1129" s="44">
        <v>21.56</v>
      </c>
      <c r="L1129" s="44">
        <v>20.190000000000001</v>
      </c>
      <c r="M1129" s="44">
        <v>17.39</v>
      </c>
      <c r="N1129" s="9">
        <v>133.5</v>
      </c>
      <c r="O1129" s="44">
        <v>18.37</v>
      </c>
      <c r="P1129" s="44">
        <v>9.0500000000000007</v>
      </c>
      <c r="Q1129" s="44">
        <v>11.85</v>
      </c>
      <c r="R1129" s="44">
        <v>15.51</v>
      </c>
      <c r="S1129" s="44">
        <v>19.71</v>
      </c>
      <c r="T1129" s="44">
        <v>21.56</v>
      </c>
      <c r="U1129" s="44">
        <v>20.190000000000001</v>
      </c>
      <c r="V1129" s="44">
        <v>17.39</v>
      </c>
    </row>
    <row r="1130" spans="1:22" ht="15" customHeight="1">
      <c r="A1130" s="3">
        <v>2024</v>
      </c>
      <c r="B1130" s="5" t="s">
        <v>27</v>
      </c>
      <c r="C1130" s="5" t="s">
        <v>20</v>
      </c>
      <c r="D1130" s="2">
        <v>11</v>
      </c>
      <c r="E1130" s="2">
        <v>27</v>
      </c>
      <c r="F1130" s="44">
        <v>15.88</v>
      </c>
      <c r="G1130" s="44">
        <v>8.94</v>
      </c>
      <c r="H1130" s="44">
        <v>11.86</v>
      </c>
      <c r="I1130" s="44">
        <v>14.93</v>
      </c>
      <c r="J1130" s="44">
        <v>17.73</v>
      </c>
      <c r="K1130" s="44">
        <v>17.97</v>
      </c>
      <c r="L1130" s="44">
        <v>16.32</v>
      </c>
      <c r="M1130" s="44">
        <v>14.23</v>
      </c>
      <c r="N1130" s="9">
        <v>133.5</v>
      </c>
      <c r="O1130" s="44">
        <v>15.88</v>
      </c>
      <c r="P1130" s="44">
        <v>8.94</v>
      </c>
      <c r="Q1130" s="44">
        <v>11.86</v>
      </c>
      <c r="R1130" s="44">
        <v>14.93</v>
      </c>
      <c r="S1130" s="44">
        <v>17.73</v>
      </c>
      <c r="T1130" s="44">
        <v>17.97</v>
      </c>
      <c r="U1130" s="44">
        <v>16.32</v>
      </c>
      <c r="V1130" s="44">
        <v>14.23</v>
      </c>
    </row>
    <row r="1131" spans="1:22" ht="15" customHeight="1">
      <c r="A1131" s="3">
        <v>2024</v>
      </c>
      <c r="B1131" s="5" t="s">
        <v>27</v>
      </c>
      <c r="C1131" s="5" t="s">
        <v>21</v>
      </c>
      <c r="D1131" s="2">
        <v>12</v>
      </c>
      <c r="E1131" s="2">
        <v>27</v>
      </c>
      <c r="F1131" s="44">
        <v>18.72</v>
      </c>
      <c r="G1131" s="44">
        <v>8.59</v>
      </c>
      <c r="H1131" s="44">
        <v>12.17</v>
      </c>
      <c r="I1131" s="44">
        <v>16.07</v>
      </c>
      <c r="J1131" s="44">
        <v>19.93</v>
      </c>
      <c r="K1131" s="44">
        <v>21.44</v>
      </c>
      <c r="L1131" s="44">
        <v>19.86</v>
      </c>
      <c r="M1131" s="44">
        <v>17.489999999999998</v>
      </c>
      <c r="N1131" s="9">
        <v>133.5</v>
      </c>
      <c r="O1131" s="44">
        <v>18.72</v>
      </c>
      <c r="P1131" s="44">
        <v>8.59</v>
      </c>
      <c r="Q1131" s="44">
        <v>12.17</v>
      </c>
      <c r="R1131" s="44">
        <v>16.07</v>
      </c>
      <c r="S1131" s="44">
        <v>19.93</v>
      </c>
      <c r="T1131" s="44">
        <v>21.44</v>
      </c>
      <c r="U1131" s="44">
        <v>19.86</v>
      </c>
      <c r="V1131" s="44">
        <v>17.489999999999998</v>
      </c>
    </row>
    <row r="1132" spans="1:22" ht="15" customHeight="1">
      <c r="A1132" s="3">
        <v>2024</v>
      </c>
      <c r="B1132" s="5" t="s">
        <v>27</v>
      </c>
      <c r="C1132" s="5" t="s">
        <v>22</v>
      </c>
      <c r="D1132" s="2">
        <v>13</v>
      </c>
      <c r="E1132" s="2">
        <v>27</v>
      </c>
      <c r="F1132" s="44">
        <v>19.36</v>
      </c>
      <c r="G1132" s="44">
        <v>8.5</v>
      </c>
      <c r="H1132" s="44">
        <v>12.18</v>
      </c>
      <c r="I1132" s="44">
        <v>16.190000000000001</v>
      </c>
      <c r="J1132" s="44">
        <v>20.3</v>
      </c>
      <c r="K1132" s="44">
        <v>22.2</v>
      </c>
      <c r="L1132" s="44">
        <v>21.06</v>
      </c>
      <c r="M1132" s="44">
        <v>18.399999999999999</v>
      </c>
      <c r="N1132" s="9">
        <v>133.5</v>
      </c>
      <c r="O1132" s="44">
        <v>19.36</v>
      </c>
      <c r="P1132" s="44">
        <v>8.5</v>
      </c>
      <c r="Q1132" s="44">
        <v>12.18</v>
      </c>
      <c r="R1132" s="44">
        <v>16.190000000000001</v>
      </c>
      <c r="S1132" s="44">
        <v>20.3</v>
      </c>
      <c r="T1132" s="44">
        <v>22.2</v>
      </c>
      <c r="U1132" s="44">
        <v>21.06</v>
      </c>
      <c r="V1132" s="44">
        <v>18.399999999999999</v>
      </c>
    </row>
    <row r="1133" spans="1:22" ht="15" customHeight="1">
      <c r="A1133" s="3">
        <v>2024</v>
      </c>
      <c r="B1133" s="5" t="s">
        <v>27</v>
      </c>
      <c r="C1133" s="5" t="s">
        <v>23</v>
      </c>
      <c r="D1133" s="2">
        <v>14</v>
      </c>
      <c r="E1133" s="2">
        <v>27</v>
      </c>
      <c r="F1133" s="44">
        <v>17.89</v>
      </c>
      <c r="G1133" s="44">
        <v>8.74</v>
      </c>
      <c r="H1133" s="44">
        <v>12.16</v>
      </c>
      <c r="I1133" s="44">
        <v>15.93</v>
      </c>
      <c r="J1133" s="44">
        <v>19.34</v>
      </c>
      <c r="K1133" s="44">
        <v>20.12</v>
      </c>
      <c r="L1133" s="44">
        <v>18.399999999999999</v>
      </c>
      <c r="M1133" s="44">
        <v>15.83</v>
      </c>
      <c r="N1133" s="9">
        <v>133.5</v>
      </c>
      <c r="O1133" s="44">
        <v>17.89</v>
      </c>
      <c r="P1133" s="44">
        <v>8.74</v>
      </c>
      <c r="Q1133" s="44">
        <v>12.16</v>
      </c>
      <c r="R1133" s="44">
        <v>15.929999999999998</v>
      </c>
      <c r="S1133" s="44">
        <v>19.34</v>
      </c>
      <c r="T1133" s="44">
        <v>20.12</v>
      </c>
      <c r="U1133" s="44">
        <v>18.399999999999999</v>
      </c>
      <c r="V1133" s="44">
        <v>15.829999999999998</v>
      </c>
    </row>
    <row r="1134" spans="1:22" ht="15" customHeight="1">
      <c r="A1134" s="3">
        <v>2024</v>
      </c>
      <c r="B1134" s="5" t="s">
        <v>27</v>
      </c>
      <c r="C1134" s="5" t="s">
        <v>24</v>
      </c>
      <c r="D1134" s="2">
        <v>15</v>
      </c>
      <c r="E1134" s="2">
        <v>27</v>
      </c>
      <c r="F1134" s="44">
        <v>13.23</v>
      </c>
      <c r="G1134" s="44">
        <v>9</v>
      </c>
      <c r="H1134" s="44">
        <v>11.62</v>
      </c>
      <c r="I1134" s="44">
        <v>12.53</v>
      </c>
      <c r="J1134" s="44">
        <v>14.15</v>
      </c>
      <c r="K1134" s="44">
        <v>14.49</v>
      </c>
      <c r="L1134" s="44">
        <v>14.06</v>
      </c>
      <c r="M1134" s="44">
        <v>13.74</v>
      </c>
      <c r="N1134" s="9">
        <v>133.5</v>
      </c>
      <c r="O1134" s="44">
        <v>13.23</v>
      </c>
      <c r="P1134" s="44">
        <v>9</v>
      </c>
      <c r="Q1134" s="44">
        <v>11.62</v>
      </c>
      <c r="R1134" s="44">
        <v>12.53</v>
      </c>
      <c r="S1134" s="44">
        <v>14.15</v>
      </c>
      <c r="T1134" s="44">
        <v>14.49</v>
      </c>
      <c r="U1134" s="44">
        <v>14.06</v>
      </c>
      <c r="V1134" s="44">
        <v>13.74</v>
      </c>
    </row>
    <row r="1135" spans="1:22" ht="15" customHeight="1">
      <c r="A1135" s="3">
        <v>2024</v>
      </c>
      <c r="B1135" s="5" t="s">
        <v>27</v>
      </c>
      <c r="C1135" s="5" t="s">
        <v>25</v>
      </c>
      <c r="D1135" s="2">
        <v>16</v>
      </c>
      <c r="E1135" s="2">
        <v>27</v>
      </c>
      <c r="F1135" s="44">
        <v>13</v>
      </c>
      <c r="G1135" s="44">
        <v>9.2899999999999991</v>
      </c>
      <c r="H1135" s="44">
        <v>11.62</v>
      </c>
      <c r="I1135" s="44">
        <v>12.5</v>
      </c>
      <c r="J1135" s="44">
        <v>13.76</v>
      </c>
      <c r="K1135" s="44">
        <v>14.23</v>
      </c>
      <c r="L1135" s="44">
        <v>14.5</v>
      </c>
      <c r="M1135" s="44">
        <v>14.52</v>
      </c>
      <c r="N1135" s="9">
        <v>133.5</v>
      </c>
      <c r="O1135" s="44">
        <v>13</v>
      </c>
      <c r="P1135" s="44">
        <v>9.2899999999999991</v>
      </c>
      <c r="Q1135" s="44">
        <v>11.62</v>
      </c>
      <c r="R1135" s="44">
        <v>12.5</v>
      </c>
      <c r="S1135" s="44">
        <v>13.76</v>
      </c>
      <c r="T1135" s="44">
        <v>14.23</v>
      </c>
      <c r="U1135" s="44">
        <v>14.5</v>
      </c>
      <c r="V1135" s="44">
        <v>14.52</v>
      </c>
    </row>
    <row r="1136" spans="1:22" ht="15" customHeight="1">
      <c r="A1136" s="3">
        <v>2024</v>
      </c>
      <c r="B1136" s="5" t="s">
        <v>27</v>
      </c>
      <c r="C1136" s="5" t="s">
        <v>26</v>
      </c>
      <c r="D1136" s="2">
        <v>17</v>
      </c>
      <c r="E1136" s="2">
        <v>27</v>
      </c>
      <c r="F1136" s="44">
        <v>13.37</v>
      </c>
      <c r="G1136" s="44">
        <v>8.94</v>
      </c>
      <c r="H1136" s="44">
        <v>11.64</v>
      </c>
      <c r="I1136" s="44">
        <v>12.58</v>
      </c>
      <c r="J1136" s="44">
        <v>14.26</v>
      </c>
      <c r="K1136" s="44">
        <v>14.54</v>
      </c>
      <c r="L1136" s="44">
        <v>13.97</v>
      </c>
      <c r="M1136" s="44">
        <v>13.43</v>
      </c>
      <c r="N1136" s="9">
        <v>133.5</v>
      </c>
      <c r="O1136" s="44">
        <v>13.37</v>
      </c>
      <c r="P1136" s="44">
        <v>8.94</v>
      </c>
      <c r="Q1136" s="44">
        <v>11.64</v>
      </c>
      <c r="R1136" s="44">
        <v>12.58</v>
      </c>
      <c r="S1136" s="44">
        <v>14.26</v>
      </c>
      <c r="T1136" s="44">
        <v>14.54</v>
      </c>
      <c r="U1136" s="44">
        <v>13.97</v>
      </c>
      <c r="V1136" s="44">
        <v>13.43</v>
      </c>
    </row>
    <row r="1137" spans="1:22" ht="15" customHeight="1">
      <c r="A1137" s="3">
        <v>2024</v>
      </c>
      <c r="B1137" s="5" t="s">
        <v>49</v>
      </c>
      <c r="C1137" s="5" t="s">
        <v>18</v>
      </c>
      <c r="D1137" s="2">
        <v>18</v>
      </c>
      <c r="E1137" s="2">
        <v>27</v>
      </c>
      <c r="F1137" s="45">
        <v>17.03</v>
      </c>
      <c r="G1137" s="45">
        <v>9</v>
      </c>
      <c r="H1137" s="45">
        <v>11.87</v>
      </c>
      <c r="I1137" s="45">
        <v>15.22</v>
      </c>
      <c r="J1137" s="45">
        <v>18.71</v>
      </c>
      <c r="K1137" s="45">
        <v>19.52</v>
      </c>
      <c r="L1137" s="45">
        <v>18.05</v>
      </c>
      <c r="M1137" s="45">
        <v>15.54</v>
      </c>
      <c r="N1137" s="9">
        <v>133.5</v>
      </c>
      <c r="O1137" s="45">
        <v>17.03</v>
      </c>
      <c r="P1137" s="45">
        <v>9</v>
      </c>
      <c r="Q1137" s="45">
        <v>11.87</v>
      </c>
      <c r="R1137" s="45">
        <v>15.22</v>
      </c>
      <c r="S1137" s="45">
        <v>18.71</v>
      </c>
      <c r="T1137" s="45">
        <v>19.52</v>
      </c>
      <c r="U1137" s="45">
        <v>18.05</v>
      </c>
      <c r="V1137" s="45">
        <v>15.539999999999997</v>
      </c>
    </row>
    <row r="1138" spans="1:22" ht="15" customHeight="1">
      <c r="A1138" s="3">
        <v>2024</v>
      </c>
      <c r="B1138" s="5" t="s">
        <v>49</v>
      </c>
      <c r="C1138" s="5" t="s">
        <v>19</v>
      </c>
      <c r="D1138" s="2">
        <v>19</v>
      </c>
      <c r="E1138" s="2">
        <v>27</v>
      </c>
      <c r="F1138" s="45">
        <v>18.260000000000002</v>
      </c>
      <c r="G1138" s="45">
        <v>9.07</v>
      </c>
      <c r="H1138" s="45">
        <v>11.84</v>
      </c>
      <c r="I1138" s="45">
        <v>15.44</v>
      </c>
      <c r="J1138" s="45">
        <v>19.63</v>
      </c>
      <c r="K1138" s="45">
        <v>21.49</v>
      </c>
      <c r="L1138" s="45">
        <v>20.12</v>
      </c>
      <c r="M1138" s="45">
        <v>17.260000000000002</v>
      </c>
      <c r="N1138" s="9">
        <v>133.5</v>
      </c>
      <c r="O1138" s="45">
        <v>18.260000000000002</v>
      </c>
      <c r="P1138" s="45">
        <v>9.07</v>
      </c>
      <c r="Q1138" s="45">
        <v>11.84</v>
      </c>
      <c r="R1138" s="45">
        <v>15.439999999999998</v>
      </c>
      <c r="S1138" s="45">
        <v>19.63</v>
      </c>
      <c r="T1138" s="45">
        <v>21.49</v>
      </c>
      <c r="U1138" s="45">
        <v>20.12</v>
      </c>
      <c r="V1138" s="45">
        <v>17.260000000000002</v>
      </c>
    </row>
    <row r="1139" spans="1:22" ht="15" customHeight="1">
      <c r="A1139" s="3">
        <v>2024</v>
      </c>
      <c r="B1139" s="5" t="s">
        <v>49</v>
      </c>
      <c r="C1139" s="5" t="s">
        <v>20</v>
      </c>
      <c r="D1139" s="2">
        <v>20</v>
      </c>
      <c r="E1139" s="2">
        <v>27</v>
      </c>
      <c r="F1139" s="45">
        <v>15.87</v>
      </c>
      <c r="G1139" s="45">
        <v>8.94</v>
      </c>
      <c r="H1139" s="45">
        <v>11.88</v>
      </c>
      <c r="I1139" s="45">
        <v>14.92</v>
      </c>
      <c r="J1139" s="45">
        <v>17.73</v>
      </c>
      <c r="K1139" s="45">
        <v>17.95</v>
      </c>
      <c r="L1139" s="45">
        <v>16.32</v>
      </c>
      <c r="M1139" s="45">
        <v>14.23</v>
      </c>
      <c r="N1139" s="9">
        <v>133.5</v>
      </c>
      <c r="O1139" s="45">
        <v>15.87</v>
      </c>
      <c r="P1139" s="45">
        <v>8.94</v>
      </c>
      <c r="Q1139" s="45">
        <v>11.88</v>
      </c>
      <c r="R1139" s="45">
        <v>14.92</v>
      </c>
      <c r="S1139" s="45">
        <v>17.73</v>
      </c>
      <c r="T1139" s="45">
        <v>17.95</v>
      </c>
      <c r="U1139" s="45">
        <v>16.32</v>
      </c>
      <c r="V1139" s="45">
        <v>14.23</v>
      </c>
    </row>
    <row r="1140" spans="1:22" ht="15" customHeight="1">
      <c r="A1140" s="3">
        <v>2024</v>
      </c>
      <c r="B1140" s="5" t="s">
        <v>49</v>
      </c>
      <c r="C1140" s="5" t="s">
        <v>21</v>
      </c>
      <c r="D1140" s="2">
        <v>21</v>
      </c>
      <c r="E1140" s="2">
        <v>27</v>
      </c>
      <c r="F1140" s="45">
        <v>18.64</v>
      </c>
      <c r="G1140" s="45">
        <v>8.59</v>
      </c>
      <c r="H1140" s="45">
        <v>12.11</v>
      </c>
      <c r="I1140" s="45">
        <v>16</v>
      </c>
      <c r="J1140" s="45">
        <v>19.84</v>
      </c>
      <c r="K1140" s="45">
        <v>21.34</v>
      </c>
      <c r="L1140" s="45">
        <v>19.8</v>
      </c>
      <c r="M1140" s="45">
        <v>17.38</v>
      </c>
      <c r="N1140" s="9">
        <v>133.5</v>
      </c>
      <c r="O1140" s="45">
        <v>18.64</v>
      </c>
      <c r="P1140" s="45">
        <v>8.59</v>
      </c>
      <c r="Q1140" s="45">
        <v>12.11</v>
      </c>
      <c r="R1140" s="45">
        <v>16</v>
      </c>
      <c r="S1140" s="45">
        <v>19.84</v>
      </c>
      <c r="T1140" s="45">
        <v>21.34</v>
      </c>
      <c r="U1140" s="45">
        <v>19.8</v>
      </c>
      <c r="V1140" s="45">
        <v>17.38</v>
      </c>
    </row>
    <row r="1141" spans="1:22" ht="15" customHeight="1">
      <c r="A1141" s="3">
        <v>2024</v>
      </c>
      <c r="B1141" s="5" t="s">
        <v>49</v>
      </c>
      <c r="C1141" s="5" t="s">
        <v>22</v>
      </c>
      <c r="D1141" s="2">
        <v>22</v>
      </c>
      <c r="E1141" s="2">
        <v>27</v>
      </c>
      <c r="F1141" s="45">
        <v>19.239999999999998</v>
      </c>
      <c r="G1141" s="45">
        <v>8.5</v>
      </c>
      <c r="H1141" s="45">
        <v>12.09</v>
      </c>
      <c r="I1141" s="45">
        <v>16.100000000000001</v>
      </c>
      <c r="J1141" s="45">
        <v>20.2</v>
      </c>
      <c r="K1141" s="45">
        <v>22.11</v>
      </c>
      <c r="L1141" s="45">
        <v>20.93</v>
      </c>
      <c r="M1141" s="45">
        <v>18.309999999999999</v>
      </c>
      <c r="N1141" s="9">
        <v>133.5</v>
      </c>
      <c r="O1141" s="45">
        <v>19.239999999999998</v>
      </c>
      <c r="P1141" s="45">
        <v>8.5</v>
      </c>
      <c r="Q1141" s="45">
        <v>12.09</v>
      </c>
      <c r="R1141" s="45">
        <v>16.100000000000001</v>
      </c>
      <c r="S1141" s="45">
        <v>20.2</v>
      </c>
      <c r="T1141" s="45">
        <v>22.11</v>
      </c>
      <c r="U1141" s="45">
        <v>20.93</v>
      </c>
      <c r="V1141" s="45">
        <v>18.309999999999999</v>
      </c>
    </row>
    <row r="1142" spans="1:22" ht="15" customHeight="1">
      <c r="A1142" s="3">
        <v>2024</v>
      </c>
      <c r="B1142" s="5" t="s">
        <v>49</v>
      </c>
      <c r="C1142" s="5" t="s">
        <v>23</v>
      </c>
      <c r="D1142" s="2">
        <v>23</v>
      </c>
      <c r="E1142" s="2">
        <v>27</v>
      </c>
      <c r="F1142" s="45">
        <v>17.88</v>
      </c>
      <c r="G1142" s="45">
        <v>8.74</v>
      </c>
      <c r="H1142" s="45">
        <v>12.15</v>
      </c>
      <c r="I1142" s="45">
        <v>15.88</v>
      </c>
      <c r="J1142" s="45">
        <v>19.309999999999999</v>
      </c>
      <c r="K1142" s="45">
        <v>20.100000000000001</v>
      </c>
      <c r="L1142" s="45">
        <v>18.39</v>
      </c>
      <c r="M1142" s="45">
        <v>15.84</v>
      </c>
      <c r="N1142" s="9">
        <v>133.5</v>
      </c>
      <c r="O1142" s="45">
        <v>17.88</v>
      </c>
      <c r="P1142" s="45">
        <v>8.74</v>
      </c>
      <c r="Q1142" s="45">
        <v>12.15</v>
      </c>
      <c r="R1142" s="45">
        <v>15.88</v>
      </c>
      <c r="S1142" s="45">
        <v>19.309999999999999</v>
      </c>
      <c r="T1142" s="45">
        <v>20.100000000000001</v>
      </c>
      <c r="U1142" s="45">
        <v>18.39</v>
      </c>
      <c r="V1142" s="45">
        <v>15.84</v>
      </c>
    </row>
    <row r="1143" spans="1:22" ht="15" customHeight="1">
      <c r="A1143" s="3">
        <v>2024</v>
      </c>
      <c r="B1143" s="5" t="s">
        <v>49</v>
      </c>
      <c r="C1143" s="5" t="s">
        <v>24</v>
      </c>
      <c r="D1143" s="2">
        <v>24</v>
      </c>
      <c r="E1143" s="2">
        <v>27</v>
      </c>
      <c r="F1143" s="45">
        <v>13.26</v>
      </c>
      <c r="G1143" s="45">
        <v>9</v>
      </c>
      <c r="H1143" s="45">
        <v>11.62</v>
      </c>
      <c r="I1143" s="45">
        <v>12.56</v>
      </c>
      <c r="J1143" s="45">
        <v>14.2</v>
      </c>
      <c r="K1143" s="45">
        <v>14.5</v>
      </c>
      <c r="L1143" s="45">
        <v>14.06</v>
      </c>
      <c r="M1143" s="45">
        <v>13.75</v>
      </c>
      <c r="N1143" s="9">
        <v>133.5</v>
      </c>
      <c r="O1143" s="45">
        <v>13.26</v>
      </c>
      <c r="P1143" s="45">
        <v>9</v>
      </c>
      <c r="Q1143" s="45">
        <v>11.62</v>
      </c>
      <c r="R1143" s="45">
        <v>12.56</v>
      </c>
      <c r="S1143" s="45">
        <v>14.2</v>
      </c>
      <c r="T1143" s="45">
        <v>14.5</v>
      </c>
      <c r="U1143" s="45">
        <v>14.06</v>
      </c>
      <c r="V1143" s="45">
        <v>13.75</v>
      </c>
    </row>
    <row r="1144" spans="1:22" ht="15" customHeight="1">
      <c r="A1144" s="3">
        <v>2024</v>
      </c>
      <c r="B1144" s="5" t="s">
        <v>49</v>
      </c>
      <c r="C1144" s="5" t="s">
        <v>25</v>
      </c>
      <c r="D1144" s="2">
        <v>25</v>
      </c>
      <c r="E1144" s="2">
        <v>27</v>
      </c>
      <c r="F1144" s="45">
        <v>13</v>
      </c>
      <c r="G1144" s="45">
        <v>9.3000000000000007</v>
      </c>
      <c r="H1144" s="45">
        <v>11.62</v>
      </c>
      <c r="I1144" s="45">
        <v>12.51</v>
      </c>
      <c r="J1144" s="45">
        <v>13.84</v>
      </c>
      <c r="K1144" s="45">
        <v>14.25</v>
      </c>
      <c r="L1144" s="45">
        <v>14.49</v>
      </c>
      <c r="M1144" s="45">
        <v>14.53</v>
      </c>
      <c r="N1144" s="9">
        <v>133.5</v>
      </c>
      <c r="O1144" s="45">
        <v>13</v>
      </c>
      <c r="P1144" s="45">
        <v>9.3000000000000007</v>
      </c>
      <c r="Q1144" s="45">
        <v>11.62</v>
      </c>
      <c r="R1144" s="45">
        <v>12.51</v>
      </c>
      <c r="S1144" s="45">
        <v>13.84</v>
      </c>
      <c r="T1144" s="45">
        <v>14.25</v>
      </c>
      <c r="U1144" s="45">
        <v>14.49</v>
      </c>
      <c r="V1144" s="45">
        <v>14.53</v>
      </c>
    </row>
    <row r="1145" spans="1:22" ht="15" customHeight="1">
      <c r="A1145" s="3">
        <v>2024</v>
      </c>
      <c r="B1145" s="5" t="s">
        <v>49</v>
      </c>
      <c r="C1145" s="5" t="s">
        <v>26</v>
      </c>
      <c r="D1145" s="2">
        <v>26</v>
      </c>
      <c r="E1145" s="2">
        <v>27</v>
      </c>
      <c r="F1145" s="45">
        <v>13.4</v>
      </c>
      <c r="G1145" s="45">
        <v>8.94</v>
      </c>
      <c r="H1145" s="45">
        <v>11.64</v>
      </c>
      <c r="I1145" s="45">
        <v>12.62</v>
      </c>
      <c r="J1145" s="45">
        <v>14.28</v>
      </c>
      <c r="K1145" s="45">
        <v>14.57</v>
      </c>
      <c r="L1145" s="45">
        <v>13.97</v>
      </c>
      <c r="M1145" s="45">
        <v>13.45</v>
      </c>
      <c r="N1145" s="9">
        <v>133.5</v>
      </c>
      <c r="O1145" s="45">
        <v>13.4</v>
      </c>
      <c r="P1145" s="45">
        <v>8.94</v>
      </c>
      <c r="Q1145" s="45">
        <v>11.64</v>
      </c>
      <c r="R1145" s="45">
        <v>12.62</v>
      </c>
      <c r="S1145" s="45">
        <v>14.28</v>
      </c>
      <c r="T1145" s="45">
        <v>14.57</v>
      </c>
      <c r="U1145" s="45">
        <v>13.97</v>
      </c>
      <c r="V1145" s="45">
        <v>13.45</v>
      </c>
    </row>
    <row r="1146" spans="1:22" ht="15" customHeight="1">
      <c r="A1146" s="3">
        <v>2024</v>
      </c>
      <c r="B1146" s="5" t="s">
        <v>29</v>
      </c>
      <c r="C1146" s="5" t="s">
        <v>18</v>
      </c>
      <c r="D1146" s="2">
        <v>27</v>
      </c>
      <c r="E1146" s="2">
        <v>27</v>
      </c>
      <c r="F1146" s="46">
        <v>31602</v>
      </c>
      <c r="G1146" s="46">
        <v>3829</v>
      </c>
      <c r="H1146" s="46">
        <v>12698</v>
      </c>
      <c r="I1146" s="46">
        <v>28918</v>
      </c>
      <c r="J1146" s="46">
        <v>34563</v>
      </c>
      <c r="K1146" s="46">
        <v>36122</v>
      </c>
      <c r="L1146" s="46">
        <v>33073</v>
      </c>
      <c r="M1146" s="46">
        <v>25542</v>
      </c>
      <c r="N1146" s="9">
        <v>133.5</v>
      </c>
      <c r="O1146" s="46">
        <v>31602</v>
      </c>
      <c r="P1146" s="46">
        <v>3829</v>
      </c>
      <c r="Q1146" s="46">
        <v>12698</v>
      </c>
      <c r="R1146" s="46">
        <v>28918</v>
      </c>
      <c r="S1146" s="46">
        <v>34563</v>
      </c>
      <c r="T1146" s="46">
        <v>36122</v>
      </c>
      <c r="U1146" s="46">
        <v>33073</v>
      </c>
      <c r="V1146" s="46">
        <v>25542</v>
      </c>
    </row>
    <row r="1147" spans="1:22" ht="15" customHeight="1">
      <c r="A1147" s="3">
        <v>2024</v>
      </c>
      <c r="B1147" s="5" t="s">
        <v>29</v>
      </c>
      <c r="C1147" s="5" t="s">
        <v>19</v>
      </c>
      <c r="D1147" s="2">
        <v>28</v>
      </c>
      <c r="E1147" s="2">
        <v>27</v>
      </c>
      <c r="F1147" s="46">
        <v>37143</v>
      </c>
      <c r="G1147" s="46" t="s">
        <v>39</v>
      </c>
      <c r="H1147" s="46">
        <v>15156</v>
      </c>
      <c r="I1147" s="46">
        <v>30657</v>
      </c>
      <c r="J1147" s="46">
        <v>39470</v>
      </c>
      <c r="K1147" s="46">
        <v>43180</v>
      </c>
      <c r="L1147" s="46">
        <v>40502</v>
      </c>
      <c r="M1147" s="46">
        <v>31816</v>
      </c>
      <c r="N1147" s="9">
        <v>133.5</v>
      </c>
      <c r="O1147" s="46">
        <v>37143</v>
      </c>
      <c r="P1147" s="46" t="s">
        <v>39</v>
      </c>
      <c r="Q1147" s="46">
        <v>15156</v>
      </c>
      <c r="R1147" s="46">
        <v>30657</v>
      </c>
      <c r="S1147" s="46">
        <v>39470</v>
      </c>
      <c r="T1147" s="46">
        <v>43180</v>
      </c>
      <c r="U1147" s="46">
        <v>40502</v>
      </c>
      <c r="V1147" s="46">
        <v>31816</v>
      </c>
    </row>
    <row r="1148" spans="1:22" ht="15" customHeight="1">
      <c r="A1148" s="3">
        <v>2024</v>
      </c>
      <c r="B1148" s="5" t="s">
        <v>29</v>
      </c>
      <c r="C1148" s="5" t="s">
        <v>20</v>
      </c>
      <c r="D1148" s="2">
        <v>29</v>
      </c>
      <c r="E1148" s="2">
        <v>27</v>
      </c>
      <c r="F1148" s="46">
        <v>26628</v>
      </c>
      <c r="G1148" s="46" t="s">
        <v>39</v>
      </c>
      <c r="H1148" s="46">
        <v>11096</v>
      </c>
      <c r="I1148" s="46">
        <v>27057</v>
      </c>
      <c r="J1148" s="46">
        <v>29372</v>
      </c>
      <c r="K1148" s="46">
        <v>29533</v>
      </c>
      <c r="L1148" s="46">
        <v>26868</v>
      </c>
      <c r="M1148" s="46">
        <v>19512</v>
      </c>
      <c r="N1148" s="9">
        <v>133.5</v>
      </c>
      <c r="O1148" s="46">
        <v>26628</v>
      </c>
      <c r="P1148" s="46" t="s">
        <v>39</v>
      </c>
      <c r="Q1148" s="46">
        <v>11096</v>
      </c>
      <c r="R1148" s="46">
        <v>27057</v>
      </c>
      <c r="S1148" s="46">
        <v>29372</v>
      </c>
      <c r="T1148" s="46">
        <v>29533</v>
      </c>
      <c r="U1148" s="46">
        <v>26868</v>
      </c>
      <c r="V1148" s="46">
        <v>19512</v>
      </c>
    </row>
    <row r="1149" spans="1:22" ht="15" customHeight="1">
      <c r="A1149" s="3">
        <v>2024</v>
      </c>
      <c r="B1149" s="5" t="s">
        <v>29</v>
      </c>
      <c r="C1149" s="5" t="s">
        <v>21</v>
      </c>
      <c r="D1149" s="2">
        <v>30</v>
      </c>
      <c r="E1149" s="2">
        <v>27</v>
      </c>
      <c r="F1149" s="46">
        <v>37430</v>
      </c>
      <c r="G1149" s="46" t="s">
        <v>39</v>
      </c>
      <c r="H1149" s="46">
        <v>22001</v>
      </c>
      <c r="I1149" s="46">
        <v>31200</v>
      </c>
      <c r="J1149" s="46">
        <v>38961</v>
      </c>
      <c r="K1149" s="46">
        <v>42154</v>
      </c>
      <c r="L1149" s="46">
        <v>39699</v>
      </c>
      <c r="M1149" s="46">
        <v>35000</v>
      </c>
      <c r="N1149" s="9">
        <v>133.5</v>
      </c>
      <c r="O1149" s="46">
        <v>37430</v>
      </c>
      <c r="P1149" s="46" t="s">
        <v>39</v>
      </c>
      <c r="Q1149" s="46">
        <v>22001</v>
      </c>
      <c r="R1149" s="46">
        <v>31200</v>
      </c>
      <c r="S1149" s="46">
        <v>38961</v>
      </c>
      <c r="T1149" s="46">
        <v>42154</v>
      </c>
      <c r="U1149" s="46">
        <v>39699</v>
      </c>
      <c r="V1149" s="46">
        <v>35000</v>
      </c>
    </row>
    <row r="1150" spans="1:22" ht="15" customHeight="1">
      <c r="A1150" s="3">
        <v>2024</v>
      </c>
      <c r="B1150" s="5" t="s">
        <v>29</v>
      </c>
      <c r="C1150" s="5" t="s">
        <v>22</v>
      </c>
      <c r="D1150" s="2">
        <v>31</v>
      </c>
      <c r="E1150" s="2">
        <v>27</v>
      </c>
      <c r="F1150" s="46">
        <v>40035</v>
      </c>
      <c r="G1150" s="46" t="s">
        <v>39</v>
      </c>
      <c r="H1150" s="46">
        <v>22477</v>
      </c>
      <c r="I1150" s="46">
        <v>32243</v>
      </c>
      <c r="J1150" s="46">
        <v>41075</v>
      </c>
      <c r="K1150" s="46">
        <v>45229</v>
      </c>
      <c r="L1150" s="46">
        <v>43082</v>
      </c>
      <c r="M1150" s="46">
        <v>37596</v>
      </c>
      <c r="N1150" s="9">
        <v>133.5</v>
      </c>
      <c r="O1150" s="46">
        <v>40035</v>
      </c>
      <c r="P1150" s="46" t="s">
        <v>39</v>
      </c>
      <c r="Q1150" s="46">
        <v>22477</v>
      </c>
      <c r="R1150" s="46">
        <v>32243</v>
      </c>
      <c r="S1150" s="46">
        <v>41075</v>
      </c>
      <c r="T1150" s="46">
        <v>45229</v>
      </c>
      <c r="U1150" s="46">
        <v>43082</v>
      </c>
      <c r="V1150" s="46">
        <v>37596</v>
      </c>
    </row>
    <row r="1151" spans="1:22" ht="15" customHeight="1">
      <c r="A1151" s="3">
        <v>2024</v>
      </c>
      <c r="B1151" s="5" t="s">
        <v>29</v>
      </c>
      <c r="C1151" s="5" t="s">
        <v>23</v>
      </c>
      <c r="D1151" s="2">
        <v>32</v>
      </c>
      <c r="E1151" s="2">
        <v>27</v>
      </c>
      <c r="F1151" s="46">
        <v>34000</v>
      </c>
      <c r="G1151" s="46" t="s">
        <v>39</v>
      </c>
      <c r="H1151" s="46">
        <v>21478</v>
      </c>
      <c r="I1151" s="46">
        <v>30180</v>
      </c>
      <c r="J1151" s="46">
        <v>35942</v>
      </c>
      <c r="K1151" s="46">
        <v>37869</v>
      </c>
      <c r="L1151" s="46">
        <v>35029</v>
      </c>
      <c r="M1151" s="46">
        <v>30000</v>
      </c>
      <c r="N1151" s="9">
        <v>133.5</v>
      </c>
      <c r="O1151" s="46">
        <v>34000</v>
      </c>
      <c r="P1151" s="46" t="s">
        <v>39</v>
      </c>
      <c r="Q1151" s="46">
        <v>21478</v>
      </c>
      <c r="R1151" s="46">
        <v>30180</v>
      </c>
      <c r="S1151" s="46">
        <v>35942</v>
      </c>
      <c r="T1151" s="46">
        <v>37869</v>
      </c>
      <c r="U1151" s="46">
        <v>35029</v>
      </c>
      <c r="V1151" s="46">
        <v>30000</v>
      </c>
    </row>
    <row r="1152" spans="1:22" ht="15" customHeight="1">
      <c r="A1152" s="3">
        <v>2024</v>
      </c>
      <c r="B1152" s="5" t="s">
        <v>29</v>
      </c>
      <c r="C1152" s="5" t="s">
        <v>24</v>
      </c>
      <c r="D1152" s="2">
        <v>33</v>
      </c>
      <c r="E1152" s="2">
        <v>27</v>
      </c>
      <c r="F1152" s="46">
        <v>13910</v>
      </c>
      <c r="G1152" s="46">
        <v>3527</v>
      </c>
      <c r="H1152" s="46">
        <v>7594</v>
      </c>
      <c r="I1152" s="46">
        <v>12955</v>
      </c>
      <c r="J1152" s="46">
        <v>15000</v>
      </c>
      <c r="K1152" s="46">
        <v>15491</v>
      </c>
      <c r="L1152" s="46">
        <v>14752</v>
      </c>
      <c r="M1152" s="46">
        <v>13526</v>
      </c>
      <c r="N1152" s="9">
        <v>133.5</v>
      </c>
      <c r="O1152" s="46">
        <v>13910</v>
      </c>
      <c r="P1152" s="46">
        <v>3527</v>
      </c>
      <c r="Q1152" s="46">
        <v>7594</v>
      </c>
      <c r="R1152" s="46">
        <v>12955</v>
      </c>
      <c r="S1152" s="46">
        <v>15000</v>
      </c>
      <c r="T1152" s="46">
        <v>15491</v>
      </c>
      <c r="U1152" s="46">
        <v>14752</v>
      </c>
      <c r="V1152" s="46">
        <v>13526</v>
      </c>
    </row>
    <row r="1153" spans="1:22" ht="15" customHeight="1">
      <c r="A1153" s="3">
        <v>2024</v>
      </c>
      <c r="B1153" s="5" t="s">
        <v>29</v>
      </c>
      <c r="C1153" s="5" t="s">
        <v>25</v>
      </c>
      <c r="D1153" s="2">
        <v>34</v>
      </c>
      <c r="E1153" s="2">
        <v>27</v>
      </c>
      <c r="F1153" s="46">
        <v>13200</v>
      </c>
      <c r="G1153" s="46" t="s">
        <v>39</v>
      </c>
      <c r="H1153" s="46">
        <v>7811</v>
      </c>
      <c r="I1153" s="46">
        <v>13314</v>
      </c>
      <c r="J1153" s="46">
        <v>14666</v>
      </c>
      <c r="K1153" s="46">
        <v>14402</v>
      </c>
      <c r="L1153" s="46">
        <v>14362</v>
      </c>
      <c r="M1153" s="46">
        <v>14403</v>
      </c>
      <c r="N1153" s="9">
        <v>133.5</v>
      </c>
      <c r="O1153" s="46">
        <v>13200</v>
      </c>
      <c r="P1153" s="46" t="s">
        <v>39</v>
      </c>
      <c r="Q1153" s="46">
        <v>7811</v>
      </c>
      <c r="R1153" s="46">
        <v>13314</v>
      </c>
      <c r="S1153" s="46">
        <v>14666</v>
      </c>
      <c r="T1153" s="46">
        <v>14402</v>
      </c>
      <c r="U1153" s="46">
        <v>14362</v>
      </c>
      <c r="V1153" s="46">
        <v>14403</v>
      </c>
    </row>
    <row r="1154" spans="1:22" ht="15" customHeight="1">
      <c r="A1154" s="3">
        <v>2024</v>
      </c>
      <c r="B1154" s="5" t="s">
        <v>29</v>
      </c>
      <c r="C1154" s="5" t="s">
        <v>26</v>
      </c>
      <c r="D1154" s="2">
        <v>35</v>
      </c>
      <c r="E1154" s="2">
        <v>27</v>
      </c>
      <c r="F1154" s="46">
        <v>14103</v>
      </c>
      <c r="G1154" s="46" t="s">
        <v>39</v>
      </c>
      <c r="H1154" s="46">
        <v>7519</v>
      </c>
      <c r="I1154" s="46">
        <v>12767</v>
      </c>
      <c r="J1154" s="46">
        <v>15064</v>
      </c>
      <c r="K1154" s="46">
        <v>15701</v>
      </c>
      <c r="L1154" s="46">
        <v>14843</v>
      </c>
      <c r="M1154" s="46">
        <v>13147</v>
      </c>
      <c r="N1154" s="9">
        <v>133.5</v>
      </c>
      <c r="O1154" s="46">
        <v>14103</v>
      </c>
      <c r="P1154" s="46" t="s">
        <v>39</v>
      </c>
      <c r="Q1154" s="46">
        <v>7519</v>
      </c>
      <c r="R1154" s="46">
        <v>12767</v>
      </c>
      <c r="S1154" s="46">
        <v>15064</v>
      </c>
      <c r="T1154" s="46">
        <v>15701</v>
      </c>
      <c r="U1154" s="46">
        <v>14843</v>
      </c>
      <c r="V1154" s="46">
        <v>13147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AG1154"/>
  <sheetViews>
    <sheetView workbookViewId="0">
      <pane xSplit="5" ySplit="2" topLeftCell="R1096" activePane="bottomRight" state="frozen"/>
      <selection activeCell="A2" sqref="A2"/>
      <selection pane="topRight" activeCell="A2" sqref="A2"/>
      <selection pane="bottomLeft" activeCell="A2" sqref="A2"/>
      <selection pane="bottomRight" activeCell="F1119" sqref="F1119:AF1154"/>
    </sheetView>
  </sheetViews>
  <sheetFormatPr defaultColWidth="9.140625" defaultRowHeight="12.75"/>
  <cols>
    <col min="1" max="1" width="12.7109375" style="3" customWidth="1"/>
    <col min="2" max="2" width="12.7109375" style="5" customWidth="1"/>
    <col min="3" max="3" width="9.5703125" style="5" customWidth="1"/>
    <col min="4" max="5" width="9.5703125" style="2" customWidth="1"/>
    <col min="6" max="18" width="12.7109375" style="5" customWidth="1"/>
    <col min="19" max="19" width="9.140625" style="5"/>
    <col min="20" max="32" width="12.7109375" style="5" customWidth="1"/>
    <col min="33" max="16384" width="9.140625" style="5"/>
  </cols>
  <sheetData>
    <row r="1" spans="1:33" s="2" customFormat="1">
      <c r="A1" s="1"/>
      <c r="F1" s="2">
        <v>0</v>
      </c>
      <c r="G1" s="2">
        <v>2</v>
      </c>
      <c r="H1" s="2">
        <v>4</v>
      </c>
      <c r="I1" s="2">
        <v>6</v>
      </c>
      <c r="J1" s="2">
        <v>8</v>
      </c>
      <c r="K1" s="2">
        <v>10</v>
      </c>
      <c r="L1" s="2">
        <v>12</v>
      </c>
      <c r="M1" s="2">
        <v>14</v>
      </c>
      <c r="N1" s="2">
        <v>16</v>
      </c>
      <c r="O1" s="2">
        <v>18</v>
      </c>
      <c r="P1" s="2">
        <v>20</v>
      </c>
      <c r="Q1" s="2">
        <v>22</v>
      </c>
      <c r="R1" s="2">
        <v>24</v>
      </c>
    </row>
    <row r="2" spans="1:33" s="3" customFormat="1" ht="38.25">
      <c r="A2" s="3" t="s">
        <v>0</v>
      </c>
      <c r="B2" s="3" t="s">
        <v>1</v>
      </c>
      <c r="C2" s="3" t="s">
        <v>2</v>
      </c>
      <c r="D2" s="1"/>
      <c r="E2" s="1" t="s">
        <v>3</v>
      </c>
      <c r="F2" s="4" t="s">
        <v>4</v>
      </c>
      <c r="G2" s="4" t="s">
        <v>5</v>
      </c>
      <c r="H2" s="4" t="s">
        <v>6</v>
      </c>
      <c r="I2" s="4" t="s">
        <v>7</v>
      </c>
      <c r="J2" s="4" t="s">
        <v>8</v>
      </c>
      <c r="K2" s="4" t="s">
        <v>9</v>
      </c>
      <c r="L2" s="4" t="s">
        <v>10</v>
      </c>
      <c r="M2" s="4" t="s">
        <v>11</v>
      </c>
      <c r="N2" s="4" t="s">
        <v>12</v>
      </c>
      <c r="O2" s="4" t="s">
        <v>13</v>
      </c>
      <c r="P2" s="4" t="s">
        <v>14</v>
      </c>
      <c r="Q2" s="4" t="s">
        <v>15</v>
      </c>
      <c r="R2" s="4" t="s">
        <v>16</v>
      </c>
      <c r="S2" s="3" t="s">
        <v>57</v>
      </c>
      <c r="T2" s="4" t="s">
        <v>144</v>
      </c>
      <c r="U2" s="4" t="s">
        <v>145</v>
      </c>
      <c r="V2" s="4" t="s">
        <v>146</v>
      </c>
      <c r="W2" s="4" t="s">
        <v>147</v>
      </c>
      <c r="X2" s="4" t="s">
        <v>148</v>
      </c>
      <c r="Y2" s="4" t="s">
        <v>149</v>
      </c>
      <c r="Z2" s="4" t="s">
        <v>150</v>
      </c>
      <c r="AA2" s="4" t="s">
        <v>151</v>
      </c>
      <c r="AB2" s="4" t="s">
        <v>152</v>
      </c>
      <c r="AC2" s="4" t="s">
        <v>153</v>
      </c>
      <c r="AD2" s="4" t="s">
        <v>154</v>
      </c>
      <c r="AE2" s="4" t="s">
        <v>155</v>
      </c>
      <c r="AF2" s="4" t="s">
        <v>156</v>
      </c>
      <c r="AG2" s="4"/>
    </row>
    <row r="3" spans="1:33" s="3" customFormat="1">
      <c r="A3" s="3">
        <v>1997</v>
      </c>
      <c r="B3" s="5" t="s">
        <v>17</v>
      </c>
      <c r="C3" s="5" t="s">
        <v>18</v>
      </c>
      <c r="D3" s="2">
        <v>1</v>
      </c>
      <c r="E3" s="2">
        <v>0</v>
      </c>
      <c r="F3" s="96">
        <v>268.89999999999998</v>
      </c>
      <c r="G3" s="96">
        <v>247.5</v>
      </c>
      <c r="H3" s="96">
        <v>259.3</v>
      </c>
      <c r="I3" s="96">
        <v>243.6</v>
      </c>
      <c r="J3" s="96">
        <v>254</v>
      </c>
      <c r="K3" s="96">
        <v>257.2</v>
      </c>
      <c r="L3" s="96">
        <v>268.7</v>
      </c>
      <c r="M3" s="96">
        <v>357</v>
      </c>
      <c r="N3" s="96">
        <v>279.2</v>
      </c>
      <c r="O3" s="96">
        <v>245.4</v>
      </c>
      <c r="P3" s="96">
        <v>251.5</v>
      </c>
      <c r="Q3" s="96">
        <v>254.3</v>
      </c>
      <c r="R3" s="96">
        <v>237.8</v>
      </c>
      <c r="S3" s="23">
        <v>69.8</v>
      </c>
      <c r="T3" s="20">
        <v>514.30014326647563</v>
      </c>
      <c r="U3" s="20">
        <v>473.37034383954159</v>
      </c>
      <c r="V3" s="20">
        <v>495.93911174785109</v>
      </c>
      <c r="W3" s="20">
        <v>465.91117478510029</v>
      </c>
      <c r="X3" s="20">
        <v>485.80229226361035</v>
      </c>
      <c r="Y3" s="20">
        <v>491.92263610315183</v>
      </c>
      <c r="Z3" s="20">
        <v>513.91762177650423</v>
      </c>
      <c r="AA3" s="20">
        <v>682.80085959885389</v>
      </c>
      <c r="AB3" s="20">
        <v>534</v>
      </c>
      <c r="AC3" s="20">
        <v>469.35386819484245</v>
      </c>
      <c r="AD3" s="20">
        <v>481.02077363896848</v>
      </c>
      <c r="AE3" s="20">
        <v>486.37607449856739</v>
      </c>
      <c r="AF3" s="20">
        <v>454.81805157593129</v>
      </c>
    </row>
    <row r="4" spans="1:33" s="3" customFormat="1">
      <c r="A4" s="3">
        <v>1997</v>
      </c>
      <c r="B4" s="5" t="s">
        <v>17</v>
      </c>
      <c r="C4" s="5" t="s">
        <v>19</v>
      </c>
      <c r="D4" s="2">
        <v>2</v>
      </c>
      <c r="E4" s="2">
        <v>0</v>
      </c>
      <c r="F4" s="96">
        <v>343.7</v>
      </c>
      <c r="G4" s="96">
        <v>318.5</v>
      </c>
      <c r="H4" s="96">
        <v>335.7</v>
      </c>
      <c r="I4" s="96">
        <v>315.3</v>
      </c>
      <c r="J4" s="96">
        <v>326.3</v>
      </c>
      <c r="K4" s="96">
        <v>328.4</v>
      </c>
      <c r="L4" s="96">
        <v>345.5</v>
      </c>
      <c r="M4" s="96">
        <v>425.6</v>
      </c>
      <c r="N4" s="96">
        <v>361</v>
      </c>
      <c r="O4" s="96">
        <v>327.8</v>
      </c>
      <c r="P4" s="96">
        <v>320</v>
      </c>
      <c r="Q4" s="96">
        <v>328.1</v>
      </c>
      <c r="R4" s="96">
        <v>300</v>
      </c>
      <c r="S4" s="23">
        <v>69.8</v>
      </c>
      <c r="T4" s="20">
        <v>657.36318051575927</v>
      </c>
      <c r="U4" s="20">
        <v>609.16547277936968</v>
      </c>
      <c r="V4" s="20">
        <v>642.06232091690538</v>
      </c>
      <c r="W4" s="20">
        <v>603.04512893982815</v>
      </c>
      <c r="X4" s="20">
        <v>624.08381088825217</v>
      </c>
      <c r="Y4" s="20">
        <v>628.10028653295126</v>
      </c>
      <c r="Z4" s="20">
        <v>660.80587392550149</v>
      </c>
      <c r="AA4" s="20">
        <v>814.00573065902586</v>
      </c>
      <c r="AB4" s="20">
        <v>690.45128939828078</v>
      </c>
      <c r="AC4" s="20">
        <v>626.9527220630373</v>
      </c>
      <c r="AD4" s="20">
        <v>612.0343839541548</v>
      </c>
      <c r="AE4" s="20">
        <v>627.52650429799439</v>
      </c>
      <c r="AF4" s="20">
        <v>573.78223495702014</v>
      </c>
    </row>
    <row r="5" spans="1:33" s="3" customFormat="1">
      <c r="A5" s="3">
        <v>1997</v>
      </c>
      <c r="B5" s="5" t="s">
        <v>17</v>
      </c>
      <c r="C5" s="5" t="s">
        <v>20</v>
      </c>
      <c r="D5" s="2">
        <v>3</v>
      </c>
      <c r="E5" s="2">
        <v>0</v>
      </c>
      <c r="F5" s="96">
        <v>193.5</v>
      </c>
      <c r="G5" s="96">
        <v>174.4</v>
      </c>
      <c r="H5" s="96">
        <v>187.6</v>
      </c>
      <c r="I5" s="96">
        <v>168.4</v>
      </c>
      <c r="J5" s="96">
        <v>172.7</v>
      </c>
      <c r="K5" s="96">
        <v>177.1</v>
      </c>
      <c r="L5" s="96">
        <v>188.6</v>
      </c>
      <c r="M5" s="96">
        <v>289.7</v>
      </c>
      <c r="N5" s="96">
        <v>204.6</v>
      </c>
      <c r="O5" s="96">
        <v>175.2</v>
      </c>
      <c r="P5" s="96">
        <v>178.1</v>
      </c>
      <c r="Q5" s="96">
        <v>186.8</v>
      </c>
      <c r="R5" s="96">
        <v>177.5</v>
      </c>
      <c r="S5" s="23">
        <v>69.8</v>
      </c>
      <c r="T5" s="20">
        <v>370.08954154727797</v>
      </c>
      <c r="U5" s="20">
        <v>333.55873925501436</v>
      </c>
      <c r="V5" s="20">
        <v>358.80515759312323</v>
      </c>
      <c r="W5" s="20">
        <v>322.08309455587397</v>
      </c>
      <c r="X5" s="20">
        <v>330.30730659025784</v>
      </c>
      <c r="Y5" s="20">
        <v>338.72277936962752</v>
      </c>
      <c r="Z5" s="20">
        <v>360.71776504297992</v>
      </c>
      <c r="AA5" s="20">
        <v>554.08237822349565</v>
      </c>
      <c r="AB5" s="20">
        <v>391.3194842406877</v>
      </c>
      <c r="AC5" s="20">
        <v>335.08882521489966</v>
      </c>
      <c r="AD5" s="20">
        <v>340.63538681948421</v>
      </c>
      <c r="AE5" s="20">
        <v>357.27507163323787</v>
      </c>
      <c r="AF5" s="20">
        <v>339.48782234957019</v>
      </c>
    </row>
    <row r="6" spans="1:33" s="3" customFormat="1">
      <c r="A6" s="3">
        <v>1997</v>
      </c>
      <c r="B6" s="5" t="s">
        <v>17</v>
      </c>
      <c r="C6" s="5" t="s">
        <v>21</v>
      </c>
      <c r="D6" s="2">
        <v>4</v>
      </c>
      <c r="E6" s="2">
        <v>0</v>
      </c>
      <c r="F6" s="96">
        <v>320.5</v>
      </c>
      <c r="G6" s="96">
        <v>299.39999999999998</v>
      </c>
      <c r="H6" s="96">
        <v>308.7</v>
      </c>
      <c r="I6" s="96">
        <v>297.8</v>
      </c>
      <c r="J6" s="96">
        <v>302.3</v>
      </c>
      <c r="K6" s="96">
        <v>304.3</v>
      </c>
      <c r="L6" s="96">
        <v>323.10000000000002</v>
      </c>
      <c r="M6" s="96">
        <v>400</v>
      </c>
      <c r="N6" s="96">
        <v>333</v>
      </c>
      <c r="O6" s="96">
        <v>303.60000000000002</v>
      </c>
      <c r="P6" s="96">
        <v>300.5</v>
      </c>
      <c r="Q6" s="96">
        <v>301.3</v>
      </c>
      <c r="R6" s="96">
        <v>286.7</v>
      </c>
      <c r="S6" s="23">
        <v>69.8</v>
      </c>
      <c r="T6" s="20">
        <v>612.99068767908307</v>
      </c>
      <c r="U6" s="20">
        <v>572.63467048710595</v>
      </c>
      <c r="V6" s="20">
        <v>590.42191977077357</v>
      </c>
      <c r="W6" s="20">
        <v>569.57449856733535</v>
      </c>
      <c r="X6" s="20">
        <v>578.18123209169062</v>
      </c>
      <c r="Y6" s="20">
        <v>582.00644699140412</v>
      </c>
      <c r="Z6" s="20">
        <v>617.96346704871075</v>
      </c>
      <c r="AA6" s="20">
        <v>765.04297994269348</v>
      </c>
      <c r="AB6" s="20">
        <v>636.89828080229233</v>
      </c>
      <c r="AC6" s="20">
        <v>580.66762177650446</v>
      </c>
      <c r="AD6" s="20">
        <v>574.7385386819484</v>
      </c>
      <c r="AE6" s="20">
        <v>576.26862464183387</v>
      </c>
      <c r="AF6" s="20">
        <v>548.34455587392551</v>
      </c>
    </row>
    <row r="7" spans="1:33" s="3" customFormat="1">
      <c r="A7" s="3">
        <v>1997</v>
      </c>
      <c r="B7" s="5" t="s">
        <v>17</v>
      </c>
      <c r="C7" s="5" t="s">
        <v>22</v>
      </c>
      <c r="D7" s="2">
        <v>5</v>
      </c>
      <c r="E7" s="2">
        <v>0</v>
      </c>
      <c r="F7" s="96">
        <v>356.9</v>
      </c>
      <c r="G7" s="96">
        <v>332.5</v>
      </c>
      <c r="H7" s="96">
        <v>346.7</v>
      </c>
      <c r="I7" s="96">
        <v>330.6</v>
      </c>
      <c r="J7" s="96">
        <v>337</v>
      </c>
      <c r="K7" s="96">
        <v>340.6</v>
      </c>
      <c r="L7" s="96">
        <v>361</v>
      </c>
      <c r="M7" s="96">
        <v>445.5</v>
      </c>
      <c r="N7" s="96">
        <v>377.1</v>
      </c>
      <c r="O7" s="96">
        <v>346.3</v>
      </c>
      <c r="P7" s="96">
        <v>335.9</v>
      </c>
      <c r="Q7" s="96">
        <v>340.8</v>
      </c>
      <c r="R7" s="96">
        <v>319.39999999999998</v>
      </c>
      <c r="S7" s="23">
        <v>69.8</v>
      </c>
      <c r="T7" s="20">
        <v>682.60959885386819</v>
      </c>
      <c r="U7" s="20">
        <v>635.94197707736396</v>
      </c>
      <c r="V7" s="20">
        <v>663.10100286532952</v>
      </c>
      <c r="W7" s="20">
        <v>632.30802292263627</v>
      </c>
      <c r="X7" s="20">
        <v>644.54871060171922</v>
      </c>
      <c r="Y7" s="20">
        <v>651.43409742120355</v>
      </c>
      <c r="Z7" s="20">
        <v>690.45128939828078</v>
      </c>
      <c r="AA7" s="20">
        <v>852.06661891117483</v>
      </c>
      <c r="AB7" s="20">
        <v>721.24426934097437</v>
      </c>
      <c r="AC7" s="20">
        <v>662.33595988538684</v>
      </c>
      <c r="AD7" s="20">
        <v>642.44484240687677</v>
      </c>
      <c r="AE7" s="20">
        <v>651.81661891117483</v>
      </c>
      <c r="AF7" s="20">
        <v>610.88681948424062</v>
      </c>
    </row>
    <row r="8" spans="1:33" s="3" customFormat="1">
      <c r="A8" s="3">
        <v>1997</v>
      </c>
      <c r="B8" s="5" t="s">
        <v>17</v>
      </c>
      <c r="C8" s="5" t="s">
        <v>23</v>
      </c>
      <c r="D8" s="2">
        <v>6</v>
      </c>
      <c r="E8" s="2">
        <v>0</v>
      </c>
      <c r="F8" s="96">
        <v>265.2</v>
      </c>
      <c r="G8" s="96">
        <v>240</v>
      </c>
      <c r="H8" s="96">
        <v>250.3</v>
      </c>
      <c r="I8" s="96">
        <v>239.4</v>
      </c>
      <c r="J8" s="96">
        <v>237.8</v>
      </c>
      <c r="K8" s="96">
        <v>242.8</v>
      </c>
      <c r="L8" s="96">
        <v>266.39999999999998</v>
      </c>
      <c r="M8" s="96">
        <v>348.2</v>
      </c>
      <c r="N8" s="96">
        <v>275.5</v>
      </c>
      <c r="O8" s="96">
        <v>241.7</v>
      </c>
      <c r="P8" s="96">
        <v>244.5</v>
      </c>
      <c r="Q8" s="96">
        <v>247</v>
      </c>
      <c r="R8" s="96">
        <v>240</v>
      </c>
      <c r="S8" s="23">
        <v>69.8</v>
      </c>
      <c r="T8" s="20">
        <v>507.22349570200572</v>
      </c>
      <c r="U8" s="20">
        <v>459.02578796561608</v>
      </c>
      <c r="V8" s="20">
        <v>478.72564469914045</v>
      </c>
      <c r="W8" s="20">
        <v>457.87822349570206</v>
      </c>
      <c r="X8" s="20">
        <v>454.81805157593129</v>
      </c>
      <c r="Y8" s="20">
        <v>464.38108882521499</v>
      </c>
      <c r="Z8" s="20">
        <v>509.51862464183375</v>
      </c>
      <c r="AA8" s="20">
        <v>665.96991404011465</v>
      </c>
      <c r="AB8" s="20">
        <v>526.92335243553009</v>
      </c>
      <c r="AC8" s="20">
        <v>462.27722063037248</v>
      </c>
      <c r="AD8" s="20">
        <v>467.63252148997134</v>
      </c>
      <c r="AE8" s="20">
        <v>472.41404011461321</v>
      </c>
      <c r="AF8" s="20">
        <v>459.02578796561608</v>
      </c>
    </row>
    <row r="9" spans="1:33" s="3" customFormat="1">
      <c r="A9" s="3">
        <v>1997</v>
      </c>
      <c r="B9" s="5" t="s">
        <v>17</v>
      </c>
      <c r="C9" s="5" t="s">
        <v>24</v>
      </c>
      <c r="D9" s="2">
        <v>7</v>
      </c>
      <c r="E9" s="2">
        <v>0</v>
      </c>
      <c r="F9" s="96">
        <v>93.1</v>
      </c>
      <c r="G9" s="96">
        <v>83.5</v>
      </c>
      <c r="H9" s="96">
        <v>95</v>
      </c>
      <c r="I9" s="96">
        <v>88.9</v>
      </c>
      <c r="J9" s="96">
        <v>90.5</v>
      </c>
      <c r="K9" s="96">
        <v>88.7</v>
      </c>
      <c r="L9" s="96">
        <v>90</v>
      </c>
      <c r="M9" s="96">
        <v>110.6</v>
      </c>
      <c r="N9" s="96">
        <v>99.8</v>
      </c>
      <c r="O9" s="96">
        <v>89.6</v>
      </c>
      <c r="P9" s="96">
        <v>90.6</v>
      </c>
      <c r="Q9" s="96">
        <v>93</v>
      </c>
      <c r="R9" s="96">
        <v>87.5</v>
      </c>
      <c r="S9" s="23">
        <v>69.8</v>
      </c>
      <c r="T9" s="20">
        <v>178.06375358166187</v>
      </c>
      <c r="U9" s="20">
        <v>159.70272206303724</v>
      </c>
      <c r="V9" s="20">
        <v>181.6977077363897</v>
      </c>
      <c r="W9" s="20">
        <v>170.03080229226364</v>
      </c>
      <c r="X9" s="20">
        <v>173.09097421203438</v>
      </c>
      <c r="Y9" s="20">
        <v>169.64828080229228</v>
      </c>
      <c r="Z9" s="20">
        <v>172.13467048710604</v>
      </c>
      <c r="AA9" s="20">
        <v>211.53438395415472</v>
      </c>
      <c r="AB9" s="20">
        <v>190.878223495702</v>
      </c>
      <c r="AC9" s="20">
        <v>171.3696275071633</v>
      </c>
      <c r="AD9" s="20">
        <v>173.28223495702005</v>
      </c>
      <c r="AE9" s="20">
        <v>177.87249283667623</v>
      </c>
      <c r="AF9" s="20">
        <v>167.35315186246419</v>
      </c>
    </row>
    <row r="10" spans="1:33" s="3" customFormat="1">
      <c r="A10" s="3">
        <v>1997</v>
      </c>
      <c r="B10" s="5" t="s">
        <v>17</v>
      </c>
      <c r="C10" s="5" t="s">
        <v>25</v>
      </c>
      <c r="D10" s="2">
        <v>8</v>
      </c>
      <c r="E10" s="2">
        <v>0</v>
      </c>
      <c r="F10" s="96">
        <v>83.7</v>
      </c>
      <c r="G10" s="96">
        <v>91.7</v>
      </c>
      <c r="H10" s="96">
        <v>89.2</v>
      </c>
      <c r="I10" s="96">
        <v>79.099999999999994</v>
      </c>
      <c r="J10" s="96">
        <v>87.6</v>
      </c>
      <c r="K10" s="96">
        <v>79.3</v>
      </c>
      <c r="L10" s="96">
        <v>77.5</v>
      </c>
      <c r="M10" s="96">
        <v>93</v>
      </c>
      <c r="N10" s="96">
        <v>83.7</v>
      </c>
      <c r="O10" s="96">
        <v>78</v>
      </c>
      <c r="P10" s="96">
        <v>84.1</v>
      </c>
      <c r="Q10" s="96">
        <v>80</v>
      </c>
      <c r="R10" s="96">
        <v>80.099999999999994</v>
      </c>
      <c r="S10" s="23">
        <v>69.8</v>
      </c>
      <c r="T10" s="20">
        <v>160.08524355300861</v>
      </c>
      <c r="U10" s="20">
        <v>175.38610315186247</v>
      </c>
      <c r="V10" s="20">
        <v>170.60458452722065</v>
      </c>
      <c r="W10" s="20">
        <v>151.28724928366762</v>
      </c>
      <c r="X10" s="20">
        <v>167.54441260744983</v>
      </c>
      <c r="Y10" s="20">
        <v>151.66977077363896</v>
      </c>
      <c r="Z10" s="20">
        <v>148.22707736389685</v>
      </c>
      <c r="AA10" s="20">
        <v>177.87249283667623</v>
      </c>
      <c r="AB10" s="20">
        <v>160.08524355300861</v>
      </c>
      <c r="AC10" s="20">
        <v>149.18338108882523</v>
      </c>
      <c r="AD10" s="20">
        <v>160.85028653295129</v>
      </c>
      <c r="AE10" s="20">
        <v>153.0085959885387</v>
      </c>
      <c r="AF10" s="20">
        <v>153.19985673352434</v>
      </c>
    </row>
    <row r="11" spans="1:33" s="3" customFormat="1">
      <c r="A11" s="3">
        <v>1997</v>
      </c>
      <c r="B11" s="5" t="s">
        <v>17</v>
      </c>
      <c r="C11" s="5" t="s">
        <v>26</v>
      </c>
      <c r="D11" s="2">
        <v>9</v>
      </c>
      <c r="E11" s="2">
        <v>0</v>
      </c>
      <c r="F11" s="96">
        <v>94.4</v>
      </c>
      <c r="G11" s="96">
        <v>82.4</v>
      </c>
      <c r="H11" s="96">
        <v>95.5</v>
      </c>
      <c r="I11" s="96">
        <v>89.6</v>
      </c>
      <c r="J11" s="96">
        <v>90.8</v>
      </c>
      <c r="K11" s="96">
        <v>90</v>
      </c>
      <c r="L11" s="96">
        <v>91.6</v>
      </c>
      <c r="M11" s="96">
        <v>114.8</v>
      </c>
      <c r="N11" s="96">
        <v>102</v>
      </c>
      <c r="O11" s="96">
        <v>91.3</v>
      </c>
      <c r="P11" s="96">
        <v>91.4</v>
      </c>
      <c r="Q11" s="96">
        <v>94.4</v>
      </c>
      <c r="R11" s="96">
        <v>89.9</v>
      </c>
      <c r="S11" s="23">
        <v>69.8</v>
      </c>
      <c r="T11" s="20">
        <v>180.55014326647569</v>
      </c>
      <c r="U11" s="20">
        <v>157.59885386819488</v>
      </c>
      <c r="V11" s="20">
        <v>182.65401146131805</v>
      </c>
      <c r="W11" s="20">
        <v>171.3696275071633</v>
      </c>
      <c r="X11" s="20">
        <v>173.66475644699139</v>
      </c>
      <c r="Y11" s="20">
        <v>172.13467048710604</v>
      </c>
      <c r="Z11" s="20">
        <v>175.19484240687677</v>
      </c>
      <c r="AA11" s="20">
        <v>219.567335243553</v>
      </c>
      <c r="AB11" s="20">
        <v>195.08595988538681</v>
      </c>
      <c r="AC11" s="20">
        <v>174.62106017191977</v>
      </c>
      <c r="AD11" s="20">
        <v>174.81232091690546</v>
      </c>
      <c r="AE11" s="20">
        <v>180.55014326647569</v>
      </c>
      <c r="AF11" s="20">
        <v>171.94340974212037</v>
      </c>
    </row>
    <row r="12" spans="1:33" s="3" customFormat="1">
      <c r="A12" s="3">
        <v>1997</v>
      </c>
      <c r="B12" s="5" t="s">
        <v>27</v>
      </c>
      <c r="C12" s="5" t="s">
        <v>18</v>
      </c>
      <c r="D12" s="2">
        <v>10</v>
      </c>
      <c r="E12" s="2">
        <v>0</v>
      </c>
      <c r="F12" s="44">
        <v>7.07</v>
      </c>
      <c r="G12" s="44">
        <v>6.53</v>
      </c>
      <c r="H12" s="44">
        <v>6.81</v>
      </c>
      <c r="I12" s="44">
        <v>6.36</v>
      </c>
      <c r="J12" s="44">
        <v>6.58</v>
      </c>
      <c r="K12" s="44">
        <v>6.74</v>
      </c>
      <c r="L12" s="44">
        <v>7.09</v>
      </c>
      <c r="M12" s="44">
        <v>9.56</v>
      </c>
      <c r="N12" s="44">
        <v>7.37</v>
      </c>
      <c r="O12" s="44">
        <v>6.63</v>
      </c>
      <c r="P12" s="44">
        <v>6.61</v>
      </c>
      <c r="Q12" s="44">
        <v>6.69</v>
      </c>
      <c r="R12" s="44">
        <v>6.42</v>
      </c>
      <c r="S12" s="23">
        <v>69.8</v>
      </c>
      <c r="T12" s="21">
        <v>13.522134670487107</v>
      </c>
      <c r="U12" s="21">
        <v>12.48932664756447</v>
      </c>
      <c r="V12" s="21">
        <v>13.024856733524356</v>
      </c>
      <c r="W12" s="21">
        <v>12.164183381088826</v>
      </c>
      <c r="X12" s="21">
        <v>12.584957020057308</v>
      </c>
      <c r="Y12" s="21">
        <v>12.890974212034386</v>
      </c>
      <c r="Z12" s="21">
        <v>13.560386819484242</v>
      </c>
      <c r="AA12" s="21">
        <v>18.284527220630373</v>
      </c>
      <c r="AB12" s="21">
        <v>14.095916905444126</v>
      </c>
      <c r="AC12" s="21">
        <v>12.680587392550144</v>
      </c>
      <c r="AD12" s="21">
        <v>12.64233524355301</v>
      </c>
      <c r="AE12" s="21">
        <v>12.795343839541548</v>
      </c>
      <c r="AF12" s="21">
        <v>12.27893982808023</v>
      </c>
    </row>
    <row r="13" spans="1:33" s="3" customFormat="1">
      <c r="A13" s="3">
        <v>1997</v>
      </c>
      <c r="B13" s="5" t="s">
        <v>27</v>
      </c>
      <c r="C13" s="5" t="s">
        <v>19</v>
      </c>
      <c r="D13" s="2">
        <v>11</v>
      </c>
      <c r="E13" s="2">
        <v>0</v>
      </c>
      <c r="F13" s="44">
        <v>8.2899999999999991</v>
      </c>
      <c r="G13" s="44">
        <v>7.77</v>
      </c>
      <c r="H13" s="44">
        <v>8.07</v>
      </c>
      <c r="I13" s="44">
        <v>7.5</v>
      </c>
      <c r="J13" s="44">
        <v>7.69</v>
      </c>
      <c r="K13" s="44">
        <v>7.92</v>
      </c>
      <c r="L13" s="44">
        <v>8.31</v>
      </c>
      <c r="M13" s="44">
        <v>10.76</v>
      </c>
      <c r="N13" s="44">
        <v>8.75</v>
      </c>
      <c r="O13" s="44">
        <v>8</v>
      </c>
      <c r="P13" s="44">
        <v>7.74</v>
      </c>
      <c r="Q13" s="44">
        <v>7.87</v>
      </c>
      <c r="R13" s="44">
        <v>7.38</v>
      </c>
      <c r="S13" s="23">
        <v>69.8</v>
      </c>
      <c r="T13" s="21">
        <v>15.85551575931232</v>
      </c>
      <c r="U13" s="21">
        <v>14.860959885386817</v>
      </c>
      <c r="V13" s="21">
        <v>15.43474212034384</v>
      </c>
      <c r="W13" s="21">
        <v>14.344555873925502</v>
      </c>
      <c r="X13" s="21">
        <v>14.707951289398281</v>
      </c>
      <c r="Y13" s="21">
        <v>15.147851002865329</v>
      </c>
      <c r="Z13" s="21">
        <v>15.893767908309457</v>
      </c>
      <c r="AA13" s="21">
        <v>20.579656160458455</v>
      </c>
      <c r="AB13" s="21">
        <v>16.735315186246417</v>
      </c>
      <c r="AC13" s="21">
        <v>15.300859598853869</v>
      </c>
      <c r="AD13" s="21">
        <v>14.803581661891117</v>
      </c>
      <c r="AE13" s="21">
        <v>15.052220630372494</v>
      </c>
      <c r="AF13" s="21">
        <v>14.115042979942695</v>
      </c>
    </row>
    <row r="14" spans="1:33" s="3" customFormat="1">
      <c r="A14" s="3">
        <v>1997</v>
      </c>
      <c r="B14" s="5" t="s">
        <v>27</v>
      </c>
      <c r="C14" s="5" t="s">
        <v>20</v>
      </c>
      <c r="D14" s="2">
        <v>12</v>
      </c>
      <c r="E14" s="2">
        <v>0</v>
      </c>
      <c r="F14" s="44">
        <v>5.97</v>
      </c>
      <c r="G14" s="44">
        <v>5.41</v>
      </c>
      <c r="H14" s="44">
        <v>5.7</v>
      </c>
      <c r="I14" s="44">
        <v>5.35</v>
      </c>
      <c r="J14" s="44">
        <v>5.44</v>
      </c>
      <c r="K14" s="44">
        <v>5.52</v>
      </c>
      <c r="L14" s="44">
        <v>5.99</v>
      </c>
      <c r="M14" s="44">
        <v>8.3800000000000008</v>
      </c>
      <c r="N14" s="44">
        <v>6.3</v>
      </c>
      <c r="O14" s="44">
        <v>5.6</v>
      </c>
      <c r="P14" s="44">
        <v>5.55</v>
      </c>
      <c r="Q14" s="44">
        <v>5.72</v>
      </c>
      <c r="R14" s="44">
        <v>5.6</v>
      </c>
      <c r="S14" s="23">
        <v>69.8</v>
      </c>
      <c r="T14" s="21">
        <v>11.4182664756447</v>
      </c>
      <c r="U14" s="21">
        <v>10.34720630372493</v>
      </c>
      <c r="V14" s="21">
        <v>10.901862464183383</v>
      </c>
      <c r="W14" s="21">
        <v>10.232449856733524</v>
      </c>
      <c r="X14" s="21">
        <v>10.404584527220631</v>
      </c>
      <c r="Y14" s="21">
        <v>10.55759312320917</v>
      </c>
      <c r="Z14" s="21">
        <v>11.456518624641836</v>
      </c>
      <c r="AA14" s="21">
        <v>16.027650429799429</v>
      </c>
      <c r="AB14" s="21">
        <v>12.04942693409742</v>
      </c>
      <c r="AC14" s="21">
        <v>10.710601719197706</v>
      </c>
      <c r="AD14" s="21">
        <v>10.614971346704872</v>
      </c>
      <c r="AE14" s="21">
        <v>10.940114613180516</v>
      </c>
      <c r="AF14" s="21">
        <v>10.710601719197706</v>
      </c>
    </row>
    <row r="15" spans="1:33" s="3" customFormat="1">
      <c r="A15" s="3">
        <v>1997</v>
      </c>
      <c r="B15" s="5" t="s">
        <v>27</v>
      </c>
      <c r="C15" s="5" t="s">
        <v>21</v>
      </c>
      <c r="D15" s="2">
        <v>13</v>
      </c>
      <c r="E15" s="2">
        <v>0</v>
      </c>
      <c r="F15" s="44">
        <v>7.92</v>
      </c>
      <c r="G15" s="44">
        <v>7.35</v>
      </c>
      <c r="H15" s="44">
        <v>7.61</v>
      </c>
      <c r="I15" s="44">
        <v>7.2</v>
      </c>
      <c r="J15" s="44">
        <v>7.28</v>
      </c>
      <c r="K15" s="44">
        <v>7.44</v>
      </c>
      <c r="L15" s="44">
        <v>7.93</v>
      </c>
      <c r="M15" s="44">
        <v>10.29</v>
      </c>
      <c r="N15" s="44">
        <v>8.24</v>
      </c>
      <c r="O15" s="44">
        <v>7.5</v>
      </c>
      <c r="P15" s="44">
        <v>7.4</v>
      </c>
      <c r="Q15" s="44">
        <v>7.4</v>
      </c>
      <c r="R15" s="44">
        <v>6.99</v>
      </c>
      <c r="S15" s="23">
        <v>69.8</v>
      </c>
      <c r="T15" s="21">
        <v>15.147851002865329</v>
      </c>
      <c r="U15" s="21">
        <v>14.057664756446991</v>
      </c>
      <c r="V15" s="21">
        <v>14.554942693409744</v>
      </c>
      <c r="W15" s="21">
        <v>13.770773638968482</v>
      </c>
      <c r="X15" s="21">
        <v>13.92378223495702</v>
      </c>
      <c r="Y15" s="21">
        <v>14.229799426934099</v>
      </c>
      <c r="Z15" s="21">
        <v>15.166977077363898</v>
      </c>
      <c r="AA15" s="21">
        <v>19.680730659025787</v>
      </c>
      <c r="AB15" s="21">
        <v>15.759885386819484</v>
      </c>
      <c r="AC15" s="21">
        <v>14.344555873925502</v>
      </c>
      <c r="AD15" s="21">
        <v>14.153295128939829</v>
      </c>
      <c r="AE15" s="21">
        <v>14.153295128939829</v>
      </c>
      <c r="AF15" s="21">
        <v>13.369126074498569</v>
      </c>
    </row>
    <row r="16" spans="1:33" s="3" customFormat="1">
      <c r="A16" s="3">
        <v>1997</v>
      </c>
      <c r="B16" s="5" t="s">
        <v>27</v>
      </c>
      <c r="C16" s="5" t="s">
        <v>22</v>
      </c>
      <c r="D16" s="2">
        <v>14</v>
      </c>
      <c r="E16" s="2">
        <v>0</v>
      </c>
      <c r="F16" s="44">
        <v>8.52</v>
      </c>
      <c r="G16" s="44">
        <v>7.9</v>
      </c>
      <c r="H16" s="44">
        <v>8.27</v>
      </c>
      <c r="I16" s="44">
        <v>7.71</v>
      </c>
      <c r="J16" s="44">
        <v>7.85</v>
      </c>
      <c r="K16" s="44">
        <v>8.06</v>
      </c>
      <c r="L16" s="44">
        <v>8.56</v>
      </c>
      <c r="M16" s="44">
        <v>11.13</v>
      </c>
      <c r="N16" s="44">
        <v>9.02</v>
      </c>
      <c r="O16" s="44">
        <v>8.2200000000000006</v>
      </c>
      <c r="P16" s="44">
        <v>7.93</v>
      </c>
      <c r="Q16" s="44">
        <v>8.06</v>
      </c>
      <c r="R16" s="44">
        <v>7.64</v>
      </c>
      <c r="S16" s="23">
        <v>69.8</v>
      </c>
      <c r="T16" s="21">
        <v>16.295415472779368</v>
      </c>
      <c r="U16" s="21">
        <v>15.109598853868198</v>
      </c>
      <c r="V16" s="21">
        <v>15.817263610315184</v>
      </c>
      <c r="W16" s="21">
        <v>14.746203438395417</v>
      </c>
      <c r="X16" s="21">
        <v>15.013968481375358</v>
      </c>
      <c r="Y16" s="21">
        <v>15.415616045845272</v>
      </c>
      <c r="Z16" s="21">
        <v>16.371919770773641</v>
      </c>
      <c r="AA16" s="21">
        <v>21.287320916905447</v>
      </c>
      <c r="AB16" s="21">
        <v>17.251719197707736</v>
      </c>
      <c r="AC16" s="21">
        <v>15.721633237822353</v>
      </c>
      <c r="AD16" s="21">
        <v>15.166977077363898</v>
      </c>
      <c r="AE16" s="21">
        <v>15.415616045845272</v>
      </c>
      <c r="AF16" s="21">
        <v>14.612320916905444</v>
      </c>
    </row>
    <row r="17" spans="1:32" s="3" customFormat="1">
      <c r="A17" s="3">
        <v>1997</v>
      </c>
      <c r="B17" s="5" t="s">
        <v>27</v>
      </c>
      <c r="C17" s="5" t="s">
        <v>23</v>
      </c>
      <c r="D17" s="2">
        <v>15</v>
      </c>
      <c r="E17" s="2">
        <v>0</v>
      </c>
      <c r="F17" s="44">
        <v>6.98</v>
      </c>
      <c r="G17" s="44">
        <v>6.39</v>
      </c>
      <c r="H17" s="44">
        <v>6.58</v>
      </c>
      <c r="I17" s="44">
        <v>6.34</v>
      </c>
      <c r="J17" s="44">
        <v>6.15</v>
      </c>
      <c r="K17" s="44">
        <v>6.42</v>
      </c>
      <c r="L17" s="44">
        <v>6.98</v>
      </c>
      <c r="M17" s="44">
        <v>9.4600000000000009</v>
      </c>
      <c r="N17" s="44">
        <v>7.17</v>
      </c>
      <c r="O17" s="44">
        <v>6.42</v>
      </c>
      <c r="P17" s="44">
        <v>6.52</v>
      </c>
      <c r="Q17" s="44">
        <v>6.51</v>
      </c>
      <c r="R17" s="44">
        <v>6.3</v>
      </c>
      <c r="S17" s="23">
        <v>69.8</v>
      </c>
      <c r="T17" s="21">
        <v>13.350000000000001</v>
      </c>
      <c r="U17" s="21">
        <v>12.221561604584528</v>
      </c>
      <c r="V17" s="21">
        <v>12.584957020057308</v>
      </c>
      <c r="W17" s="21">
        <v>12.125931232091691</v>
      </c>
      <c r="X17" s="21">
        <v>11.762535816618913</v>
      </c>
      <c r="Y17" s="21">
        <v>12.27893982808023</v>
      </c>
      <c r="Z17" s="21">
        <v>13.350000000000001</v>
      </c>
      <c r="AA17" s="21">
        <v>18.0932664756447</v>
      </c>
      <c r="AB17" s="21">
        <v>13.713395415472778</v>
      </c>
      <c r="AC17" s="21">
        <v>12.27893982808023</v>
      </c>
      <c r="AD17" s="21">
        <v>12.470200573065902</v>
      </c>
      <c r="AE17" s="21">
        <v>12.451074498567335</v>
      </c>
      <c r="AF17" s="21">
        <v>12.04942693409742</v>
      </c>
    </row>
    <row r="18" spans="1:32" s="3" customFormat="1">
      <c r="A18" s="3">
        <v>1997</v>
      </c>
      <c r="B18" s="5" t="s">
        <v>27</v>
      </c>
      <c r="C18" s="5" t="s">
        <v>24</v>
      </c>
      <c r="D18" s="2">
        <v>16</v>
      </c>
      <c r="E18" s="2">
        <v>0</v>
      </c>
      <c r="F18" s="44">
        <v>4.7699999999999996</v>
      </c>
      <c r="G18" s="44">
        <v>4.2300000000000004</v>
      </c>
      <c r="H18" s="44">
        <v>4.6100000000000003</v>
      </c>
      <c r="I18" s="44">
        <v>4.42</v>
      </c>
      <c r="J18" s="44">
        <v>4.59</v>
      </c>
      <c r="K18" s="44">
        <v>4.53</v>
      </c>
      <c r="L18" s="44">
        <v>4.8600000000000003</v>
      </c>
      <c r="M18" s="44">
        <v>5.66</v>
      </c>
      <c r="N18" s="44">
        <v>5.0599999999999996</v>
      </c>
      <c r="O18" s="44">
        <v>4.72</v>
      </c>
      <c r="P18" s="44">
        <v>4.5599999999999996</v>
      </c>
      <c r="Q18" s="44">
        <v>4.54</v>
      </c>
      <c r="R18" s="44">
        <v>4.55</v>
      </c>
      <c r="S18" s="23">
        <v>69.8</v>
      </c>
      <c r="T18" s="21">
        <v>9.1231375358166193</v>
      </c>
      <c r="U18" s="21">
        <v>8.0903295128939838</v>
      </c>
      <c r="V18" s="21">
        <v>8.8171203438395427</v>
      </c>
      <c r="W18" s="21">
        <v>8.4537249283667624</v>
      </c>
      <c r="X18" s="21">
        <v>8.7788681948424063</v>
      </c>
      <c r="Y18" s="21">
        <v>8.6641117478510026</v>
      </c>
      <c r="Z18" s="21">
        <v>9.2952722063037267</v>
      </c>
      <c r="AA18" s="21">
        <v>10.825358166189112</v>
      </c>
      <c r="AB18" s="21">
        <v>9.6777936962750726</v>
      </c>
      <c r="AC18" s="21">
        <v>9.0275071633237829</v>
      </c>
      <c r="AD18" s="21">
        <v>8.7214899713467045</v>
      </c>
      <c r="AE18" s="21">
        <v>8.6832378223495716</v>
      </c>
      <c r="AF18" s="21">
        <v>8.7023638968481372</v>
      </c>
    </row>
    <row r="19" spans="1:32" s="3" customFormat="1">
      <c r="A19" s="3">
        <v>1997</v>
      </c>
      <c r="B19" s="5" t="s">
        <v>27</v>
      </c>
      <c r="C19" s="5" t="s">
        <v>25</v>
      </c>
      <c r="D19" s="2">
        <v>17</v>
      </c>
      <c r="E19" s="2">
        <v>0</v>
      </c>
      <c r="F19" s="44">
        <v>4.8</v>
      </c>
      <c r="G19" s="44">
        <v>4.55</v>
      </c>
      <c r="H19" s="44">
        <v>4.6399999999999997</v>
      </c>
      <c r="I19" s="44">
        <v>4.3899999999999997</v>
      </c>
      <c r="J19" s="44">
        <v>4.8499999999999996</v>
      </c>
      <c r="K19" s="44">
        <v>4.66</v>
      </c>
      <c r="L19" s="44">
        <v>4.72</v>
      </c>
      <c r="M19" s="44">
        <v>5.29</v>
      </c>
      <c r="N19" s="44">
        <v>4.71</v>
      </c>
      <c r="O19" s="44">
        <v>4.7699999999999996</v>
      </c>
      <c r="P19" s="44">
        <v>4.5599999999999996</v>
      </c>
      <c r="Q19" s="44">
        <v>4.5599999999999996</v>
      </c>
      <c r="R19" s="44">
        <v>4.51</v>
      </c>
      <c r="S19" s="23">
        <v>69.8</v>
      </c>
      <c r="T19" s="21">
        <v>9.1805157593123212</v>
      </c>
      <c r="U19" s="21">
        <v>8.7023638968481372</v>
      </c>
      <c r="V19" s="21">
        <v>8.8744985673352428</v>
      </c>
      <c r="W19" s="21">
        <v>8.3963467048710605</v>
      </c>
      <c r="X19" s="21">
        <v>9.2761461318051559</v>
      </c>
      <c r="Y19" s="21">
        <v>8.9127507163323791</v>
      </c>
      <c r="Z19" s="21">
        <v>9.0275071633237829</v>
      </c>
      <c r="AA19" s="21">
        <v>10.117693409742122</v>
      </c>
      <c r="AB19" s="21">
        <v>9.0083810888252156</v>
      </c>
      <c r="AC19" s="21">
        <v>9.1231375358166193</v>
      </c>
      <c r="AD19" s="21">
        <v>8.7214899713467045</v>
      </c>
      <c r="AE19" s="21">
        <v>8.7214899713467045</v>
      </c>
      <c r="AF19" s="21">
        <v>8.625859598853868</v>
      </c>
    </row>
    <row r="20" spans="1:32" s="3" customFormat="1">
      <c r="A20" s="3">
        <v>1997</v>
      </c>
      <c r="B20" s="5" t="s">
        <v>27</v>
      </c>
      <c r="C20" s="5" t="s">
        <v>26</v>
      </c>
      <c r="D20" s="2">
        <v>18</v>
      </c>
      <c r="E20" s="2">
        <v>0</v>
      </c>
      <c r="F20" s="44">
        <v>4.7699999999999996</v>
      </c>
      <c r="G20" s="44">
        <v>4.18</v>
      </c>
      <c r="H20" s="44">
        <v>4.6100000000000003</v>
      </c>
      <c r="I20" s="44">
        <v>4.42</v>
      </c>
      <c r="J20" s="44">
        <v>4.5599999999999996</v>
      </c>
      <c r="K20" s="44">
        <v>4.5</v>
      </c>
      <c r="L20" s="44">
        <v>4.88</v>
      </c>
      <c r="M20" s="44">
        <v>5.77</v>
      </c>
      <c r="N20" s="44">
        <v>5.14</v>
      </c>
      <c r="O20" s="44">
        <v>4.71</v>
      </c>
      <c r="P20" s="44">
        <v>4.54</v>
      </c>
      <c r="Q20" s="44">
        <v>4.54</v>
      </c>
      <c r="R20" s="44">
        <v>4.55</v>
      </c>
      <c r="S20" s="23">
        <v>69.8</v>
      </c>
      <c r="T20" s="21">
        <v>9.1231375358166193</v>
      </c>
      <c r="U20" s="21">
        <v>7.9946991404011465</v>
      </c>
      <c r="V20" s="21">
        <v>8.8171203438395427</v>
      </c>
      <c r="W20" s="21">
        <v>8.4537249283667624</v>
      </c>
      <c r="X20" s="21">
        <v>8.7214899713467045</v>
      </c>
      <c r="Y20" s="21">
        <v>8.6067335243553007</v>
      </c>
      <c r="Z20" s="21">
        <v>9.3335243553008596</v>
      </c>
      <c r="AA20" s="21">
        <v>11.035744985673352</v>
      </c>
      <c r="AB20" s="21">
        <v>9.8308022922636091</v>
      </c>
      <c r="AC20" s="21">
        <v>9.0083810888252156</v>
      </c>
      <c r="AD20" s="21">
        <v>8.6832378223495716</v>
      </c>
      <c r="AE20" s="21">
        <v>8.6832378223495716</v>
      </c>
      <c r="AF20" s="21">
        <v>8.7023638968481372</v>
      </c>
    </row>
    <row r="21" spans="1:32" s="3" customFormat="1">
      <c r="A21" s="3">
        <v>1997</v>
      </c>
      <c r="B21" s="5" t="s">
        <v>28</v>
      </c>
      <c r="C21" s="5" t="s">
        <v>18</v>
      </c>
      <c r="D21" s="2">
        <v>19</v>
      </c>
      <c r="E21" s="2">
        <v>0</v>
      </c>
      <c r="F21" s="45">
        <v>7</v>
      </c>
      <c r="G21" s="45">
        <v>6.47</v>
      </c>
      <c r="H21" s="45">
        <v>6.72</v>
      </c>
      <c r="I21" s="45">
        <v>6.26</v>
      </c>
      <c r="J21" s="45">
        <v>6.49</v>
      </c>
      <c r="K21" s="45">
        <v>6.66</v>
      </c>
      <c r="L21" s="45">
        <v>7</v>
      </c>
      <c r="M21" s="45">
        <v>9.51</v>
      </c>
      <c r="N21" s="45">
        <v>7.28</v>
      </c>
      <c r="O21" s="45">
        <v>6.55</v>
      </c>
      <c r="P21" s="45">
        <v>6.54</v>
      </c>
      <c r="Q21" s="45">
        <v>6.6</v>
      </c>
      <c r="R21" s="45">
        <v>6.35</v>
      </c>
      <c r="S21" s="23">
        <v>69.8</v>
      </c>
      <c r="T21" s="22">
        <v>13.388252148997136</v>
      </c>
      <c r="U21" s="22">
        <v>12.374570200573066</v>
      </c>
      <c r="V21" s="22">
        <v>12.85272206303725</v>
      </c>
      <c r="W21" s="22">
        <v>11.972922636103151</v>
      </c>
      <c r="X21" s="22">
        <v>12.412822349570202</v>
      </c>
      <c r="Y21" s="22">
        <v>12.737965616045846</v>
      </c>
      <c r="Z21" s="22">
        <v>13.388252148997136</v>
      </c>
      <c r="AA21" s="22">
        <v>18.188896848137539</v>
      </c>
      <c r="AB21" s="22">
        <v>13.92378223495702</v>
      </c>
      <c r="AC21" s="22">
        <v>12.527578796561604</v>
      </c>
      <c r="AD21" s="22">
        <v>12.508452722063039</v>
      </c>
      <c r="AE21" s="22">
        <v>12.623209169054441</v>
      </c>
      <c r="AF21" s="22">
        <v>12.145057306590257</v>
      </c>
    </row>
    <row r="22" spans="1:32" s="3" customFormat="1">
      <c r="A22" s="3">
        <v>1997</v>
      </c>
      <c r="B22" s="5" t="s">
        <v>28</v>
      </c>
      <c r="C22" s="5" t="s">
        <v>19</v>
      </c>
      <c r="D22" s="2">
        <v>20</v>
      </c>
      <c r="E22" s="2">
        <v>0</v>
      </c>
      <c r="F22" s="45">
        <v>8.17</v>
      </c>
      <c r="G22" s="45">
        <v>7.65</v>
      </c>
      <c r="H22" s="45">
        <v>7.94</v>
      </c>
      <c r="I22" s="45">
        <v>7.39</v>
      </c>
      <c r="J22" s="45">
        <v>7.54</v>
      </c>
      <c r="K22" s="45">
        <v>7.82</v>
      </c>
      <c r="L22" s="45">
        <v>8.16</v>
      </c>
      <c r="M22" s="45">
        <v>10.76</v>
      </c>
      <c r="N22" s="45">
        <v>8.64</v>
      </c>
      <c r="O22" s="45">
        <v>7.86</v>
      </c>
      <c r="P22" s="45">
        <v>7.67</v>
      </c>
      <c r="Q22" s="45">
        <v>7.72</v>
      </c>
      <c r="R22" s="45">
        <v>7.2</v>
      </c>
      <c r="S22" s="23">
        <v>69.8</v>
      </c>
      <c r="T22" s="22">
        <v>15.626002865329513</v>
      </c>
      <c r="U22" s="22">
        <v>14.631446991404014</v>
      </c>
      <c r="V22" s="22">
        <v>15.186103151862465</v>
      </c>
      <c r="W22" s="22">
        <v>14.13416905444126</v>
      </c>
      <c r="X22" s="22">
        <v>14.421060171919772</v>
      </c>
      <c r="Y22" s="22">
        <v>14.956590257879657</v>
      </c>
      <c r="Z22" s="22">
        <v>15.606876790830947</v>
      </c>
      <c r="AA22" s="22">
        <v>20.579656160458455</v>
      </c>
      <c r="AB22" s="22">
        <v>16.524928366762179</v>
      </c>
      <c r="AC22" s="22">
        <v>15.033094555873925</v>
      </c>
      <c r="AD22" s="22">
        <v>14.669699140401146</v>
      </c>
      <c r="AE22" s="22">
        <v>14.765329512893981</v>
      </c>
      <c r="AF22" s="22">
        <v>13.770773638968482</v>
      </c>
    </row>
    <row r="23" spans="1:32" s="3" customFormat="1">
      <c r="A23" s="3">
        <v>1997</v>
      </c>
      <c r="B23" s="5" t="s">
        <v>28</v>
      </c>
      <c r="C23" s="5" t="s">
        <v>20</v>
      </c>
      <c r="D23" s="2">
        <v>21</v>
      </c>
      <c r="E23" s="2">
        <v>0</v>
      </c>
      <c r="F23" s="45">
        <v>5.92</v>
      </c>
      <c r="G23" s="45">
        <v>5.35</v>
      </c>
      <c r="H23" s="45">
        <v>5.66</v>
      </c>
      <c r="I23" s="45">
        <v>5.32</v>
      </c>
      <c r="J23" s="45">
        <v>5.4</v>
      </c>
      <c r="K23" s="45">
        <v>5.49</v>
      </c>
      <c r="L23" s="45">
        <v>5.92</v>
      </c>
      <c r="M23" s="45">
        <v>8.35</v>
      </c>
      <c r="N23" s="45">
        <v>6.26</v>
      </c>
      <c r="O23" s="45">
        <v>5.57</v>
      </c>
      <c r="P23" s="45">
        <v>5.54</v>
      </c>
      <c r="Q23" s="45">
        <v>5.67</v>
      </c>
      <c r="R23" s="45">
        <v>5.59</v>
      </c>
      <c r="S23" s="23">
        <v>69.8</v>
      </c>
      <c r="T23" s="22">
        <v>11.322636103151861</v>
      </c>
      <c r="U23" s="22">
        <v>10.232449856733524</v>
      </c>
      <c r="V23" s="22">
        <v>10.825358166189112</v>
      </c>
      <c r="W23" s="22">
        <v>10.175071633237824</v>
      </c>
      <c r="X23" s="22">
        <v>10.328080229226362</v>
      </c>
      <c r="Y23" s="22">
        <v>10.500214899713468</v>
      </c>
      <c r="Z23" s="22">
        <v>11.322636103151861</v>
      </c>
      <c r="AA23" s="22">
        <v>15.970272206303724</v>
      </c>
      <c r="AB23" s="22">
        <v>11.972922636103151</v>
      </c>
      <c r="AC23" s="22">
        <v>10.653223495702006</v>
      </c>
      <c r="AD23" s="22">
        <v>10.595845272206304</v>
      </c>
      <c r="AE23" s="22">
        <v>10.844484240687679</v>
      </c>
      <c r="AF23" s="22">
        <v>10.691475644699141</v>
      </c>
    </row>
    <row r="24" spans="1:32" s="3" customFormat="1">
      <c r="A24" s="3">
        <v>1997</v>
      </c>
      <c r="B24" s="5" t="s">
        <v>28</v>
      </c>
      <c r="C24" s="5" t="s">
        <v>21</v>
      </c>
      <c r="D24" s="2">
        <v>22</v>
      </c>
      <c r="E24" s="2">
        <v>0</v>
      </c>
      <c r="F24" s="45">
        <v>7.83</v>
      </c>
      <c r="G24" s="45">
        <v>7.25</v>
      </c>
      <c r="H24" s="45">
        <v>7.52</v>
      </c>
      <c r="I24" s="45">
        <v>7.11</v>
      </c>
      <c r="J24" s="45">
        <v>7.16</v>
      </c>
      <c r="K24" s="45">
        <v>7.35</v>
      </c>
      <c r="L24" s="45">
        <v>7.83</v>
      </c>
      <c r="M24" s="45">
        <v>10.24</v>
      </c>
      <c r="N24" s="45">
        <v>8.17</v>
      </c>
      <c r="O24" s="45">
        <v>7.35</v>
      </c>
      <c r="P24" s="45">
        <v>7.33</v>
      </c>
      <c r="Q24" s="45">
        <v>7.28</v>
      </c>
      <c r="R24" s="45">
        <v>6.92</v>
      </c>
      <c r="S24" s="23">
        <v>69.8</v>
      </c>
      <c r="T24" s="22">
        <v>14.975716332378225</v>
      </c>
      <c r="U24" s="22">
        <v>13.866404011461318</v>
      </c>
      <c r="V24" s="22">
        <v>14.382808022922637</v>
      </c>
      <c r="W24" s="22">
        <v>13.598638968481376</v>
      </c>
      <c r="X24" s="22">
        <v>13.694269340974213</v>
      </c>
      <c r="Y24" s="22">
        <v>14.057664756446991</v>
      </c>
      <c r="Z24" s="22">
        <v>14.975716332378225</v>
      </c>
      <c r="AA24" s="22">
        <v>19.585100286532953</v>
      </c>
      <c r="AB24" s="22">
        <v>15.626002865329513</v>
      </c>
      <c r="AC24" s="22">
        <v>14.057664756446991</v>
      </c>
      <c r="AD24" s="22">
        <v>14.019412607449858</v>
      </c>
      <c r="AE24" s="22">
        <v>13.92378223495702</v>
      </c>
      <c r="AF24" s="22">
        <v>13.235243553008596</v>
      </c>
    </row>
    <row r="25" spans="1:32" s="3" customFormat="1">
      <c r="A25" s="3">
        <v>1997</v>
      </c>
      <c r="B25" s="5" t="s">
        <v>28</v>
      </c>
      <c r="C25" s="5" t="s">
        <v>22</v>
      </c>
      <c r="D25" s="2">
        <v>23</v>
      </c>
      <c r="E25" s="2">
        <v>0</v>
      </c>
      <c r="F25" s="45">
        <v>8.4</v>
      </c>
      <c r="G25" s="45">
        <v>7.78</v>
      </c>
      <c r="H25" s="45">
        <v>8.17</v>
      </c>
      <c r="I25" s="45">
        <v>7.64</v>
      </c>
      <c r="J25" s="45">
        <v>7.7</v>
      </c>
      <c r="K25" s="45">
        <v>7.96</v>
      </c>
      <c r="L25" s="45">
        <v>8.43</v>
      </c>
      <c r="M25" s="45">
        <v>11.08</v>
      </c>
      <c r="N25" s="45">
        <v>8.93</v>
      </c>
      <c r="O25" s="45">
        <v>8.11</v>
      </c>
      <c r="P25" s="45">
        <v>7.83</v>
      </c>
      <c r="Q25" s="45">
        <v>7.9</v>
      </c>
      <c r="R25" s="45">
        <v>7.46</v>
      </c>
      <c r="S25" s="23">
        <v>69.8</v>
      </c>
      <c r="T25" s="22">
        <v>16.065902578796564</v>
      </c>
      <c r="U25" s="22">
        <v>14.880085959885388</v>
      </c>
      <c r="V25" s="22">
        <v>15.626002865329513</v>
      </c>
      <c r="W25" s="22">
        <v>14.612320916905444</v>
      </c>
      <c r="X25" s="22">
        <v>14.72707736389685</v>
      </c>
      <c r="Y25" s="22">
        <v>15.224355300859601</v>
      </c>
      <c r="Z25" s="22">
        <v>16.123280802292264</v>
      </c>
      <c r="AA25" s="22">
        <v>21.191690544412609</v>
      </c>
      <c r="AB25" s="22">
        <v>17.079584527220632</v>
      </c>
      <c r="AC25" s="22">
        <v>15.511246418338109</v>
      </c>
      <c r="AD25" s="22">
        <v>14.975716332378225</v>
      </c>
      <c r="AE25" s="22">
        <v>15.109598853868198</v>
      </c>
      <c r="AF25" s="22">
        <v>14.268051575931231</v>
      </c>
    </row>
    <row r="26" spans="1:32" s="3" customFormat="1">
      <c r="A26" s="3">
        <v>1997</v>
      </c>
      <c r="B26" s="5" t="s">
        <v>28</v>
      </c>
      <c r="C26" s="5" t="s">
        <v>23</v>
      </c>
      <c r="D26" s="2">
        <v>24</v>
      </c>
      <c r="E26" s="2">
        <v>0</v>
      </c>
      <c r="F26" s="45">
        <v>6.94</v>
      </c>
      <c r="G26" s="45">
        <v>6.31</v>
      </c>
      <c r="H26" s="45">
        <v>6.56</v>
      </c>
      <c r="I26" s="45">
        <v>6.29</v>
      </c>
      <c r="J26" s="45">
        <v>6.1</v>
      </c>
      <c r="K26" s="45">
        <v>6.39</v>
      </c>
      <c r="L26" s="45">
        <v>6.94</v>
      </c>
      <c r="M26" s="45">
        <v>9.41</v>
      </c>
      <c r="N26" s="45">
        <v>7.14</v>
      </c>
      <c r="O26" s="45">
        <v>6.38</v>
      </c>
      <c r="P26" s="45">
        <v>6.46</v>
      </c>
      <c r="Q26" s="45">
        <v>6.45</v>
      </c>
      <c r="R26" s="45">
        <v>6.23</v>
      </c>
      <c r="S26" s="23">
        <v>69.8</v>
      </c>
      <c r="T26" s="22">
        <v>13.27349570200573</v>
      </c>
      <c r="U26" s="22">
        <v>12.068553008595989</v>
      </c>
      <c r="V26" s="22">
        <v>12.546704871060172</v>
      </c>
      <c r="W26" s="22">
        <v>12.030300859598855</v>
      </c>
      <c r="X26" s="22">
        <v>11.666905444126074</v>
      </c>
      <c r="Y26" s="22">
        <v>12.221561604584528</v>
      </c>
      <c r="Z26" s="22">
        <v>13.27349570200573</v>
      </c>
      <c r="AA26" s="22">
        <v>17.997636103151866</v>
      </c>
      <c r="AB26" s="22">
        <v>13.656017191977076</v>
      </c>
      <c r="AC26" s="22">
        <v>12.20243553008596</v>
      </c>
      <c r="AD26" s="22">
        <v>12.355444126074499</v>
      </c>
      <c r="AE26" s="22">
        <v>12.336318051575933</v>
      </c>
      <c r="AF26" s="22">
        <v>11.915544412607451</v>
      </c>
    </row>
    <row r="27" spans="1:32" s="3" customFormat="1">
      <c r="A27" s="3">
        <v>1997</v>
      </c>
      <c r="B27" s="5" t="s">
        <v>28</v>
      </c>
      <c r="C27" s="5" t="s">
        <v>24</v>
      </c>
      <c r="D27" s="2">
        <v>25</v>
      </c>
      <c r="E27" s="2">
        <v>0</v>
      </c>
      <c r="F27" s="45">
        <v>4.75</v>
      </c>
      <c r="G27" s="45">
        <v>4.18</v>
      </c>
      <c r="H27" s="45">
        <v>4.59</v>
      </c>
      <c r="I27" s="45">
        <v>4.38</v>
      </c>
      <c r="J27" s="45">
        <v>4.5599999999999996</v>
      </c>
      <c r="K27" s="45">
        <v>4.5199999999999996</v>
      </c>
      <c r="L27" s="45">
        <v>4.8499999999999996</v>
      </c>
      <c r="M27" s="45">
        <v>5.66</v>
      </c>
      <c r="N27" s="45">
        <v>5.05</v>
      </c>
      <c r="O27" s="45">
        <v>4.7</v>
      </c>
      <c r="P27" s="45">
        <v>4.5</v>
      </c>
      <c r="Q27" s="45">
        <v>4.5199999999999996</v>
      </c>
      <c r="R27" s="45">
        <v>4.55</v>
      </c>
      <c r="S27" s="23">
        <v>69.8</v>
      </c>
      <c r="T27" s="22">
        <v>9.0848853868194848</v>
      </c>
      <c r="U27" s="22">
        <v>7.9946991404011465</v>
      </c>
      <c r="V27" s="22">
        <v>8.7788681948424063</v>
      </c>
      <c r="W27" s="22">
        <v>8.3772206303724932</v>
      </c>
      <c r="X27" s="22">
        <v>8.7214899713467045</v>
      </c>
      <c r="Y27" s="22">
        <v>8.6449856733524353</v>
      </c>
      <c r="Z27" s="22">
        <v>9.2761461318051559</v>
      </c>
      <c r="AA27" s="22">
        <v>10.825358166189112</v>
      </c>
      <c r="AB27" s="22">
        <v>9.6586676217765035</v>
      </c>
      <c r="AC27" s="22">
        <v>8.9892550143266483</v>
      </c>
      <c r="AD27" s="22">
        <v>8.6067335243553007</v>
      </c>
      <c r="AE27" s="22">
        <v>8.6449856733524353</v>
      </c>
      <c r="AF27" s="22">
        <v>8.7023638968481372</v>
      </c>
    </row>
    <row r="28" spans="1:32" s="3" customFormat="1">
      <c r="A28" s="3">
        <v>1997</v>
      </c>
      <c r="B28" s="5" t="s">
        <v>28</v>
      </c>
      <c r="C28" s="5" t="s">
        <v>25</v>
      </c>
      <c r="D28" s="2">
        <v>26</v>
      </c>
      <c r="E28" s="2">
        <v>0</v>
      </c>
      <c r="F28" s="45">
        <v>4.78</v>
      </c>
      <c r="G28" s="45">
        <v>4.43</v>
      </c>
      <c r="H28" s="45">
        <v>4.6399999999999997</v>
      </c>
      <c r="I28" s="45">
        <v>4.3</v>
      </c>
      <c r="J28" s="45">
        <v>4.75</v>
      </c>
      <c r="K28" s="45">
        <v>4.6500000000000004</v>
      </c>
      <c r="L28" s="45">
        <v>4.7300000000000004</v>
      </c>
      <c r="M28" s="45">
        <v>5.28</v>
      </c>
      <c r="N28" s="45">
        <v>4.6900000000000004</v>
      </c>
      <c r="O28" s="45">
        <v>4.8099999999999996</v>
      </c>
      <c r="P28" s="45">
        <v>4.49</v>
      </c>
      <c r="Q28" s="45">
        <v>4.5999999999999996</v>
      </c>
      <c r="R28" s="45">
        <v>4.55</v>
      </c>
      <c r="S28" s="23">
        <v>69.8</v>
      </c>
      <c r="T28" s="22">
        <v>9.1422636103151866</v>
      </c>
      <c r="U28" s="22">
        <v>8.4728510028653297</v>
      </c>
      <c r="V28" s="22">
        <v>8.8744985673352428</v>
      </c>
      <c r="W28" s="22">
        <v>8.2242120343839531</v>
      </c>
      <c r="X28" s="22">
        <v>9.0848853868194848</v>
      </c>
      <c r="Y28" s="22">
        <v>8.8936246418338119</v>
      </c>
      <c r="Z28" s="22">
        <v>9.0466332378223502</v>
      </c>
      <c r="AA28" s="22">
        <v>10.098567335243553</v>
      </c>
      <c r="AB28" s="22">
        <v>8.970128939828081</v>
      </c>
      <c r="AC28" s="22">
        <v>9.1996418338108885</v>
      </c>
      <c r="AD28" s="22">
        <v>8.5876074498567352</v>
      </c>
      <c r="AE28" s="22">
        <v>8.7979942693409736</v>
      </c>
      <c r="AF28" s="22">
        <v>8.7023638968481372</v>
      </c>
    </row>
    <row r="29" spans="1:32" s="3" customFormat="1">
      <c r="A29" s="3">
        <v>1997</v>
      </c>
      <c r="B29" s="5" t="s">
        <v>28</v>
      </c>
      <c r="C29" s="5" t="s">
        <v>26</v>
      </c>
      <c r="D29" s="2">
        <v>27</v>
      </c>
      <c r="E29" s="2">
        <v>0</v>
      </c>
      <c r="F29" s="45">
        <v>4.75</v>
      </c>
      <c r="G29" s="45">
        <v>4.12</v>
      </c>
      <c r="H29" s="45">
        <v>4.5599999999999996</v>
      </c>
      <c r="I29" s="45">
        <v>4.3899999999999997</v>
      </c>
      <c r="J29" s="45">
        <v>4.5199999999999996</v>
      </c>
      <c r="K29" s="45">
        <v>4.49</v>
      </c>
      <c r="L29" s="45">
        <v>4.87</v>
      </c>
      <c r="M29" s="45">
        <v>5.76</v>
      </c>
      <c r="N29" s="45">
        <v>5.1100000000000003</v>
      </c>
      <c r="O29" s="45">
        <v>4.6900000000000004</v>
      </c>
      <c r="P29" s="45">
        <v>4.5</v>
      </c>
      <c r="Q29" s="45">
        <v>4.5</v>
      </c>
      <c r="R29" s="45">
        <v>4.55</v>
      </c>
      <c r="S29" s="23">
        <v>69.8</v>
      </c>
      <c r="T29" s="22">
        <v>9.0848853868194848</v>
      </c>
      <c r="U29" s="22">
        <v>7.8799426934097418</v>
      </c>
      <c r="V29" s="22">
        <v>8.7214899713467045</v>
      </c>
      <c r="W29" s="22">
        <v>8.3963467048710605</v>
      </c>
      <c r="X29" s="22">
        <v>8.6449856733524353</v>
      </c>
      <c r="Y29" s="22">
        <v>8.5876074498567352</v>
      </c>
      <c r="Z29" s="22">
        <v>9.3143982808022923</v>
      </c>
      <c r="AA29" s="22">
        <v>11.016618911174785</v>
      </c>
      <c r="AB29" s="22">
        <v>9.773424068767909</v>
      </c>
      <c r="AC29" s="22">
        <v>8.970128939828081</v>
      </c>
      <c r="AD29" s="22">
        <v>8.6067335243553007</v>
      </c>
      <c r="AE29" s="22">
        <v>8.6067335243553007</v>
      </c>
      <c r="AF29" s="22">
        <v>8.7023638968481372</v>
      </c>
    </row>
    <row r="30" spans="1:32" s="3" customFormat="1">
      <c r="A30" s="3">
        <v>1997</v>
      </c>
      <c r="B30" s="5" t="s">
        <v>29</v>
      </c>
      <c r="C30" s="5" t="s">
        <v>18</v>
      </c>
      <c r="D30" s="2">
        <v>28</v>
      </c>
      <c r="E30" s="2">
        <v>0</v>
      </c>
      <c r="F30" s="46" t="s">
        <v>37</v>
      </c>
      <c r="G30" s="46" t="s">
        <v>37</v>
      </c>
      <c r="H30" s="46" t="s">
        <v>37</v>
      </c>
      <c r="I30" s="46" t="s">
        <v>37</v>
      </c>
      <c r="J30" s="46" t="s">
        <v>37</v>
      </c>
      <c r="K30" s="46" t="s">
        <v>37</v>
      </c>
      <c r="L30" s="46" t="s">
        <v>37</v>
      </c>
      <c r="M30" s="46" t="s">
        <v>37</v>
      </c>
      <c r="N30" s="46" t="s">
        <v>37</v>
      </c>
      <c r="O30" s="46" t="s">
        <v>37</v>
      </c>
      <c r="P30" s="46" t="s">
        <v>37</v>
      </c>
      <c r="Q30" s="46" t="s">
        <v>37</v>
      </c>
      <c r="R30" s="46" t="s">
        <v>37</v>
      </c>
      <c r="S30" s="23">
        <v>69.8</v>
      </c>
      <c r="T30" s="6" t="s">
        <v>39</v>
      </c>
      <c r="U30" s="6" t="s">
        <v>39</v>
      </c>
      <c r="V30" s="6" t="s">
        <v>39</v>
      </c>
      <c r="W30" s="6" t="s">
        <v>39</v>
      </c>
      <c r="X30" s="6" t="s">
        <v>39</v>
      </c>
      <c r="Y30" s="6" t="s">
        <v>39</v>
      </c>
      <c r="Z30" s="6" t="s">
        <v>39</v>
      </c>
      <c r="AA30" s="6" t="s">
        <v>39</v>
      </c>
      <c r="AB30" s="6" t="s">
        <v>39</v>
      </c>
      <c r="AC30" s="6" t="s">
        <v>39</v>
      </c>
      <c r="AD30" s="6" t="s">
        <v>39</v>
      </c>
      <c r="AE30" s="6" t="s">
        <v>39</v>
      </c>
      <c r="AF30" s="6" t="s">
        <v>39</v>
      </c>
    </row>
    <row r="31" spans="1:32" s="3" customFormat="1">
      <c r="A31" s="3">
        <v>1997</v>
      </c>
      <c r="B31" s="5" t="s">
        <v>29</v>
      </c>
      <c r="C31" s="5" t="s">
        <v>19</v>
      </c>
      <c r="D31" s="2">
        <v>29</v>
      </c>
      <c r="E31" s="2">
        <v>0</v>
      </c>
      <c r="F31" s="46" t="s">
        <v>37</v>
      </c>
      <c r="G31" s="46" t="s">
        <v>37</v>
      </c>
      <c r="H31" s="46" t="s">
        <v>37</v>
      </c>
      <c r="I31" s="46" t="s">
        <v>37</v>
      </c>
      <c r="J31" s="46" t="s">
        <v>37</v>
      </c>
      <c r="K31" s="46" t="s">
        <v>37</v>
      </c>
      <c r="L31" s="46" t="s">
        <v>37</v>
      </c>
      <c r="M31" s="46" t="s">
        <v>37</v>
      </c>
      <c r="N31" s="46" t="s">
        <v>37</v>
      </c>
      <c r="O31" s="46" t="s">
        <v>37</v>
      </c>
      <c r="P31" s="46" t="s">
        <v>37</v>
      </c>
      <c r="Q31" s="46" t="s">
        <v>37</v>
      </c>
      <c r="R31" s="46" t="s">
        <v>37</v>
      </c>
      <c r="S31" s="23">
        <v>69.8</v>
      </c>
      <c r="T31" s="6" t="s">
        <v>39</v>
      </c>
      <c r="U31" s="6" t="s">
        <v>39</v>
      </c>
      <c r="V31" s="6" t="s">
        <v>39</v>
      </c>
      <c r="W31" s="6" t="s">
        <v>39</v>
      </c>
      <c r="X31" s="6" t="s">
        <v>39</v>
      </c>
      <c r="Y31" s="6" t="s">
        <v>39</v>
      </c>
      <c r="Z31" s="6" t="s">
        <v>39</v>
      </c>
      <c r="AA31" s="6" t="s">
        <v>39</v>
      </c>
      <c r="AB31" s="6" t="s">
        <v>39</v>
      </c>
      <c r="AC31" s="6" t="s">
        <v>39</v>
      </c>
      <c r="AD31" s="6" t="s">
        <v>39</v>
      </c>
      <c r="AE31" s="6" t="s">
        <v>39</v>
      </c>
      <c r="AF31" s="6" t="s">
        <v>39</v>
      </c>
    </row>
    <row r="32" spans="1:32" s="3" customFormat="1">
      <c r="A32" s="3">
        <v>1997</v>
      </c>
      <c r="B32" s="5" t="s">
        <v>29</v>
      </c>
      <c r="C32" s="5" t="s">
        <v>20</v>
      </c>
      <c r="D32" s="2">
        <v>30</v>
      </c>
      <c r="E32" s="2">
        <v>0</v>
      </c>
      <c r="F32" s="46" t="s">
        <v>37</v>
      </c>
      <c r="G32" s="46" t="s">
        <v>37</v>
      </c>
      <c r="H32" s="46" t="s">
        <v>37</v>
      </c>
      <c r="I32" s="46" t="s">
        <v>37</v>
      </c>
      <c r="J32" s="46" t="s">
        <v>37</v>
      </c>
      <c r="K32" s="46" t="s">
        <v>37</v>
      </c>
      <c r="L32" s="46" t="s">
        <v>37</v>
      </c>
      <c r="M32" s="46" t="s">
        <v>37</v>
      </c>
      <c r="N32" s="46" t="s">
        <v>37</v>
      </c>
      <c r="O32" s="46" t="s">
        <v>37</v>
      </c>
      <c r="P32" s="46" t="s">
        <v>37</v>
      </c>
      <c r="Q32" s="46" t="s">
        <v>37</v>
      </c>
      <c r="R32" s="46" t="s">
        <v>37</v>
      </c>
      <c r="S32" s="23">
        <v>69.8</v>
      </c>
      <c r="T32" s="6" t="s">
        <v>39</v>
      </c>
      <c r="U32" s="6" t="s">
        <v>39</v>
      </c>
      <c r="V32" s="6" t="s">
        <v>39</v>
      </c>
      <c r="W32" s="6" t="s">
        <v>39</v>
      </c>
      <c r="X32" s="6" t="s">
        <v>39</v>
      </c>
      <c r="Y32" s="6" t="s">
        <v>39</v>
      </c>
      <c r="Z32" s="6" t="s">
        <v>39</v>
      </c>
      <c r="AA32" s="6" t="s">
        <v>39</v>
      </c>
      <c r="AB32" s="6" t="s">
        <v>39</v>
      </c>
      <c r="AC32" s="6" t="s">
        <v>39</v>
      </c>
      <c r="AD32" s="6" t="s">
        <v>39</v>
      </c>
      <c r="AE32" s="6" t="s">
        <v>39</v>
      </c>
      <c r="AF32" s="6" t="s">
        <v>39</v>
      </c>
    </row>
    <row r="33" spans="1:32" s="3" customFormat="1">
      <c r="A33" s="3">
        <v>1997</v>
      </c>
      <c r="B33" s="5" t="s">
        <v>29</v>
      </c>
      <c r="C33" s="5" t="s">
        <v>21</v>
      </c>
      <c r="D33" s="2">
        <v>31</v>
      </c>
      <c r="E33" s="2">
        <v>0</v>
      </c>
      <c r="F33" s="46" t="s">
        <v>37</v>
      </c>
      <c r="G33" s="46" t="s">
        <v>37</v>
      </c>
      <c r="H33" s="46" t="s">
        <v>37</v>
      </c>
      <c r="I33" s="46" t="s">
        <v>37</v>
      </c>
      <c r="J33" s="46" t="s">
        <v>37</v>
      </c>
      <c r="K33" s="46" t="s">
        <v>37</v>
      </c>
      <c r="L33" s="46" t="s">
        <v>37</v>
      </c>
      <c r="M33" s="46" t="s">
        <v>37</v>
      </c>
      <c r="N33" s="46" t="s">
        <v>37</v>
      </c>
      <c r="O33" s="46" t="s">
        <v>37</v>
      </c>
      <c r="P33" s="46" t="s">
        <v>37</v>
      </c>
      <c r="Q33" s="46" t="s">
        <v>37</v>
      </c>
      <c r="R33" s="46" t="s">
        <v>37</v>
      </c>
      <c r="S33" s="23">
        <v>69.8</v>
      </c>
      <c r="T33" s="6" t="s">
        <v>39</v>
      </c>
      <c r="U33" s="6" t="s">
        <v>39</v>
      </c>
      <c r="V33" s="6" t="s">
        <v>39</v>
      </c>
      <c r="W33" s="6" t="s">
        <v>39</v>
      </c>
      <c r="X33" s="6" t="s">
        <v>39</v>
      </c>
      <c r="Y33" s="6" t="s">
        <v>39</v>
      </c>
      <c r="Z33" s="6" t="s">
        <v>39</v>
      </c>
      <c r="AA33" s="6" t="s">
        <v>39</v>
      </c>
      <c r="AB33" s="6" t="s">
        <v>39</v>
      </c>
      <c r="AC33" s="6" t="s">
        <v>39</v>
      </c>
      <c r="AD33" s="6" t="s">
        <v>39</v>
      </c>
      <c r="AE33" s="6" t="s">
        <v>39</v>
      </c>
      <c r="AF33" s="6" t="s">
        <v>39</v>
      </c>
    </row>
    <row r="34" spans="1:32" s="3" customFormat="1">
      <c r="A34" s="3">
        <v>1997</v>
      </c>
      <c r="B34" s="5" t="s">
        <v>29</v>
      </c>
      <c r="C34" s="5" t="s">
        <v>22</v>
      </c>
      <c r="D34" s="2">
        <v>32</v>
      </c>
      <c r="E34" s="2">
        <v>0</v>
      </c>
      <c r="F34" s="46" t="s">
        <v>37</v>
      </c>
      <c r="G34" s="46" t="s">
        <v>37</v>
      </c>
      <c r="H34" s="46" t="s">
        <v>37</v>
      </c>
      <c r="I34" s="46" t="s">
        <v>37</v>
      </c>
      <c r="J34" s="46" t="s">
        <v>37</v>
      </c>
      <c r="K34" s="46" t="s">
        <v>37</v>
      </c>
      <c r="L34" s="46" t="s">
        <v>37</v>
      </c>
      <c r="M34" s="46" t="s">
        <v>37</v>
      </c>
      <c r="N34" s="46" t="s">
        <v>37</v>
      </c>
      <c r="O34" s="46" t="s">
        <v>37</v>
      </c>
      <c r="P34" s="46" t="s">
        <v>37</v>
      </c>
      <c r="Q34" s="46" t="s">
        <v>37</v>
      </c>
      <c r="R34" s="46" t="s">
        <v>37</v>
      </c>
      <c r="S34" s="23">
        <v>69.8</v>
      </c>
      <c r="T34" s="6" t="s">
        <v>39</v>
      </c>
      <c r="U34" s="6" t="s">
        <v>39</v>
      </c>
      <c r="V34" s="6" t="s">
        <v>39</v>
      </c>
      <c r="W34" s="6" t="s">
        <v>39</v>
      </c>
      <c r="X34" s="6" t="s">
        <v>39</v>
      </c>
      <c r="Y34" s="6" t="s">
        <v>39</v>
      </c>
      <c r="Z34" s="6" t="s">
        <v>39</v>
      </c>
      <c r="AA34" s="6" t="s">
        <v>39</v>
      </c>
      <c r="AB34" s="6" t="s">
        <v>39</v>
      </c>
      <c r="AC34" s="6" t="s">
        <v>39</v>
      </c>
      <c r="AD34" s="6" t="s">
        <v>39</v>
      </c>
      <c r="AE34" s="6" t="s">
        <v>39</v>
      </c>
      <c r="AF34" s="6" t="s">
        <v>39</v>
      </c>
    </row>
    <row r="35" spans="1:32" s="3" customFormat="1">
      <c r="A35" s="3">
        <v>1997</v>
      </c>
      <c r="B35" s="5" t="s">
        <v>29</v>
      </c>
      <c r="C35" s="5" t="s">
        <v>23</v>
      </c>
      <c r="D35" s="2">
        <v>33</v>
      </c>
      <c r="E35" s="2">
        <v>0</v>
      </c>
      <c r="F35" s="46" t="s">
        <v>37</v>
      </c>
      <c r="G35" s="46" t="s">
        <v>37</v>
      </c>
      <c r="H35" s="46" t="s">
        <v>37</v>
      </c>
      <c r="I35" s="46" t="s">
        <v>37</v>
      </c>
      <c r="J35" s="46" t="s">
        <v>37</v>
      </c>
      <c r="K35" s="46" t="s">
        <v>37</v>
      </c>
      <c r="L35" s="46" t="s">
        <v>37</v>
      </c>
      <c r="M35" s="46" t="s">
        <v>37</v>
      </c>
      <c r="N35" s="46" t="s">
        <v>37</v>
      </c>
      <c r="O35" s="46" t="s">
        <v>37</v>
      </c>
      <c r="P35" s="46" t="s">
        <v>37</v>
      </c>
      <c r="Q35" s="46" t="s">
        <v>37</v>
      </c>
      <c r="R35" s="46" t="s">
        <v>37</v>
      </c>
      <c r="S35" s="23">
        <v>69.8</v>
      </c>
      <c r="T35" s="6" t="s">
        <v>39</v>
      </c>
      <c r="U35" s="6" t="s">
        <v>39</v>
      </c>
      <c r="V35" s="6" t="s">
        <v>39</v>
      </c>
      <c r="W35" s="6" t="s">
        <v>39</v>
      </c>
      <c r="X35" s="6" t="s">
        <v>39</v>
      </c>
      <c r="Y35" s="6" t="s">
        <v>39</v>
      </c>
      <c r="Z35" s="6" t="s">
        <v>39</v>
      </c>
      <c r="AA35" s="6" t="s">
        <v>39</v>
      </c>
      <c r="AB35" s="6" t="s">
        <v>39</v>
      </c>
      <c r="AC35" s="6" t="s">
        <v>39</v>
      </c>
      <c r="AD35" s="6" t="s">
        <v>39</v>
      </c>
      <c r="AE35" s="6" t="s">
        <v>39</v>
      </c>
      <c r="AF35" s="6" t="s">
        <v>39</v>
      </c>
    </row>
    <row r="36" spans="1:32" s="3" customFormat="1">
      <c r="A36" s="3">
        <v>1997</v>
      </c>
      <c r="B36" s="5" t="s">
        <v>29</v>
      </c>
      <c r="C36" s="5" t="s">
        <v>24</v>
      </c>
      <c r="D36" s="2">
        <v>34</v>
      </c>
      <c r="E36" s="2">
        <v>0</v>
      </c>
      <c r="F36" s="46" t="s">
        <v>37</v>
      </c>
      <c r="G36" s="46" t="s">
        <v>37</v>
      </c>
      <c r="H36" s="46" t="s">
        <v>37</v>
      </c>
      <c r="I36" s="46" t="s">
        <v>37</v>
      </c>
      <c r="J36" s="46" t="s">
        <v>37</v>
      </c>
      <c r="K36" s="46" t="s">
        <v>37</v>
      </c>
      <c r="L36" s="46" t="s">
        <v>37</v>
      </c>
      <c r="M36" s="46" t="s">
        <v>37</v>
      </c>
      <c r="N36" s="46" t="s">
        <v>37</v>
      </c>
      <c r="O36" s="46" t="s">
        <v>37</v>
      </c>
      <c r="P36" s="46" t="s">
        <v>37</v>
      </c>
      <c r="Q36" s="46" t="s">
        <v>37</v>
      </c>
      <c r="R36" s="46" t="s">
        <v>37</v>
      </c>
      <c r="S36" s="23">
        <v>69.8</v>
      </c>
      <c r="T36" s="6" t="s">
        <v>39</v>
      </c>
      <c r="U36" s="6" t="s">
        <v>39</v>
      </c>
      <c r="V36" s="6" t="s">
        <v>39</v>
      </c>
      <c r="W36" s="6" t="s">
        <v>39</v>
      </c>
      <c r="X36" s="6" t="s">
        <v>39</v>
      </c>
      <c r="Y36" s="6" t="s">
        <v>39</v>
      </c>
      <c r="Z36" s="6" t="s">
        <v>39</v>
      </c>
      <c r="AA36" s="6" t="s">
        <v>39</v>
      </c>
      <c r="AB36" s="6" t="s">
        <v>39</v>
      </c>
      <c r="AC36" s="6" t="s">
        <v>39</v>
      </c>
      <c r="AD36" s="6" t="s">
        <v>39</v>
      </c>
      <c r="AE36" s="6" t="s">
        <v>39</v>
      </c>
      <c r="AF36" s="6" t="s">
        <v>39</v>
      </c>
    </row>
    <row r="37" spans="1:32" s="3" customFormat="1">
      <c r="A37" s="3">
        <v>1997</v>
      </c>
      <c r="B37" s="5" t="s">
        <v>29</v>
      </c>
      <c r="C37" s="5" t="s">
        <v>25</v>
      </c>
      <c r="D37" s="2">
        <v>35</v>
      </c>
      <c r="E37" s="2">
        <v>0</v>
      </c>
      <c r="F37" s="46" t="s">
        <v>37</v>
      </c>
      <c r="G37" s="46" t="s">
        <v>37</v>
      </c>
      <c r="H37" s="46" t="s">
        <v>37</v>
      </c>
      <c r="I37" s="46" t="s">
        <v>37</v>
      </c>
      <c r="J37" s="46" t="s">
        <v>37</v>
      </c>
      <c r="K37" s="46" t="s">
        <v>37</v>
      </c>
      <c r="L37" s="46" t="s">
        <v>37</v>
      </c>
      <c r="M37" s="46" t="s">
        <v>37</v>
      </c>
      <c r="N37" s="46" t="s">
        <v>37</v>
      </c>
      <c r="O37" s="46" t="s">
        <v>37</v>
      </c>
      <c r="P37" s="46" t="s">
        <v>37</v>
      </c>
      <c r="Q37" s="46" t="s">
        <v>37</v>
      </c>
      <c r="R37" s="46" t="s">
        <v>37</v>
      </c>
      <c r="S37" s="23">
        <v>69.8</v>
      </c>
      <c r="T37" s="6" t="s">
        <v>39</v>
      </c>
      <c r="U37" s="6" t="s">
        <v>39</v>
      </c>
      <c r="V37" s="6" t="s">
        <v>39</v>
      </c>
      <c r="W37" s="6" t="s">
        <v>39</v>
      </c>
      <c r="X37" s="6" t="s">
        <v>39</v>
      </c>
      <c r="Y37" s="6" t="s">
        <v>39</v>
      </c>
      <c r="Z37" s="6" t="s">
        <v>39</v>
      </c>
      <c r="AA37" s="6" t="s">
        <v>39</v>
      </c>
      <c r="AB37" s="6" t="s">
        <v>39</v>
      </c>
      <c r="AC37" s="6" t="s">
        <v>39</v>
      </c>
      <c r="AD37" s="6" t="s">
        <v>39</v>
      </c>
      <c r="AE37" s="6" t="s">
        <v>39</v>
      </c>
      <c r="AF37" s="6" t="s">
        <v>39</v>
      </c>
    </row>
    <row r="38" spans="1:32" s="3" customFormat="1">
      <c r="A38" s="3">
        <v>1997</v>
      </c>
      <c r="B38" s="5" t="s">
        <v>29</v>
      </c>
      <c r="C38" s="5" t="s">
        <v>26</v>
      </c>
      <c r="D38" s="2">
        <v>36</v>
      </c>
      <c r="E38" s="2">
        <v>0</v>
      </c>
      <c r="F38" s="46" t="s">
        <v>37</v>
      </c>
      <c r="G38" s="46" t="s">
        <v>37</v>
      </c>
      <c r="H38" s="46" t="s">
        <v>37</v>
      </c>
      <c r="I38" s="46" t="s">
        <v>37</v>
      </c>
      <c r="J38" s="46" t="s">
        <v>37</v>
      </c>
      <c r="K38" s="46" t="s">
        <v>37</v>
      </c>
      <c r="L38" s="46" t="s">
        <v>37</v>
      </c>
      <c r="M38" s="46" t="s">
        <v>37</v>
      </c>
      <c r="N38" s="46" t="s">
        <v>37</v>
      </c>
      <c r="O38" s="46" t="s">
        <v>37</v>
      </c>
      <c r="P38" s="46" t="s">
        <v>37</v>
      </c>
      <c r="Q38" s="46" t="s">
        <v>37</v>
      </c>
      <c r="R38" s="46" t="s">
        <v>37</v>
      </c>
      <c r="S38" s="23">
        <v>69.8</v>
      </c>
      <c r="T38" s="6" t="s">
        <v>39</v>
      </c>
      <c r="U38" s="6" t="s">
        <v>39</v>
      </c>
      <c r="V38" s="6" t="s">
        <v>39</v>
      </c>
      <c r="W38" s="6" t="s">
        <v>39</v>
      </c>
      <c r="X38" s="6" t="s">
        <v>39</v>
      </c>
      <c r="Y38" s="6" t="s">
        <v>39</v>
      </c>
      <c r="Z38" s="6" t="s">
        <v>39</v>
      </c>
      <c r="AA38" s="6" t="s">
        <v>39</v>
      </c>
      <c r="AB38" s="6" t="s">
        <v>39</v>
      </c>
      <c r="AC38" s="6" t="s">
        <v>39</v>
      </c>
      <c r="AD38" s="6" t="s">
        <v>39</v>
      </c>
      <c r="AE38" s="6" t="s">
        <v>39</v>
      </c>
      <c r="AF38" s="6" t="s">
        <v>39</v>
      </c>
    </row>
    <row r="39" spans="1:32" s="3" customFormat="1">
      <c r="A39" s="3">
        <v>1998</v>
      </c>
      <c r="B39" s="5" t="s">
        <v>17</v>
      </c>
      <c r="C39" s="5" t="s">
        <v>18</v>
      </c>
      <c r="D39" s="2">
        <v>1</v>
      </c>
      <c r="E39" s="2">
        <v>1</v>
      </c>
      <c r="F39" s="96">
        <v>280.2</v>
      </c>
      <c r="G39" s="96">
        <v>248.4</v>
      </c>
      <c r="H39" s="96">
        <v>266.39999999999998</v>
      </c>
      <c r="I39" s="96">
        <v>254.8</v>
      </c>
      <c r="J39" s="96">
        <v>260.60000000000002</v>
      </c>
      <c r="K39" s="96">
        <v>270.39999999999998</v>
      </c>
      <c r="L39" s="96">
        <v>280.2</v>
      </c>
      <c r="M39" s="96">
        <v>370.4</v>
      </c>
      <c r="N39" s="96">
        <v>294.89999999999998</v>
      </c>
      <c r="O39" s="96">
        <v>257.10000000000002</v>
      </c>
      <c r="P39" s="96">
        <v>255.8</v>
      </c>
      <c r="Q39" s="96">
        <v>262.10000000000002</v>
      </c>
      <c r="R39" s="96">
        <v>249.5</v>
      </c>
      <c r="S39" s="23">
        <v>71.099999999999994</v>
      </c>
      <c r="T39" s="20">
        <v>526.11392405063293</v>
      </c>
      <c r="U39" s="20">
        <v>466.4050632911393</v>
      </c>
      <c r="V39" s="20">
        <v>500.20253164556959</v>
      </c>
      <c r="W39" s="20">
        <v>478.42194092827015</v>
      </c>
      <c r="X39" s="20">
        <v>489.31223628691993</v>
      </c>
      <c r="Y39" s="20">
        <v>507.71308016877634</v>
      </c>
      <c r="Z39" s="20">
        <v>526.11392405063293</v>
      </c>
      <c r="AA39" s="20">
        <v>695.47679324894511</v>
      </c>
      <c r="AB39" s="20">
        <v>553.71518987341767</v>
      </c>
      <c r="AC39" s="20">
        <v>482.74050632911406</v>
      </c>
      <c r="AD39" s="20">
        <v>480.29957805907179</v>
      </c>
      <c r="AE39" s="20">
        <v>492.12869198312251</v>
      </c>
      <c r="AF39" s="20">
        <v>468.47046413502113</v>
      </c>
    </row>
    <row r="40" spans="1:32" s="3" customFormat="1">
      <c r="A40" s="3">
        <v>1998</v>
      </c>
      <c r="B40" s="5" t="s">
        <v>17</v>
      </c>
      <c r="C40" s="5" t="s">
        <v>19</v>
      </c>
      <c r="D40" s="2">
        <v>2</v>
      </c>
      <c r="E40" s="2">
        <v>1</v>
      </c>
      <c r="F40" s="96">
        <v>357.4</v>
      </c>
      <c r="G40" s="96">
        <v>326.89999999999998</v>
      </c>
      <c r="H40" s="96">
        <v>344.6</v>
      </c>
      <c r="I40" s="96">
        <v>330.7</v>
      </c>
      <c r="J40" s="96">
        <v>333.5</v>
      </c>
      <c r="K40" s="96">
        <v>346.9</v>
      </c>
      <c r="L40" s="96">
        <v>357.4</v>
      </c>
      <c r="M40" s="96">
        <v>446.4</v>
      </c>
      <c r="N40" s="96">
        <v>379.8</v>
      </c>
      <c r="O40" s="96">
        <v>338.1</v>
      </c>
      <c r="P40" s="96">
        <v>330.1</v>
      </c>
      <c r="Q40" s="96">
        <v>340.1</v>
      </c>
      <c r="R40" s="96">
        <v>315.8</v>
      </c>
      <c r="S40" s="23">
        <v>71.099999999999994</v>
      </c>
      <c r="T40" s="20">
        <v>671.06751054852316</v>
      </c>
      <c r="U40" s="20">
        <v>613.79957805907168</v>
      </c>
      <c r="V40" s="20">
        <v>647.03375527426169</v>
      </c>
      <c r="W40" s="20">
        <v>620.93459915611811</v>
      </c>
      <c r="X40" s="20">
        <v>626.1919831223629</v>
      </c>
      <c r="Y40" s="20">
        <v>651.35232067510549</v>
      </c>
      <c r="Z40" s="20">
        <v>671.06751054852316</v>
      </c>
      <c r="AA40" s="20">
        <v>838.17721518987344</v>
      </c>
      <c r="AB40" s="20">
        <v>713.12658227848112</v>
      </c>
      <c r="AC40" s="20">
        <v>634.82911392405072</v>
      </c>
      <c r="AD40" s="20">
        <v>619.80801687763721</v>
      </c>
      <c r="AE40" s="20">
        <v>638.58438818565412</v>
      </c>
      <c r="AF40" s="20">
        <v>592.95780590717311</v>
      </c>
    </row>
    <row r="41" spans="1:32" s="3" customFormat="1">
      <c r="A41" s="3">
        <v>1998</v>
      </c>
      <c r="B41" s="5" t="s">
        <v>17</v>
      </c>
      <c r="C41" s="5" t="s">
        <v>20</v>
      </c>
      <c r="D41" s="2">
        <v>3</v>
      </c>
      <c r="E41" s="2">
        <v>1</v>
      </c>
      <c r="F41" s="96">
        <v>201.7</v>
      </c>
      <c r="G41" s="96">
        <v>177.3</v>
      </c>
      <c r="H41" s="96">
        <v>195.4</v>
      </c>
      <c r="I41" s="96">
        <v>173.1</v>
      </c>
      <c r="J41" s="96">
        <v>174.8</v>
      </c>
      <c r="K41" s="96">
        <v>188.4</v>
      </c>
      <c r="L41" s="96">
        <v>196.5</v>
      </c>
      <c r="M41" s="96">
        <v>300.10000000000002</v>
      </c>
      <c r="N41" s="96">
        <v>216.4</v>
      </c>
      <c r="O41" s="96">
        <v>184.2</v>
      </c>
      <c r="P41" s="96">
        <v>183.3</v>
      </c>
      <c r="Q41" s="96">
        <v>195.8</v>
      </c>
      <c r="R41" s="96">
        <v>188.3</v>
      </c>
      <c r="S41" s="23">
        <v>71.099999999999994</v>
      </c>
      <c r="T41" s="20">
        <v>378.71940928270044</v>
      </c>
      <c r="U41" s="20">
        <v>332.9050632911393</v>
      </c>
      <c r="V41" s="20">
        <v>366.89029535864984</v>
      </c>
      <c r="W41" s="20">
        <v>325.01898734177217</v>
      </c>
      <c r="X41" s="20">
        <v>328.21097046413507</v>
      </c>
      <c r="Y41" s="20">
        <v>353.74683544303804</v>
      </c>
      <c r="Z41" s="20">
        <v>368.95569620253167</v>
      </c>
      <c r="AA41" s="20">
        <v>563.47890295358661</v>
      </c>
      <c r="AB41" s="20">
        <v>406.32067510548529</v>
      </c>
      <c r="AC41" s="20">
        <v>345.86075949367086</v>
      </c>
      <c r="AD41" s="20">
        <v>344.17088607594945</v>
      </c>
      <c r="AE41" s="20">
        <v>367.64135021097053</v>
      </c>
      <c r="AF41" s="20">
        <v>353.55907172995785</v>
      </c>
    </row>
    <row r="42" spans="1:32" s="3" customFormat="1">
      <c r="A42" s="3">
        <v>1998</v>
      </c>
      <c r="B42" s="5" t="s">
        <v>17</v>
      </c>
      <c r="C42" s="5" t="s">
        <v>21</v>
      </c>
      <c r="D42" s="2">
        <v>4</v>
      </c>
      <c r="E42" s="2">
        <v>1</v>
      </c>
      <c r="F42" s="96">
        <v>334.9</v>
      </c>
      <c r="G42" s="96">
        <v>302.39999999999998</v>
      </c>
      <c r="H42" s="96">
        <v>317.89999999999998</v>
      </c>
      <c r="I42" s="96">
        <v>313.7</v>
      </c>
      <c r="J42" s="96">
        <v>312</v>
      </c>
      <c r="K42" s="96">
        <v>320.39999999999998</v>
      </c>
      <c r="L42" s="96">
        <v>337</v>
      </c>
      <c r="M42" s="96">
        <v>419</v>
      </c>
      <c r="N42" s="96">
        <v>350.3</v>
      </c>
      <c r="O42" s="96">
        <v>314.8</v>
      </c>
      <c r="P42" s="96">
        <v>308.89999999999998</v>
      </c>
      <c r="Q42" s="96">
        <v>313.8</v>
      </c>
      <c r="R42" s="96">
        <v>298.10000000000002</v>
      </c>
      <c r="S42" s="23">
        <v>71.099999999999994</v>
      </c>
      <c r="T42" s="20">
        <v>628.82067510548518</v>
      </c>
      <c r="U42" s="20">
        <v>567.79746835443029</v>
      </c>
      <c r="V42" s="20">
        <v>596.90084388185653</v>
      </c>
      <c r="W42" s="20">
        <v>589.01476793248946</v>
      </c>
      <c r="X42" s="20">
        <v>585.82278481012668</v>
      </c>
      <c r="Y42" s="20">
        <v>601.5949367088607</v>
      </c>
      <c r="Z42" s="20">
        <v>632.76371308016883</v>
      </c>
      <c r="AA42" s="20">
        <v>786.72995780590725</v>
      </c>
      <c r="AB42" s="20">
        <v>657.73628691983129</v>
      </c>
      <c r="AC42" s="20">
        <v>591.08016877637135</v>
      </c>
      <c r="AD42" s="20">
        <v>580.00210970464127</v>
      </c>
      <c r="AE42" s="20">
        <v>589.20253164556971</v>
      </c>
      <c r="AF42" s="20">
        <v>559.72362869198321</v>
      </c>
    </row>
    <row r="43" spans="1:32" s="3" customFormat="1">
      <c r="A43" s="3">
        <v>1998</v>
      </c>
      <c r="B43" s="5" t="s">
        <v>17</v>
      </c>
      <c r="C43" s="5" t="s">
        <v>22</v>
      </c>
      <c r="D43" s="2">
        <v>5</v>
      </c>
      <c r="E43" s="2">
        <v>1</v>
      </c>
      <c r="F43" s="96">
        <v>372.7</v>
      </c>
      <c r="G43" s="96">
        <v>346</v>
      </c>
      <c r="H43" s="96">
        <v>357.9</v>
      </c>
      <c r="I43" s="96">
        <v>345.5</v>
      </c>
      <c r="J43" s="96">
        <v>344.7</v>
      </c>
      <c r="K43" s="96">
        <v>358.8</v>
      </c>
      <c r="L43" s="96">
        <v>371.9</v>
      </c>
      <c r="M43" s="96">
        <v>468.2</v>
      </c>
      <c r="N43" s="96">
        <v>396.6</v>
      </c>
      <c r="O43" s="96">
        <v>357.7</v>
      </c>
      <c r="P43" s="96">
        <v>343.6</v>
      </c>
      <c r="Q43" s="96">
        <v>357.1</v>
      </c>
      <c r="R43" s="96">
        <v>333.2</v>
      </c>
      <c r="S43" s="23">
        <v>71.099999999999994</v>
      </c>
      <c r="T43" s="20">
        <v>699.79535864978902</v>
      </c>
      <c r="U43" s="20">
        <v>649.66244725738397</v>
      </c>
      <c r="V43" s="20">
        <v>672.00632911392404</v>
      </c>
      <c r="W43" s="20">
        <v>648.72362869198321</v>
      </c>
      <c r="X43" s="20">
        <v>647.22151898734182</v>
      </c>
      <c r="Y43" s="20">
        <v>673.69620253164567</v>
      </c>
      <c r="Z43" s="20">
        <v>698.29324894514764</v>
      </c>
      <c r="AA43" s="20">
        <v>879.10970464135028</v>
      </c>
      <c r="AB43" s="20">
        <v>744.67088607594951</v>
      </c>
      <c r="AC43" s="20">
        <v>671.63080168776378</v>
      </c>
      <c r="AD43" s="20">
        <v>645.15611814346005</v>
      </c>
      <c r="AE43" s="20">
        <v>670.50421940928288</v>
      </c>
      <c r="AF43" s="20">
        <v>625.62869198312239</v>
      </c>
    </row>
    <row r="44" spans="1:32" s="3" customFormat="1">
      <c r="A44" s="3">
        <v>1998</v>
      </c>
      <c r="B44" s="5" t="s">
        <v>17</v>
      </c>
      <c r="C44" s="5" t="s">
        <v>23</v>
      </c>
      <c r="D44" s="2">
        <v>6</v>
      </c>
      <c r="E44" s="2">
        <v>1</v>
      </c>
      <c r="F44" s="96">
        <v>276.5</v>
      </c>
      <c r="G44" s="96">
        <v>240.2</v>
      </c>
      <c r="H44" s="96">
        <v>258.10000000000002</v>
      </c>
      <c r="I44" s="96">
        <v>250.6</v>
      </c>
      <c r="J44" s="96">
        <v>242.4</v>
      </c>
      <c r="K44" s="96">
        <v>257.3</v>
      </c>
      <c r="L44" s="96">
        <v>277.89999999999998</v>
      </c>
      <c r="M44" s="96">
        <v>364.6</v>
      </c>
      <c r="N44" s="96">
        <v>287.10000000000002</v>
      </c>
      <c r="O44" s="96">
        <v>253.4</v>
      </c>
      <c r="P44" s="96">
        <v>251.2</v>
      </c>
      <c r="Q44" s="96">
        <v>256.89999999999998</v>
      </c>
      <c r="R44" s="96">
        <v>249.5</v>
      </c>
      <c r="S44" s="23">
        <v>71.099999999999994</v>
      </c>
      <c r="T44" s="20">
        <v>519.16666666666674</v>
      </c>
      <c r="U44" s="20">
        <v>451.00843881856542</v>
      </c>
      <c r="V44" s="20">
        <v>484.61814345991576</v>
      </c>
      <c r="W44" s="20">
        <v>470.53586497890296</v>
      </c>
      <c r="X44" s="20">
        <v>455.13924050632914</v>
      </c>
      <c r="Y44" s="20">
        <v>483.11603375527432</v>
      </c>
      <c r="Z44" s="20">
        <v>521.79535864978902</v>
      </c>
      <c r="AA44" s="20">
        <v>684.5864978902955</v>
      </c>
      <c r="AB44" s="20">
        <v>539.06962025316466</v>
      </c>
      <c r="AC44" s="20">
        <v>475.79324894514775</v>
      </c>
      <c r="AD44" s="20">
        <v>471.66244725738397</v>
      </c>
      <c r="AE44" s="20">
        <v>482.36497890295357</v>
      </c>
      <c r="AF44" s="20">
        <v>468.47046413502113</v>
      </c>
    </row>
    <row r="45" spans="1:32" s="3" customFormat="1">
      <c r="A45" s="3">
        <v>1998</v>
      </c>
      <c r="B45" s="5" t="s">
        <v>17</v>
      </c>
      <c r="C45" s="5" t="s">
        <v>24</v>
      </c>
      <c r="D45" s="2">
        <v>7</v>
      </c>
      <c r="E45" s="2">
        <v>1</v>
      </c>
      <c r="F45" s="96">
        <v>97.3</v>
      </c>
      <c r="G45" s="96">
        <v>84.6</v>
      </c>
      <c r="H45" s="96">
        <v>100.4</v>
      </c>
      <c r="I45" s="96">
        <v>92.9</v>
      </c>
      <c r="J45" s="96">
        <v>91.3</v>
      </c>
      <c r="K45" s="96">
        <v>92.3</v>
      </c>
      <c r="L45" s="96">
        <v>93.9</v>
      </c>
      <c r="M45" s="96">
        <v>111.3</v>
      </c>
      <c r="N45" s="96">
        <v>102.8</v>
      </c>
      <c r="O45" s="96">
        <v>95.3</v>
      </c>
      <c r="P45" s="96">
        <v>94.1</v>
      </c>
      <c r="Q45" s="96">
        <v>99.8</v>
      </c>
      <c r="R45" s="96">
        <v>92</v>
      </c>
      <c r="S45" s="23">
        <v>71.099999999999994</v>
      </c>
      <c r="T45" s="20">
        <v>182.69409282700423</v>
      </c>
      <c r="U45" s="20">
        <v>158.84810126582278</v>
      </c>
      <c r="V45" s="20">
        <v>188.51476793248949</v>
      </c>
      <c r="W45" s="20">
        <v>174.43248945147684</v>
      </c>
      <c r="X45" s="20">
        <v>171.4282700421941</v>
      </c>
      <c r="Y45" s="20">
        <v>173.30590717299577</v>
      </c>
      <c r="Z45" s="20">
        <v>176.31012658227851</v>
      </c>
      <c r="AA45" s="20">
        <v>208.98101265822785</v>
      </c>
      <c r="AB45" s="20">
        <v>193.0210970464135</v>
      </c>
      <c r="AC45" s="20">
        <v>178.93881856540085</v>
      </c>
      <c r="AD45" s="20">
        <v>176.6856540084388</v>
      </c>
      <c r="AE45" s="20">
        <v>187.38818565400845</v>
      </c>
      <c r="AF45" s="20">
        <v>172.7426160337553</v>
      </c>
    </row>
    <row r="46" spans="1:32" s="3" customFormat="1">
      <c r="A46" s="3">
        <v>1998</v>
      </c>
      <c r="B46" s="5" t="s">
        <v>17</v>
      </c>
      <c r="C46" s="5" t="s">
        <v>25</v>
      </c>
      <c r="D46" s="2">
        <v>8</v>
      </c>
      <c r="E46" s="2">
        <v>1</v>
      </c>
      <c r="F46" s="96">
        <v>85.8</v>
      </c>
      <c r="G46" s="96">
        <v>82.9</v>
      </c>
      <c r="H46" s="96">
        <v>92.2</v>
      </c>
      <c r="I46" s="96">
        <v>91.7</v>
      </c>
      <c r="J46" s="96">
        <v>74.3</v>
      </c>
      <c r="K46" s="96">
        <v>72.599999999999994</v>
      </c>
      <c r="L46" s="96">
        <v>81.5</v>
      </c>
      <c r="M46" s="96">
        <v>91.1</v>
      </c>
      <c r="N46" s="96">
        <v>84.5</v>
      </c>
      <c r="O46" s="96">
        <v>83.2</v>
      </c>
      <c r="P46" s="96">
        <v>93.8</v>
      </c>
      <c r="Q46" s="96">
        <v>89.3</v>
      </c>
      <c r="R46" s="96">
        <v>94.3</v>
      </c>
      <c r="S46" s="23">
        <v>71.099999999999994</v>
      </c>
      <c r="T46" s="20">
        <v>161.10126582278482</v>
      </c>
      <c r="U46" s="20">
        <v>155.65611814345993</v>
      </c>
      <c r="V46" s="20">
        <v>173.11814345991564</v>
      </c>
      <c r="W46" s="20">
        <v>172.17932489451479</v>
      </c>
      <c r="X46" s="20">
        <v>139.50843881856539</v>
      </c>
      <c r="Y46" s="20">
        <v>136.31645569620252</v>
      </c>
      <c r="Z46" s="20">
        <v>153.02742616033757</v>
      </c>
      <c r="AA46" s="20">
        <v>171.05274261603375</v>
      </c>
      <c r="AB46" s="20">
        <v>158.66033755274262</v>
      </c>
      <c r="AC46" s="20">
        <v>156.21940928270044</v>
      </c>
      <c r="AD46" s="20">
        <v>176.12236286919833</v>
      </c>
      <c r="AE46" s="20">
        <v>167.67299578059072</v>
      </c>
      <c r="AF46" s="20">
        <v>177.06118143459915</v>
      </c>
    </row>
    <row r="47" spans="1:32" s="3" customFormat="1">
      <c r="A47" s="3">
        <v>1998</v>
      </c>
      <c r="B47" s="5" t="s">
        <v>17</v>
      </c>
      <c r="C47" s="5" t="s">
        <v>26</v>
      </c>
      <c r="D47" s="2">
        <v>9</v>
      </c>
      <c r="E47" s="2">
        <v>1</v>
      </c>
      <c r="F47" s="96">
        <v>99</v>
      </c>
      <c r="G47" s="96">
        <v>84.6</v>
      </c>
      <c r="H47" s="96">
        <v>101.6</v>
      </c>
      <c r="I47" s="96">
        <v>93</v>
      </c>
      <c r="J47" s="96">
        <v>94.7</v>
      </c>
      <c r="K47" s="96">
        <v>94.8</v>
      </c>
      <c r="L47" s="96">
        <v>96</v>
      </c>
      <c r="M47" s="96">
        <v>115.8</v>
      </c>
      <c r="N47" s="96">
        <v>105.6</v>
      </c>
      <c r="O47" s="96">
        <v>97</v>
      </c>
      <c r="P47" s="96">
        <v>94</v>
      </c>
      <c r="Q47" s="96">
        <v>100.3</v>
      </c>
      <c r="R47" s="96">
        <v>90.3</v>
      </c>
      <c r="S47" s="23">
        <v>71.099999999999994</v>
      </c>
      <c r="T47" s="20">
        <v>185.8860759493671</v>
      </c>
      <c r="U47" s="20">
        <v>158.84810126582278</v>
      </c>
      <c r="V47" s="20">
        <v>190.76793248945148</v>
      </c>
      <c r="W47" s="20">
        <v>174.62025316455697</v>
      </c>
      <c r="X47" s="20">
        <v>177.81223628691987</v>
      </c>
      <c r="Y47" s="20">
        <v>178</v>
      </c>
      <c r="Z47" s="20">
        <v>180.25316455696205</v>
      </c>
      <c r="AA47" s="20">
        <v>217.43037974683546</v>
      </c>
      <c r="AB47" s="20">
        <v>198.27848101265823</v>
      </c>
      <c r="AC47" s="20">
        <v>182.13080168776372</v>
      </c>
      <c r="AD47" s="20">
        <v>176.49789029535867</v>
      </c>
      <c r="AE47" s="20">
        <v>188.32700421940928</v>
      </c>
      <c r="AF47" s="20">
        <v>169.5506329113924</v>
      </c>
    </row>
    <row r="48" spans="1:32" s="3" customFormat="1">
      <c r="A48" s="3">
        <v>1998</v>
      </c>
      <c r="B48" s="5" t="s">
        <v>27</v>
      </c>
      <c r="C48" s="5" t="s">
        <v>18</v>
      </c>
      <c r="D48" s="2">
        <v>10</v>
      </c>
      <c r="E48" s="2">
        <v>1</v>
      </c>
      <c r="F48" s="44">
        <v>7.36</v>
      </c>
      <c r="G48" s="44">
        <v>6.66</v>
      </c>
      <c r="H48" s="44">
        <v>7.04</v>
      </c>
      <c r="I48" s="44">
        <v>6.66</v>
      </c>
      <c r="J48" s="44">
        <v>6.72</v>
      </c>
      <c r="K48" s="44">
        <v>7.04</v>
      </c>
      <c r="L48" s="44">
        <v>7.33</v>
      </c>
      <c r="M48" s="44">
        <v>9.91</v>
      </c>
      <c r="N48" s="44">
        <v>7.77</v>
      </c>
      <c r="O48" s="44">
        <v>6.89</v>
      </c>
      <c r="P48" s="44">
        <v>6.75</v>
      </c>
      <c r="Q48" s="44">
        <v>7</v>
      </c>
      <c r="R48" s="44">
        <v>6.71</v>
      </c>
      <c r="S48" s="23">
        <v>71.099999999999994</v>
      </c>
      <c r="T48" s="21">
        <v>13.819409282700423</v>
      </c>
      <c r="U48" s="21">
        <v>12.505063291139242</v>
      </c>
      <c r="V48" s="21">
        <v>13.218565400843884</v>
      </c>
      <c r="W48" s="21">
        <v>12.505063291139242</v>
      </c>
      <c r="X48" s="21">
        <v>12.617721518987343</v>
      </c>
      <c r="Y48" s="21">
        <v>13.218565400843884</v>
      </c>
      <c r="Z48" s="21">
        <v>13.763080168776373</v>
      </c>
      <c r="AA48" s="21">
        <v>18.607383966244729</v>
      </c>
      <c r="AB48" s="21">
        <v>14.589240506329112</v>
      </c>
      <c r="AC48" s="21">
        <v>12.936919831223628</v>
      </c>
      <c r="AD48" s="21">
        <v>12.674050632911394</v>
      </c>
      <c r="AE48" s="21">
        <v>13.143459915611816</v>
      </c>
      <c r="AF48" s="21">
        <v>12.598945147679325</v>
      </c>
    </row>
    <row r="49" spans="1:32" s="3" customFormat="1">
      <c r="A49" s="3">
        <v>1998</v>
      </c>
      <c r="B49" s="5" t="s">
        <v>27</v>
      </c>
      <c r="C49" s="5" t="s">
        <v>19</v>
      </c>
      <c r="D49" s="2">
        <v>11</v>
      </c>
      <c r="E49" s="2">
        <v>1</v>
      </c>
      <c r="F49" s="44">
        <v>8.64</v>
      </c>
      <c r="G49" s="44">
        <v>7.93</v>
      </c>
      <c r="H49" s="44">
        <v>8.32</v>
      </c>
      <c r="I49" s="44">
        <v>7.92</v>
      </c>
      <c r="J49" s="44">
        <v>7.88</v>
      </c>
      <c r="K49" s="44">
        <v>8.33</v>
      </c>
      <c r="L49" s="44">
        <v>8.5399999999999991</v>
      </c>
      <c r="M49" s="44">
        <v>11.26</v>
      </c>
      <c r="N49" s="44">
        <v>9.23</v>
      </c>
      <c r="O49" s="44">
        <v>8.19</v>
      </c>
      <c r="P49" s="44">
        <v>7.96</v>
      </c>
      <c r="Q49" s="44">
        <v>8.27</v>
      </c>
      <c r="R49" s="44">
        <v>7.68</v>
      </c>
      <c r="S49" s="23">
        <v>71.099999999999994</v>
      </c>
      <c r="T49" s="21">
        <v>16.222784810126583</v>
      </c>
      <c r="U49" s="21">
        <v>14.889662447257384</v>
      </c>
      <c r="V49" s="21">
        <v>15.621940928270044</v>
      </c>
      <c r="W49" s="21">
        <v>14.870886075949368</v>
      </c>
      <c r="X49" s="21">
        <v>14.795780590717301</v>
      </c>
      <c r="Y49" s="21">
        <v>15.640717299578061</v>
      </c>
      <c r="Z49" s="21">
        <v>16.035021097046414</v>
      </c>
      <c r="AA49" s="21">
        <v>21.142194092827005</v>
      </c>
      <c r="AB49" s="21">
        <v>17.330590717299582</v>
      </c>
      <c r="AC49" s="21">
        <v>15.377848101265824</v>
      </c>
      <c r="AD49" s="21">
        <v>14.945991561181437</v>
      </c>
      <c r="AE49" s="21">
        <v>15.528059071729956</v>
      </c>
      <c r="AF49" s="21">
        <v>14.420253164556962</v>
      </c>
    </row>
    <row r="50" spans="1:32" s="3" customFormat="1">
      <c r="A50" s="3">
        <v>1998</v>
      </c>
      <c r="B50" s="5" t="s">
        <v>27</v>
      </c>
      <c r="C50" s="5" t="s">
        <v>20</v>
      </c>
      <c r="D50" s="2">
        <v>12</v>
      </c>
      <c r="E50" s="2">
        <v>1</v>
      </c>
      <c r="F50" s="44">
        <v>6.19</v>
      </c>
      <c r="G50" s="44">
        <v>5.48</v>
      </c>
      <c r="H50" s="44">
        <v>5.97</v>
      </c>
      <c r="I50" s="44">
        <v>5.55</v>
      </c>
      <c r="J50" s="44">
        <v>5.53</v>
      </c>
      <c r="K50" s="44">
        <v>5.77</v>
      </c>
      <c r="L50" s="44">
        <v>6.12</v>
      </c>
      <c r="M50" s="44">
        <v>8.6999999999999993</v>
      </c>
      <c r="N50" s="44">
        <v>6.63</v>
      </c>
      <c r="O50" s="44">
        <v>5.86</v>
      </c>
      <c r="P50" s="44">
        <v>5.68</v>
      </c>
      <c r="Q50" s="44">
        <v>6.03</v>
      </c>
      <c r="R50" s="44">
        <v>5.87</v>
      </c>
      <c r="S50" s="23">
        <v>71.099999999999994</v>
      </c>
      <c r="T50" s="21">
        <v>11.622573839662449</v>
      </c>
      <c r="U50" s="21">
        <v>10.28945147679325</v>
      </c>
      <c r="V50" s="21">
        <v>11.209493670886078</v>
      </c>
      <c r="W50" s="21">
        <v>10.420886075949367</v>
      </c>
      <c r="X50" s="21">
        <v>10.383333333333335</v>
      </c>
      <c r="Y50" s="21">
        <v>10.833966244725739</v>
      </c>
      <c r="Z50" s="21">
        <v>11.49113924050633</v>
      </c>
      <c r="AA50" s="21">
        <v>16.335443037974681</v>
      </c>
      <c r="AB50" s="21">
        <v>12.448734177215192</v>
      </c>
      <c r="AC50" s="21">
        <v>11.002953586497892</v>
      </c>
      <c r="AD50" s="21">
        <v>10.664978902953587</v>
      </c>
      <c r="AE50" s="21">
        <v>11.322151898734178</v>
      </c>
      <c r="AF50" s="21">
        <v>11.021729957805908</v>
      </c>
    </row>
    <row r="51" spans="1:32" s="3" customFormat="1">
      <c r="A51" s="3">
        <v>1998</v>
      </c>
      <c r="B51" s="5" t="s">
        <v>27</v>
      </c>
      <c r="C51" s="5" t="s">
        <v>21</v>
      </c>
      <c r="D51" s="2">
        <v>13</v>
      </c>
      <c r="E51" s="2">
        <v>1</v>
      </c>
      <c r="F51" s="44">
        <v>8.26</v>
      </c>
      <c r="G51" s="44">
        <v>7.47</v>
      </c>
      <c r="H51" s="44">
        <v>7.8</v>
      </c>
      <c r="I51" s="44">
        <v>7.6</v>
      </c>
      <c r="J51" s="44">
        <v>7.5</v>
      </c>
      <c r="K51" s="44">
        <v>7.88</v>
      </c>
      <c r="L51" s="44">
        <v>8.23</v>
      </c>
      <c r="M51" s="44">
        <v>10.78</v>
      </c>
      <c r="N51" s="44">
        <v>8.65</v>
      </c>
      <c r="O51" s="44">
        <v>7.7</v>
      </c>
      <c r="P51" s="44">
        <v>7.56</v>
      </c>
      <c r="Q51" s="44">
        <v>7.76</v>
      </c>
      <c r="R51" s="44">
        <v>7.42</v>
      </c>
      <c r="S51" s="23">
        <v>71.099999999999994</v>
      </c>
      <c r="T51" s="21">
        <v>15.509282700421943</v>
      </c>
      <c r="U51" s="21">
        <v>14.025949367088609</v>
      </c>
      <c r="V51" s="21">
        <v>14.645569620253164</v>
      </c>
      <c r="W51" s="21">
        <v>14.270042194092827</v>
      </c>
      <c r="X51" s="21">
        <v>14.08227848101266</v>
      </c>
      <c r="Y51" s="21">
        <v>14.795780590717301</v>
      </c>
      <c r="Z51" s="21">
        <v>15.452953586497893</v>
      </c>
      <c r="AA51" s="21">
        <v>20.240928270042193</v>
      </c>
      <c r="AB51" s="21">
        <v>16.241561181434601</v>
      </c>
      <c r="AC51" s="21">
        <v>14.457805907172997</v>
      </c>
      <c r="AD51" s="21">
        <v>14.194936708860761</v>
      </c>
      <c r="AE51" s="21">
        <v>14.570464135021099</v>
      </c>
      <c r="AF51" s="21">
        <v>13.932067510548523</v>
      </c>
    </row>
    <row r="52" spans="1:32" s="3" customFormat="1">
      <c r="A52" s="3">
        <v>1998</v>
      </c>
      <c r="B52" s="5" t="s">
        <v>27</v>
      </c>
      <c r="C52" s="5" t="s">
        <v>22</v>
      </c>
      <c r="D52" s="2">
        <v>14</v>
      </c>
      <c r="E52" s="2">
        <v>1</v>
      </c>
      <c r="F52" s="44">
        <v>8.9</v>
      </c>
      <c r="G52" s="44">
        <v>8.19</v>
      </c>
      <c r="H52" s="44">
        <v>8.5500000000000007</v>
      </c>
      <c r="I52" s="44">
        <v>8.19</v>
      </c>
      <c r="J52" s="44">
        <v>8.06</v>
      </c>
      <c r="K52" s="44">
        <v>8.5399999999999991</v>
      </c>
      <c r="L52" s="44">
        <v>8.83</v>
      </c>
      <c r="M52" s="44">
        <v>11.64</v>
      </c>
      <c r="N52" s="44">
        <v>9.5500000000000007</v>
      </c>
      <c r="O52" s="44">
        <v>8.52</v>
      </c>
      <c r="P52" s="44">
        <v>8.17</v>
      </c>
      <c r="Q52" s="44">
        <v>8.5</v>
      </c>
      <c r="R52" s="44">
        <v>7.88</v>
      </c>
      <c r="S52" s="23">
        <v>71.099999999999994</v>
      </c>
      <c r="T52" s="21">
        <v>16.710970464135023</v>
      </c>
      <c r="U52" s="21">
        <v>15.377848101265824</v>
      </c>
      <c r="V52" s="21">
        <v>16.053797468354436</v>
      </c>
      <c r="W52" s="21">
        <v>15.377848101265824</v>
      </c>
      <c r="X52" s="21">
        <v>15.133755274261604</v>
      </c>
      <c r="Y52" s="21">
        <v>16.035021097046414</v>
      </c>
      <c r="Z52" s="21">
        <v>16.579535864978904</v>
      </c>
      <c r="AA52" s="21">
        <v>21.855696202531647</v>
      </c>
      <c r="AB52" s="21">
        <v>17.931434599156123</v>
      </c>
      <c r="AC52" s="21">
        <v>15.99746835443038</v>
      </c>
      <c r="AD52" s="21">
        <v>15.34029535864979</v>
      </c>
      <c r="AE52" s="21">
        <v>15.959915611814347</v>
      </c>
      <c r="AF52" s="21">
        <v>14.795780590717301</v>
      </c>
    </row>
    <row r="53" spans="1:32" s="3" customFormat="1">
      <c r="A53" s="3">
        <v>1998</v>
      </c>
      <c r="B53" s="5" t="s">
        <v>27</v>
      </c>
      <c r="C53" s="5" t="s">
        <v>23</v>
      </c>
      <c r="D53" s="2">
        <v>15</v>
      </c>
      <c r="E53" s="2">
        <v>1</v>
      </c>
      <c r="F53" s="44">
        <v>7.26</v>
      </c>
      <c r="G53" s="44">
        <v>6.36</v>
      </c>
      <c r="H53" s="44">
        <v>6.79</v>
      </c>
      <c r="I53" s="44">
        <v>6.66</v>
      </c>
      <c r="J53" s="44">
        <v>6.32</v>
      </c>
      <c r="K53" s="44">
        <v>6.74</v>
      </c>
      <c r="L53" s="44">
        <v>7.32</v>
      </c>
      <c r="M53" s="44">
        <v>9.8699999999999992</v>
      </c>
      <c r="N53" s="44">
        <v>7.55</v>
      </c>
      <c r="O53" s="44">
        <v>6.7</v>
      </c>
      <c r="P53" s="44">
        <v>6.7</v>
      </c>
      <c r="Q53" s="44">
        <v>6.83</v>
      </c>
      <c r="R53" s="44">
        <v>6.64</v>
      </c>
      <c r="S53" s="23">
        <v>71.099999999999994</v>
      </c>
      <c r="T53" s="21">
        <v>13.631645569620254</v>
      </c>
      <c r="U53" s="21">
        <v>11.941772151898736</v>
      </c>
      <c r="V53" s="21">
        <v>12.749156118143461</v>
      </c>
      <c r="W53" s="21">
        <v>12.505063291139242</v>
      </c>
      <c r="X53" s="21">
        <v>11.866666666666667</v>
      </c>
      <c r="Y53" s="21">
        <v>12.655274261603378</v>
      </c>
      <c r="Z53" s="21">
        <v>13.744303797468357</v>
      </c>
      <c r="AA53" s="21">
        <v>18.532278481012661</v>
      </c>
      <c r="AB53" s="21">
        <v>14.176160337552743</v>
      </c>
      <c r="AC53" s="21">
        <v>12.580168776371309</v>
      </c>
      <c r="AD53" s="21">
        <v>12.580168776371309</v>
      </c>
      <c r="AE53" s="21">
        <v>12.824261603375529</v>
      </c>
      <c r="AF53" s="21">
        <v>12.467510548523206</v>
      </c>
    </row>
    <row r="54" spans="1:32" s="3" customFormat="1">
      <c r="A54" s="3">
        <v>1998</v>
      </c>
      <c r="B54" s="5" t="s">
        <v>27</v>
      </c>
      <c r="C54" s="5" t="s">
        <v>24</v>
      </c>
      <c r="D54" s="2">
        <v>16</v>
      </c>
      <c r="E54" s="2">
        <v>1</v>
      </c>
      <c r="F54" s="44">
        <v>4.93</v>
      </c>
      <c r="G54" s="44">
        <v>4.43</v>
      </c>
      <c r="H54" s="44">
        <v>4.8499999999999996</v>
      </c>
      <c r="I54" s="44">
        <v>4.5999999999999996</v>
      </c>
      <c r="J54" s="44">
        <v>4.67</v>
      </c>
      <c r="K54" s="44">
        <v>4.62</v>
      </c>
      <c r="L54" s="44">
        <v>4.95</v>
      </c>
      <c r="M54" s="44">
        <v>5.73</v>
      </c>
      <c r="N54" s="44">
        <v>5.25</v>
      </c>
      <c r="O54" s="44">
        <v>4.8899999999999997</v>
      </c>
      <c r="P54" s="44">
        <v>4.58</v>
      </c>
      <c r="Q54" s="44">
        <v>4.93</v>
      </c>
      <c r="R54" s="44">
        <v>4.7699999999999996</v>
      </c>
      <c r="S54" s="23">
        <v>71.099999999999994</v>
      </c>
      <c r="T54" s="21">
        <v>9.2567510548523213</v>
      </c>
      <c r="U54" s="21">
        <v>8.3179324894514775</v>
      </c>
      <c r="V54" s="21">
        <v>9.1065400843881843</v>
      </c>
      <c r="W54" s="21">
        <v>8.6371308016877624</v>
      </c>
      <c r="X54" s="21">
        <v>8.7685654008438814</v>
      </c>
      <c r="Y54" s="21">
        <v>8.6746835443037984</v>
      </c>
      <c r="Z54" s="21">
        <v>9.2943037974683556</v>
      </c>
      <c r="AA54" s="21">
        <v>10.758860759493672</v>
      </c>
      <c r="AB54" s="21">
        <v>9.8575949367088622</v>
      </c>
      <c r="AC54" s="21">
        <v>9.1816455696202528</v>
      </c>
      <c r="AD54" s="21">
        <v>8.5995780590717317</v>
      </c>
      <c r="AE54" s="21">
        <v>9.2567510548523213</v>
      </c>
      <c r="AF54" s="21">
        <v>8.9563291139240508</v>
      </c>
    </row>
    <row r="55" spans="1:32" s="3" customFormat="1">
      <c r="A55" s="3">
        <v>1998</v>
      </c>
      <c r="B55" s="5" t="s">
        <v>27</v>
      </c>
      <c r="C55" s="5" t="s">
        <v>25</v>
      </c>
      <c r="D55" s="2">
        <v>17</v>
      </c>
      <c r="E55" s="2">
        <v>1</v>
      </c>
      <c r="F55" s="44">
        <v>4.78</v>
      </c>
      <c r="G55" s="44">
        <v>4.7699999999999996</v>
      </c>
      <c r="H55" s="44">
        <v>4.8</v>
      </c>
      <c r="I55" s="44">
        <v>4.9400000000000004</v>
      </c>
      <c r="J55" s="44">
        <v>4.5999999999999996</v>
      </c>
      <c r="K55" s="44">
        <v>4.37</v>
      </c>
      <c r="L55" s="44">
        <v>4.68</v>
      </c>
      <c r="M55" s="44">
        <v>5.12</v>
      </c>
      <c r="N55" s="44">
        <v>4.8899999999999997</v>
      </c>
      <c r="O55" s="44">
        <v>4.6900000000000004</v>
      </c>
      <c r="P55" s="44">
        <v>4.6100000000000003</v>
      </c>
      <c r="Q55" s="44">
        <v>4.79</v>
      </c>
      <c r="R55" s="44">
        <v>4.8099999999999996</v>
      </c>
      <c r="S55" s="23">
        <v>71.099999999999994</v>
      </c>
      <c r="T55" s="21">
        <v>8.9751054852320689</v>
      </c>
      <c r="U55" s="21">
        <v>8.9563291139240508</v>
      </c>
      <c r="V55" s="21">
        <v>9.0126582278481013</v>
      </c>
      <c r="W55" s="21">
        <v>9.2755274261603375</v>
      </c>
      <c r="X55" s="21">
        <v>8.6371308016877624</v>
      </c>
      <c r="Y55" s="21">
        <v>8.2052742616033765</v>
      </c>
      <c r="Z55" s="21">
        <v>8.7873417721518994</v>
      </c>
      <c r="AA55" s="21">
        <v>9.6135021097046423</v>
      </c>
      <c r="AB55" s="21">
        <v>9.1816455696202528</v>
      </c>
      <c r="AC55" s="21">
        <v>8.8061181434599156</v>
      </c>
      <c r="AD55" s="21">
        <v>8.6559071729957822</v>
      </c>
      <c r="AE55" s="21">
        <v>8.9938818565400851</v>
      </c>
      <c r="AF55" s="21">
        <v>9.0314345991561193</v>
      </c>
    </row>
    <row r="56" spans="1:32" s="3" customFormat="1">
      <c r="A56" s="3">
        <v>1998</v>
      </c>
      <c r="B56" s="5" t="s">
        <v>27</v>
      </c>
      <c r="C56" s="5" t="s">
        <v>26</v>
      </c>
      <c r="D56" s="2">
        <v>18</v>
      </c>
      <c r="E56" s="2">
        <v>1</v>
      </c>
      <c r="F56" s="44">
        <v>4.95</v>
      </c>
      <c r="G56" s="44">
        <v>4.4000000000000004</v>
      </c>
      <c r="H56" s="44">
        <v>4.8499999999999996</v>
      </c>
      <c r="I56" s="44">
        <v>4.58</v>
      </c>
      <c r="J56" s="44">
        <v>4.67</v>
      </c>
      <c r="K56" s="44">
        <v>4.68</v>
      </c>
      <c r="L56" s="44">
        <v>4.9800000000000004</v>
      </c>
      <c r="M56" s="44">
        <v>5.9</v>
      </c>
      <c r="N56" s="44">
        <v>5.31</v>
      </c>
      <c r="O56" s="44">
        <v>4.91</v>
      </c>
      <c r="P56" s="44">
        <v>4.58</v>
      </c>
      <c r="Q56" s="44">
        <v>4.95</v>
      </c>
      <c r="R56" s="44">
        <v>4.7699999999999996</v>
      </c>
      <c r="S56" s="23">
        <v>71.099999999999994</v>
      </c>
      <c r="T56" s="21">
        <v>9.2943037974683556</v>
      </c>
      <c r="U56" s="21">
        <v>8.2616033755274287</v>
      </c>
      <c r="V56" s="21">
        <v>9.1065400843881843</v>
      </c>
      <c r="W56" s="21">
        <v>8.5995780590717317</v>
      </c>
      <c r="X56" s="21">
        <v>8.7685654008438814</v>
      </c>
      <c r="Y56" s="21">
        <v>8.7873417721518994</v>
      </c>
      <c r="Z56" s="21">
        <v>9.350632911392406</v>
      </c>
      <c r="AA56" s="21">
        <v>11.07805907172996</v>
      </c>
      <c r="AB56" s="21">
        <v>9.9702531645569632</v>
      </c>
      <c r="AC56" s="21">
        <v>9.2191983122362871</v>
      </c>
      <c r="AD56" s="21">
        <v>8.5995780590717317</v>
      </c>
      <c r="AE56" s="21">
        <v>9.2943037974683556</v>
      </c>
      <c r="AF56" s="21">
        <v>8.9563291139240508</v>
      </c>
    </row>
    <row r="57" spans="1:32" s="3" customFormat="1">
      <c r="A57" s="3">
        <v>1998</v>
      </c>
      <c r="B57" s="5" t="s">
        <v>28</v>
      </c>
      <c r="C57" s="5" t="s">
        <v>18</v>
      </c>
      <c r="D57" s="2">
        <v>19</v>
      </c>
      <c r="E57" s="2">
        <v>1</v>
      </c>
      <c r="F57" s="45">
        <v>7.27</v>
      </c>
      <c r="G57" s="45">
        <v>6.58</v>
      </c>
      <c r="H57" s="45">
        <v>6.95</v>
      </c>
      <c r="I57" s="45">
        <v>6.55</v>
      </c>
      <c r="J57" s="45">
        <v>6.62</v>
      </c>
      <c r="K57" s="45">
        <v>6.98</v>
      </c>
      <c r="L57" s="45">
        <v>7.23</v>
      </c>
      <c r="M57" s="45">
        <v>9.84</v>
      </c>
      <c r="N57" s="45">
        <v>7.69</v>
      </c>
      <c r="O57" s="45">
        <v>6.82</v>
      </c>
      <c r="P57" s="45">
        <v>6.68</v>
      </c>
      <c r="Q57" s="45">
        <v>6.91</v>
      </c>
      <c r="R57" s="45">
        <v>6.62</v>
      </c>
      <c r="S57" s="23">
        <v>71.099999999999994</v>
      </c>
      <c r="T57" s="22">
        <v>13.65042194092827</v>
      </c>
      <c r="U57" s="22">
        <v>12.354852320675107</v>
      </c>
      <c r="V57" s="22">
        <v>13.049578059071731</v>
      </c>
      <c r="W57" s="22">
        <v>12.298523206751055</v>
      </c>
      <c r="X57" s="22">
        <v>12.429957805907174</v>
      </c>
      <c r="Y57" s="22">
        <v>13.105907172995781</v>
      </c>
      <c r="Z57" s="22">
        <v>13.575316455696203</v>
      </c>
      <c r="AA57" s="22">
        <v>18.475949367088607</v>
      </c>
      <c r="AB57" s="22">
        <v>14.439029535864981</v>
      </c>
      <c r="AC57" s="22">
        <v>12.805485232067513</v>
      </c>
      <c r="AD57" s="22">
        <v>12.542616033755275</v>
      </c>
      <c r="AE57" s="22">
        <v>12.974472573839664</v>
      </c>
      <c r="AF57" s="22">
        <v>12.429957805907174</v>
      </c>
    </row>
    <row r="58" spans="1:32" s="3" customFormat="1">
      <c r="A58" s="3">
        <v>1998</v>
      </c>
      <c r="B58" s="5" t="s">
        <v>28</v>
      </c>
      <c r="C58" s="5" t="s">
        <v>19</v>
      </c>
      <c r="D58" s="2">
        <v>20</v>
      </c>
      <c r="E58" s="2">
        <v>1</v>
      </c>
      <c r="F58" s="45">
        <v>8.49</v>
      </c>
      <c r="G58" s="45">
        <v>7.78</v>
      </c>
      <c r="H58" s="45">
        <v>8.18</v>
      </c>
      <c r="I58" s="45">
        <v>7.78</v>
      </c>
      <c r="J58" s="45">
        <v>7.7</v>
      </c>
      <c r="K58" s="45">
        <v>8.2100000000000009</v>
      </c>
      <c r="L58" s="45">
        <v>8.4</v>
      </c>
      <c r="M58" s="45">
        <v>11.16</v>
      </c>
      <c r="N58" s="45">
        <v>9.1</v>
      </c>
      <c r="O58" s="45">
        <v>8.0299999999999994</v>
      </c>
      <c r="P58" s="45">
        <v>7.84</v>
      </c>
      <c r="Q58" s="45">
        <v>8.09</v>
      </c>
      <c r="R58" s="45">
        <v>7.57</v>
      </c>
      <c r="S58" s="23">
        <v>71.099999999999994</v>
      </c>
      <c r="T58" s="22">
        <v>15.941139240506329</v>
      </c>
      <c r="U58" s="22">
        <v>14.608016877637134</v>
      </c>
      <c r="V58" s="22">
        <v>15.359071729957806</v>
      </c>
      <c r="W58" s="22">
        <v>14.608016877637134</v>
      </c>
      <c r="X58" s="22">
        <v>14.457805907172997</v>
      </c>
      <c r="Y58" s="22">
        <v>15.415400843881859</v>
      </c>
      <c r="Z58" s="22">
        <v>15.77215189873418</v>
      </c>
      <c r="AA58" s="22">
        <v>20.954430379746839</v>
      </c>
      <c r="AB58" s="22">
        <v>17.086497890295359</v>
      </c>
      <c r="AC58" s="22">
        <v>15.077426160337552</v>
      </c>
      <c r="AD58" s="22">
        <v>14.720675105485231</v>
      </c>
      <c r="AE58" s="22">
        <v>15.190084388185653</v>
      </c>
      <c r="AF58" s="22">
        <v>14.213713080168779</v>
      </c>
    </row>
    <row r="59" spans="1:32" s="3" customFormat="1">
      <c r="A59" s="3">
        <v>1998</v>
      </c>
      <c r="B59" s="5" t="s">
        <v>28</v>
      </c>
      <c r="C59" s="5" t="s">
        <v>20</v>
      </c>
      <c r="D59" s="2">
        <v>21</v>
      </c>
      <c r="E59" s="2">
        <v>1</v>
      </c>
      <c r="F59" s="45">
        <v>6.17</v>
      </c>
      <c r="G59" s="45">
        <v>5.43</v>
      </c>
      <c r="H59" s="45">
        <v>5.94</v>
      </c>
      <c r="I59" s="45">
        <v>5.52</v>
      </c>
      <c r="J59" s="45">
        <v>5.5</v>
      </c>
      <c r="K59" s="45">
        <v>5.76</v>
      </c>
      <c r="L59" s="45">
        <v>6.08</v>
      </c>
      <c r="M59" s="45">
        <v>8.6999999999999993</v>
      </c>
      <c r="N59" s="45">
        <v>6.61</v>
      </c>
      <c r="O59" s="45">
        <v>5.83</v>
      </c>
      <c r="P59" s="45">
        <v>5.67</v>
      </c>
      <c r="Q59" s="45">
        <v>6</v>
      </c>
      <c r="R59" s="45">
        <v>5.85</v>
      </c>
      <c r="S59" s="23">
        <v>71.099999999999994</v>
      </c>
      <c r="T59" s="22">
        <v>11.585021097046413</v>
      </c>
      <c r="U59" s="22">
        <v>10.195569620253165</v>
      </c>
      <c r="V59" s="22">
        <v>11.153164556962027</v>
      </c>
      <c r="W59" s="22">
        <v>10.364556962025317</v>
      </c>
      <c r="X59" s="22">
        <v>10.327004219409284</v>
      </c>
      <c r="Y59" s="22">
        <v>10.815189873417721</v>
      </c>
      <c r="Z59" s="22">
        <v>11.416033755274263</v>
      </c>
      <c r="AA59" s="22">
        <v>16.335443037974681</v>
      </c>
      <c r="AB59" s="22">
        <v>12.411181434599158</v>
      </c>
      <c r="AC59" s="22">
        <v>10.946624472573841</v>
      </c>
      <c r="AD59" s="22">
        <v>10.646202531645569</v>
      </c>
      <c r="AE59" s="22">
        <v>11.265822784810128</v>
      </c>
      <c r="AF59" s="22">
        <v>10.984177215189874</v>
      </c>
    </row>
    <row r="60" spans="1:32" s="3" customFormat="1">
      <c r="A60" s="3">
        <v>1998</v>
      </c>
      <c r="B60" s="5" t="s">
        <v>28</v>
      </c>
      <c r="C60" s="5" t="s">
        <v>21</v>
      </c>
      <c r="D60" s="2">
        <v>22</v>
      </c>
      <c r="E60" s="2">
        <v>1</v>
      </c>
      <c r="F60" s="45">
        <v>8.16</v>
      </c>
      <c r="G60" s="45">
        <v>7.36</v>
      </c>
      <c r="H60" s="45">
        <v>7.7</v>
      </c>
      <c r="I60" s="45">
        <v>7.47</v>
      </c>
      <c r="J60" s="45">
        <v>7.36</v>
      </c>
      <c r="K60" s="45">
        <v>7.77</v>
      </c>
      <c r="L60" s="45">
        <v>8.14</v>
      </c>
      <c r="M60" s="45">
        <v>10.7</v>
      </c>
      <c r="N60" s="45">
        <v>8.5399999999999991</v>
      </c>
      <c r="O60" s="45">
        <v>7.63</v>
      </c>
      <c r="P60" s="45">
        <v>7.45</v>
      </c>
      <c r="Q60" s="45">
        <v>7.63</v>
      </c>
      <c r="R60" s="45">
        <v>7.34</v>
      </c>
      <c r="S60" s="23">
        <v>71.099999999999994</v>
      </c>
      <c r="T60" s="22">
        <v>15.321518987341776</v>
      </c>
      <c r="U60" s="22">
        <v>13.819409282700423</v>
      </c>
      <c r="V60" s="22">
        <v>14.457805907172997</v>
      </c>
      <c r="W60" s="22">
        <v>14.025949367088609</v>
      </c>
      <c r="X60" s="22">
        <v>13.819409282700423</v>
      </c>
      <c r="Y60" s="22">
        <v>14.589240506329112</v>
      </c>
      <c r="Z60" s="22">
        <v>15.28396624472574</v>
      </c>
      <c r="AA60" s="22">
        <v>20.09071729957806</v>
      </c>
      <c r="AB60" s="22">
        <v>16.035021097046414</v>
      </c>
      <c r="AC60" s="22">
        <v>14.32637130801688</v>
      </c>
      <c r="AD60" s="22">
        <v>13.988396624472575</v>
      </c>
      <c r="AE60" s="22">
        <v>14.32637130801688</v>
      </c>
      <c r="AF60" s="22">
        <v>13.781856540084389</v>
      </c>
    </row>
    <row r="61" spans="1:32" s="3" customFormat="1">
      <c r="A61" s="3">
        <v>1998</v>
      </c>
      <c r="B61" s="5" t="s">
        <v>28</v>
      </c>
      <c r="C61" s="5" t="s">
        <v>22</v>
      </c>
      <c r="D61" s="2">
        <v>23</v>
      </c>
      <c r="E61" s="2">
        <v>1</v>
      </c>
      <c r="F61" s="45">
        <v>8.74</v>
      </c>
      <c r="G61" s="45">
        <v>7.99</v>
      </c>
      <c r="H61" s="45">
        <v>8.41</v>
      </c>
      <c r="I61" s="45">
        <v>8.0399999999999991</v>
      </c>
      <c r="J61" s="45">
        <v>7.91</v>
      </c>
      <c r="K61" s="45">
        <v>8.3800000000000008</v>
      </c>
      <c r="L61" s="45">
        <v>8.6999999999999993</v>
      </c>
      <c r="M61" s="45">
        <v>11.57</v>
      </c>
      <c r="N61" s="45">
        <v>9.3699999999999992</v>
      </c>
      <c r="O61" s="45">
        <v>8.35</v>
      </c>
      <c r="P61" s="45">
        <v>8.07</v>
      </c>
      <c r="Q61" s="45">
        <v>8.34</v>
      </c>
      <c r="R61" s="45">
        <v>7.76</v>
      </c>
      <c r="S61" s="23">
        <v>71.099999999999994</v>
      </c>
      <c r="T61" s="22">
        <v>16.410548523206753</v>
      </c>
      <c r="U61" s="22">
        <v>15.002320675105485</v>
      </c>
      <c r="V61" s="22">
        <v>15.790928270042198</v>
      </c>
      <c r="W61" s="22">
        <v>15.09620253164557</v>
      </c>
      <c r="X61" s="22">
        <v>14.852109704641354</v>
      </c>
      <c r="Y61" s="22">
        <v>15.734599156118145</v>
      </c>
      <c r="Z61" s="22">
        <v>16.335443037974681</v>
      </c>
      <c r="AA61" s="22">
        <v>21.724261603375531</v>
      </c>
      <c r="AB61" s="22">
        <v>17.593459915611817</v>
      </c>
      <c r="AC61" s="22">
        <v>15.678270042194093</v>
      </c>
      <c r="AD61" s="22">
        <v>15.152531645569622</v>
      </c>
      <c r="AE61" s="22">
        <v>15.659493670886075</v>
      </c>
      <c r="AF61" s="22">
        <v>14.570464135021099</v>
      </c>
    </row>
    <row r="62" spans="1:32" s="3" customFormat="1">
      <c r="A62" s="3">
        <v>1998</v>
      </c>
      <c r="B62" s="5" t="s">
        <v>28</v>
      </c>
      <c r="C62" s="5" t="s">
        <v>23</v>
      </c>
      <c r="D62" s="2">
        <v>24</v>
      </c>
      <c r="E62" s="2">
        <v>1</v>
      </c>
      <c r="F62" s="45">
        <v>7.22</v>
      </c>
      <c r="G62" s="45">
        <v>6.29</v>
      </c>
      <c r="H62" s="45">
        <v>6.77</v>
      </c>
      <c r="I62" s="45">
        <v>6.61</v>
      </c>
      <c r="J62" s="45">
        <v>6.26</v>
      </c>
      <c r="K62" s="45">
        <v>6.72</v>
      </c>
      <c r="L62" s="45">
        <v>7.29</v>
      </c>
      <c r="M62" s="45">
        <v>9.83</v>
      </c>
      <c r="N62" s="45">
        <v>7.51</v>
      </c>
      <c r="O62" s="45">
        <v>6.68</v>
      </c>
      <c r="P62" s="45">
        <v>6.64</v>
      </c>
      <c r="Q62" s="45">
        <v>6.75</v>
      </c>
      <c r="R62" s="45">
        <v>6.61</v>
      </c>
      <c r="S62" s="23">
        <v>71.099999999999994</v>
      </c>
      <c r="T62" s="22">
        <v>13.556540084388187</v>
      </c>
      <c r="U62" s="22">
        <v>11.810337552742617</v>
      </c>
      <c r="V62" s="22">
        <v>12.711603375527426</v>
      </c>
      <c r="W62" s="22">
        <v>12.411181434599158</v>
      </c>
      <c r="X62" s="22">
        <v>11.754008438818564</v>
      </c>
      <c r="Y62" s="22">
        <v>12.617721518987343</v>
      </c>
      <c r="Z62" s="22">
        <v>13.687974683544306</v>
      </c>
      <c r="AA62" s="22">
        <v>18.457172995780592</v>
      </c>
      <c r="AB62" s="22">
        <v>14.101054852320676</v>
      </c>
      <c r="AC62" s="22">
        <v>12.542616033755275</v>
      </c>
      <c r="AD62" s="22">
        <v>12.467510548523206</v>
      </c>
      <c r="AE62" s="22">
        <v>12.674050632911394</v>
      </c>
      <c r="AF62" s="22">
        <v>12.411181434599158</v>
      </c>
    </row>
    <row r="63" spans="1:32" s="3" customFormat="1">
      <c r="A63" s="3">
        <v>1998</v>
      </c>
      <c r="B63" s="5" t="s">
        <v>28</v>
      </c>
      <c r="C63" s="5" t="s">
        <v>24</v>
      </c>
      <c r="D63" s="2">
        <v>25</v>
      </c>
      <c r="E63" s="2">
        <v>1</v>
      </c>
      <c r="F63" s="45">
        <v>4.87</v>
      </c>
      <c r="G63" s="45">
        <v>4.3899999999999997</v>
      </c>
      <c r="H63" s="45">
        <v>4.8099999999999996</v>
      </c>
      <c r="I63" s="45">
        <v>4.5599999999999996</v>
      </c>
      <c r="J63" s="45">
        <v>4.59</v>
      </c>
      <c r="K63" s="45">
        <v>4.58</v>
      </c>
      <c r="L63" s="45">
        <v>4.88</v>
      </c>
      <c r="M63" s="45">
        <v>5.68</v>
      </c>
      <c r="N63" s="45">
        <v>5.2</v>
      </c>
      <c r="O63" s="45">
        <v>4.82</v>
      </c>
      <c r="P63" s="45">
        <v>4.54</v>
      </c>
      <c r="Q63" s="45">
        <v>4.84</v>
      </c>
      <c r="R63" s="45">
        <v>4.75</v>
      </c>
      <c r="S63" s="23">
        <v>71.099999999999994</v>
      </c>
      <c r="T63" s="22">
        <v>9.1440928270042203</v>
      </c>
      <c r="U63" s="22">
        <v>8.2428270042194089</v>
      </c>
      <c r="V63" s="22">
        <v>9.0314345991561193</v>
      </c>
      <c r="W63" s="22">
        <v>8.5620253164556974</v>
      </c>
      <c r="X63" s="22">
        <v>8.6183544303797479</v>
      </c>
      <c r="Y63" s="22">
        <v>8.5995780590717317</v>
      </c>
      <c r="Z63" s="22">
        <v>9.1628691983122366</v>
      </c>
      <c r="AA63" s="22">
        <v>10.664978902953587</v>
      </c>
      <c r="AB63" s="22">
        <v>9.7637130801687775</v>
      </c>
      <c r="AC63" s="22">
        <v>9.0502109704641356</v>
      </c>
      <c r="AD63" s="22">
        <v>8.5244725738396632</v>
      </c>
      <c r="AE63" s="22">
        <v>9.0877637130801698</v>
      </c>
      <c r="AF63" s="22">
        <v>8.9187763713080184</v>
      </c>
    </row>
    <row r="64" spans="1:32" s="3" customFormat="1">
      <c r="A64" s="3">
        <v>1998</v>
      </c>
      <c r="B64" s="5" t="s">
        <v>28</v>
      </c>
      <c r="C64" s="5" t="s">
        <v>25</v>
      </c>
      <c r="D64" s="2">
        <v>26</v>
      </c>
      <c r="E64" s="2">
        <v>1</v>
      </c>
      <c r="F64" s="45">
        <v>4.7</v>
      </c>
      <c r="G64" s="45">
        <v>4.67</v>
      </c>
      <c r="H64" s="45">
        <v>4.78</v>
      </c>
      <c r="I64" s="45">
        <v>4.7699999999999996</v>
      </c>
      <c r="J64" s="45">
        <v>4.57</v>
      </c>
      <c r="K64" s="45">
        <v>4.3</v>
      </c>
      <c r="L64" s="45">
        <v>4.55</v>
      </c>
      <c r="M64" s="45">
        <v>5.0999999999999996</v>
      </c>
      <c r="N64" s="45">
        <v>4.79</v>
      </c>
      <c r="O64" s="45">
        <v>4.55</v>
      </c>
      <c r="P64" s="45">
        <v>4.58</v>
      </c>
      <c r="Q64" s="45">
        <v>4.5999999999999996</v>
      </c>
      <c r="R64" s="45">
        <v>4.7</v>
      </c>
      <c r="S64" s="23">
        <v>71.099999999999994</v>
      </c>
      <c r="T64" s="22">
        <v>8.8248945147679336</v>
      </c>
      <c r="U64" s="22">
        <v>8.7685654008438814</v>
      </c>
      <c r="V64" s="22">
        <v>8.9751054852320689</v>
      </c>
      <c r="W64" s="22">
        <v>8.9563291139240508</v>
      </c>
      <c r="X64" s="22">
        <v>8.5808016877637137</v>
      </c>
      <c r="Y64" s="22">
        <v>8.0738396624472575</v>
      </c>
      <c r="Z64" s="22">
        <v>8.5432489451476794</v>
      </c>
      <c r="AA64" s="22">
        <v>9.5759493670886062</v>
      </c>
      <c r="AB64" s="22">
        <v>8.9938818565400851</v>
      </c>
      <c r="AC64" s="22">
        <v>8.5432489451476794</v>
      </c>
      <c r="AD64" s="22">
        <v>8.5995780590717317</v>
      </c>
      <c r="AE64" s="22">
        <v>8.6371308016877624</v>
      </c>
      <c r="AF64" s="22">
        <v>8.8248945147679336</v>
      </c>
    </row>
    <row r="65" spans="1:32" s="3" customFormat="1">
      <c r="A65" s="3">
        <v>1998</v>
      </c>
      <c r="B65" s="5" t="s">
        <v>28</v>
      </c>
      <c r="C65" s="5" t="s">
        <v>26</v>
      </c>
      <c r="D65" s="2">
        <v>27</v>
      </c>
      <c r="E65" s="2">
        <v>1</v>
      </c>
      <c r="F65" s="45">
        <v>4.8899999999999997</v>
      </c>
      <c r="G65" s="45">
        <v>4.3499999999999996</v>
      </c>
      <c r="H65" s="45">
        <v>4.82</v>
      </c>
      <c r="I65" s="45">
        <v>4.5199999999999996</v>
      </c>
      <c r="J65" s="45">
        <v>4.59</v>
      </c>
      <c r="K65" s="45">
        <v>4.63</v>
      </c>
      <c r="L65" s="45">
        <v>4.92</v>
      </c>
      <c r="M65" s="45">
        <v>5.84</v>
      </c>
      <c r="N65" s="45">
        <v>5.26</v>
      </c>
      <c r="O65" s="45">
        <v>4.87</v>
      </c>
      <c r="P65" s="45">
        <v>4.5199999999999996</v>
      </c>
      <c r="Q65" s="45">
        <v>4.87</v>
      </c>
      <c r="R65" s="45">
        <v>4.75</v>
      </c>
      <c r="S65" s="23">
        <v>71.099999999999994</v>
      </c>
      <c r="T65" s="22">
        <v>9.1816455696202528</v>
      </c>
      <c r="U65" s="22">
        <v>8.1677215189873404</v>
      </c>
      <c r="V65" s="22">
        <v>9.0502109704641356</v>
      </c>
      <c r="W65" s="22">
        <v>8.4869198312236289</v>
      </c>
      <c r="X65" s="22">
        <v>8.6183544303797479</v>
      </c>
      <c r="Y65" s="22">
        <v>8.6934599156118146</v>
      </c>
      <c r="Z65" s="22">
        <v>9.2379746835443033</v>
      </c>
      <c r="AA65" s="22">
        <v>10.965400843881858</v>
      </c>
      <c r="AB65" s="22">
        <v>9.8763713080168767</v>
      </c>
      <c r="AC65" s="22">
        <v>9.1440928270042203</v>
      </c>
      <c r="AD65" s="22">
        <v>8.4869198312236289</v>
      </c>
      <c r="AE65" s="22">
        <v>9.1440928270042203</v>
      </c>
      <c r="AF65" s="22">
        <v>8.9187763713080184</v>
      </c>
    </row>
    <row r="66" spans="1:32" s="3" customFormat="1">
      <c r="A66" s="3">
        <v>1998</v>
      </c>
      <c r="B66" s="5" t="s">
        <v>29</v>
      </c>
      <c r="C66" s="5" t="s">
        <v>18</v>
      </c>
      <c r="D66" s="2">
        <v>28</v>
      </c>
      <c r="E66" s="2">
        <v>1</v>
      </c>
      <c r="F66" s="46" t="s">
        <v>37</v>
      </c>
      <c r="G66" s="46" t="s">
        <v>37</v>
      </c>
      <c r="H66" s="46" t="s">
        <v>37</v>
      </c>
      <c r="I66" s="46" t="s">
        <v>37</v>
      </c>
      <c r="J66" s="46" t="s">
        <v>37</v>
      </c>
      <c r="K66" s="46" t="s">
        <v>37</v>
      </c>
      <c r="L66" s="46" t="s">
        <v>37</v>
      </c>
      <c r="M66" s="46" t="s">
        <v>37</v>
      </c>
      <c r="N66" s="46" t="s">
        <v>37</v>
      </c>
      <c r="O66" s="46" t="s">
        <v>37</v>
      </c>
      <c r="P66" s="46" t="s">
        <v>37</v>
      </c>
      <c r="Q66" s="46" t="s">
        <v>37</v>
      </c>
      <c r="R66" s="46" t="s">
        <v>37</v>
      </c>
      <c r="S66" s="23">
        <v>71.099999999999994</v>
      </c>
      <c r="T66" s="6" t="s">
        <v>39</v>
      </c>
      <c r="U66" s="6" t="s">
        <v>39</v>
      </c>
      <c r="V66" s="6" t="s">
        <v>39</v>
      </c>
      <c r="W66" s="6" t="s">
        <v>39</v>
      </c>
      <c r="X66" s="6" t="s">
        <v>39</v>
      </c>
      <c r="Y66" s="6" t="s">
        <v>39</v>
      </c>
      <c r="Z66" s="6" t="s">
        <v>39</v>
      </c>
      <c r="AA66" s="6" t="s">
        <v>39</v>
      </c>
      <c r="AB66" s="6" t="s">
        <v>39</v>
      </c>
      <c r="AC66" s="6" t="s">
        <v>39</v>
      </c>
      <c r="AD66" s="6" t="s">
        <v>39</v>
      </c>
      <c r="AE66" s="6" t="s">
        <v>39</v>
      </c>
      <c r="AF66" s="6" t="s">
        <v>39</v>
      </c>
    </row>
    <row r="67" spans="1:32" s="3" customFormat="1">
      <c r="A67" s="3">
        <v>1998</v>
      </c>
      <c r="B67" s="5" t="s">
        <v>29</v>
      </c>
      <c r="C67" s="5" t="s">
        <v>19</v>
      </c>
      <c r="D67" s="2">
        <v>29</v>
      </c>
      <c r="E67" s="2">
        <v>1</v>
      </c>
      <c r="F67" s="46" t="s">
        <v>37</v>
      </c>
      <c r="G67" s="46" t="s">
        <v>37</v>
      </c>
      <c r="H67" s="46" t="s">
        <v>37</v>
      </c>
      <c r="I67" s="46" t="s">
        <v>37</v>
      </c>
      <c r="J67" s="46" t="s">
        <v>37</v>
      </c>
      <c r="K67" s="46" t="s">
        <v>37</v>
      </c>
      <c r="L67" s="46" t="s">
        <v>37</v>
      </c>
      <c r="M67" s="46" t="s">
        <v>37</v>
      </c>
      <c r="N67" s="46" t="s">
        <v>37</v>
      </c>
      <c r="O67" s="46" t="s">
        <v>37</v>
      </c>
      <c r="P67" s="46" t="s">
        <v>37</v>
      </c>
      <c r="Q67" s="46" t="s">
        <v>37</v>
      </c>
      <c r="R67" s="46" t="s">
        <v>37</v>
      </c>
      <c r="S67" s="23">
        <v>71.099999999999994</v>
      </c>
      <c r="T67" s="6" t="s">
        <v>39</v>
      </c>
      <c r="U67" s="6" t="s">
        <v>39</v>
      </c>
      <c r="V67" s="6" t="s">
        <v>39</v>
      </c>
      <c r="W67" s="6" t="s">
        <v>39</v>
      </c>
      <c r="X67" s="6" t="s">
        <v>39</v>
      </c>
      <c r="Y67" s="6" t="s">
        <v>39</v>
      </c>
      <c r="Z67" s="6" t="s">
        <v>39</v>
      </c>
      <c r="AA67" s="6" t="s">
        <v>39</v>
      </c>
      <c r="AB67" s="6" t="s">
        <v>39</v>
      </c>
      <c r="AC67" s="6" t="s">
        <v>39</v>
      </c>
      <c r="AD67" s="6" t="s">
        <v>39</v>
      </c>
      <c r="AE67" s="6" t="s">
        <v>39</v>
      </c>
      <c r="AF67" s="6" t="s">
        <v>39</v>
      </c>
    </row>
    <row r="68" spans="1:32" s="3" customFormat="1">
      <c r="A68" s="3">
        <v>1998</v>
      </c>
      <c r="B68" s="5" t="s">
        <v>29</v>
      </c>
      <c r="C68" s="5" t="s">
        <v>20</v>
      </c>
      <c r="D68" s="2">
        <v>30</v>
      </c>
      <c r="E68" s="2">
        <v>1</v>
      </c>
      <c r="F68" s="46" t="s">
        <v>37</v>
      </c>
      <c r="G68" s="46" t="s">
        <v>37</v>
      </c>
      <c r="H68" s="46" t="s">
        <v>37</v>
      </c>
      <c r="I68" s="46" t="s">
        <v>37</v>
      </c>
      <c r="J68" s="46" t="s">
        <v>37</v>
      </c>
      <c r="K68" s="46" t="s">
        <v>37</v>
      </c>
      <c r="L68" s="46" t="s">
        <v>37</v>
      </c>
      <c r="M68" s="46" t="s">
        <v>37</v>
      </c>
      <c r="N68" s="46" t="s">
        <v>37</v>
      </c>
      <c r="O68" s="46" t="s">
        <v>37</v>
      </c>
      <c r="P68" s="46" t="s">
        <v>37</v>
      </c>
      <c r="Q68" s="46" t="s">
        <v>37</v>
      </c>
      <c r="R68" s="46" t="s">
        <v>37</v>
      </c>
      <c r="S68" s="23">
        <v>71.099999999999994</v>
      </c>
      <c r="T68" s="6" t="s">
        <v>39</v>
      </c>
      <c r="U68" s="6" t="s">
        <v>39</v>
      </c>
      <c r="V68" s="6" t="s">
        <v>39</v>
      </c>
      <c r="W68" s="6" t="s">
        <v>39</v>
      </c>
      <c r="X68" s="6" t="s">
        <v>39</v>
      </c>
      <c r="Y68" s="6" t="s">
        <v>39</v>
      </c>
      <c r="Z68" s="6" t="s">
        <v>39</v>
      </c>
      <c r="AA68" s="6" t="s">
        <v>39</v>
      </c>
      <c r="AB68" s="6" t="s">
        <v>39</v>
      </c>
      <c r="AC68" s="6" t="s">
        <v>39</v>
      </c>
      <c r="AD68" s="6" t="s">
        <v>39</v>
      </c>
      <c r="AE68" s="6" t="s">
        <v>39</v>
      </c>
      <c r="AF68" s="6" t="s">
        <v>39</v>
      </c>
    </row>
    <row r="69" spans="1:32" s="3" customFormat="1">
      <c r="A69" s="3">
        <v>1998</v>
      </c>
      <c r="B69" s="5" t="s">
        <v>29</v>
      </c>
      <c r="C69" s="5" t="s">
        <v>21</v>
      </c>
      <c r="D69" s="2">
        <v>31</v>
      </c>
      <c r="E69" s="2">
        <v>1</v>
      </c>
      <c r="F69" s="46" t="s">
        <v>37</v>
      </c>
      <c r="G69" s="46" t="s">
        <v>37</v>
      </c>
      <c r="H69" s="46" t="s">
        <v>37</v>
      </c>
      <c r="I69" s="46" t="s">
        <v>37</v>
      </c>
      <c r="J69" s="46" t="s">
        <v>37</v>
      </c>
      <c r="K69" s="46" t="s">
        <v>37</v>
      </c>
      <c r="L69" s="46" t="s">
        <v>37</v>
      </c>
      <c r="M69" s="46" t="s">
        <v>37</v>
      </c>
      <c r="N69" s="46" t="s">
        <v>37</v>
      </c>
      <c r="O69" s="46" t="s">
        <v>37</v>
      </c>
      <c r="P69" s="46" t="s">
        <v>37</v>
      </c>
      <c r="Q69" s="46" t="s">
        <v>37</v>
      </c>
      <c r="R69" s="46" t="s">
        <v>37</v>
      </c>
      <c r="S69" s="23">
        <v>71.099999999999994</v>
      </c>
      <c r="T69" s="6" t="s">
        <v>39</v>
      </c>
      <c r="U69" s="6" t="s">
        <v>39</v>
      </c>
      <c r="V69" s="6" t="s">
        <v>39</v>
      </c>
      <c r="W69" s="6" t="s">
        <v>39</v>
      </c>
      <c r="X69" s="6" t="s">
        <v>39</v>
      </c>
      <c r="Y69" s="6" t="s">
        <v>39</v>
      </c>
      <c r="Z69" s="6" t="s">
        <v>39</v>
      </c>
      <c r="AA69" s="6" t="s">
        <v>39</v>
      </c>
      <c r="AB69" s="6" t="s">
        <v>39</v>
      </c>
      <c r="AC69" s="6" t="s">
        <v>39</v>
      </c>
      <c r="AD69" s="6" t="s">
        <v>39</v>
      </c>
      <c r="AE69" s="6" t="s">
        <v>39</v>
      </c>
      <c r="AF69" s="6" t="s">
        <v>39</v>
      </c>
    </row>
    <row r="70" spans="1:32" s="3" customFormat="1">
      <c r="A70" s="3">
        <v>1998</v>
      </c>
      <c r="B70" s="5" t="s">
        <v>29</v>
      </c>
      <c r="C70" s="5" t="s">
        <v>22</v>
      </c>
      <c r="D70" s="2">
        <v>32</v>
      </c>
      <c r="E70" s="2">
        <v>1</v>
      </c>
      <c r="F70" s="46" t="s">
        <v>37</v>
      </c>
      <c r="G70" s="46" t="s">
        <v>37</v>
      </c>
      <c r="H70" s="46" t="s">
        <v>37</v>
      </c>
      <c r="I70" s="46" t="s">
        <v>37</v>
      </c>
      <c r="J70" s="46" t="s">
        <v>37</v>
      </c>
      <c r="K70" s="46" t="s">
        <v>37</v>
      </c>
      <c r="L70" s="46" t="s">
        <v>37</v>
      </c>
      <c r="M70" s="46" t="s">
        <v>37</v>
      </c>
      <c r="N70" s="46" t="s">
        <v>37</v>
      </c>
      <c r="O70" s="46" t="s">
        <v>37</v>
      </c>
      <c r="P70" s="46" t="s">
        <v>37</v>
      </c>
      <c r="Q70" s="46" t="s">
        <v>37</v>
      </c>
      <c r="R70" s="46" t="s">
        <v>37</v>
      </c>
      <c r="S70" s="23">
        <v>71.099999999999994</v>
      </c>
      <c r="T70" s="6" t="s">
        <v>39</v>
      </c>
      <c r="U70" s="6" t="s">
        <v>39</v>
      </c>
      <c r="V70" s="6" t="s">
        <v>39</v>
      </c>
      <c r="W70" s="6" t="s">
        <v>39</v>
      </c>
      <c r="X70" s="6" t="s">
        <v>39</v>
      </c>
      <c r="Y70" s="6" t="s">
        <v>39</v>
      </c>
      <c r="Z70" s="6" t="s">
        <v>39</v>
      </c>
      <c r="AA70" s="6" t="s">
        <v>39</v>
      </c>
      <c r="AB70" s="6" t="s">
        <v>39</v>
      </c>
      <c r="AC70" s="6" t="s">
        <v>39</v>
      </c>
      <c r="AD70" s="6" t="s">
        <v>39</v>
      </c>
      <c r="AE70" s="6" t="s">
        <v>39</v>
      </c>
      <c r="AF70" s="6" t="s">
        <v>39</v>
      </c>
    </row>
    <row r="71" spans="1:32" s="3" customFormat="1">
      <c r="A71" s="3">
        <v>1998</v>
      </c>
      <c r="B71" s="5" t="s">
        <v>29</v>
      </c>
      <c r="C71" s="5" t="s">
        <v>23</v>
      </c>
      <c r="D71" s="2">
        <v>33</v>
      </c>
      <c r="E71" s="2">
        <v>1</v>
      </c>
      <c r="F71" s="46" t="s">
        <v>37</v>
      </c>
      <c r="G71" s="46" t="s">
        <v>37</v>
      </c>
      <c r="H71" s="46" t="s">
        <v>37</v>
      </c>
      <c r="I71" s="46" t="s">
        <v>37</v>
      </c>
      <c r="J71" s="46" t="s">
        <v>37</v>
      </c>
      <c r="K71" s="46" t="s">
        <v>37</v>
      </c>
      <c r="L71" s="46" t="s">
        <v>37</v>
      </c>
      <c r="M71" s="46" t="s">
        <v>37</v>
      </c>
      <c r="N71" s="46" t="s">
        <v>37</v>
      </c>
      <c r="O71" s="46" t="s">
        <v>37</v>
      </c>
      <c r="P71" s="46" t="s">
        <v>37</v>
      </c>
      <c r="Q71" s="46" t="s">
        <v>37</v>
      </c>
      <c r="R71" s="46" t="s">
        <v>37</v>
      </c>
      <c r="S71" s="23">
        <v>71.099999999999994</v>
      </c>
      <c r="T71" s="6" t="s">
        <v>39</v>
      </c>
      <c r="U71" s="6" t="s">
        <v>39</v>
      </c>
      <c r="V71" s="6" t="s">
        <v>39</v>
      </c>
      <c r="W71" s="6" t="s">
        <v>39</v>
      </c>
      <c r="X71" s="6" t="s">
        <v>39</v>
      </c>
      <c r="Y71" s="6" t="s">
        <v>39</v>
      </c>
      <c r="Z71" s="6" t="s">
        <v>39</v>
      </c>
      <c r="AA71" s="6" t="s">
        <v>39</v>
      </c>
      <c r="AB71" s="6" t="s">
        <v>39</v>
      </c>
      <c r="AC71" s="6" t="s">
        <v>39</v>
      </c>
      <c r="AD71" s="6" t="s">
        <v>39</v>
      </c>
      <c r="AE71" s="6" t="s">
        <v>39</v>
      </c>
      <c r="AF71" s="6" t="s">
        <v>39</v>
      </c>
    </row>
    <row r="72" spans="1:32" s="3" customFormat="1">
      <c r="A72" s="3">
        <v>1998</v>
      </c>
      <c r="B72" s="5" t="s">
        <v>29</v>
      </c>
      <c r="C72" s="5" t="s">
        <v>24</v>
      </c>
      <c r="D72" s="2">
        <v>34</v>
      </c>
      <c r="E72" s="2">
        <v>1</v>
      </c>
      <c r="F72" s="46" t="s">
        <v>37</v>
      </c>
      <c r="G72" s="46" t="s">
        <v>37</v>
      </c>
      <c r="H72" s="46" t="s">
        <v>37</v>
      </c>
      <c r="I72" s="46" t="s">
        <v>37</v>
      </c>
      <c r="J72" s="46" t="s">
        <v>37</v>
      </c>
      <c r="K72" s="46" t="s">
        <v>37</v>
      </c>
      <c r="L72" s="46" t="s">
        <v>37</v>
      </c>
      <c r="M72" s="46" t="s">
        <v>37</v>
      </c>
      <c r="N72" s="46" t="s">
        <v>37</v>
      </c>
      <c r="O72" s="46" t="s">
        <v>37</v>
      </c>
      <c r="P72" s="46" t="s">
        <v>37</v>
      </c>
      <c r="Q72" s="46" t="s">
        <v>37</v>
      </c>
      <c r="R72" s="46" t="s">
        <v>37</v>
      </c>
      <c r="S72" s="23">
        <v>71.099999999999994</v>
      </c>
      <c r="T72" s="6" t="s">
        <v>39</v>
      </c>
      <c r="U72" s="6" t="s">
        <v>39</v>
      </c>
      <c r="V72" s="6" t="s">
        <v>39</v>
      </c>
      <c r="W72" s="6" t="s">
        <v>39</v>
      </c>
      <c r="X72" s="6" t="s">
        <v>39</v>
      </c>
      <c r="Y72" s="6" t="s">
        <v>39</v>
      </c>
      <c r="Z72" s="6" t="s">
        <v>39</v>
      </c>
      <c r="AA72" s="6" t="s">
        <v>39</v>
      </c>
      <c r="AB72" s="6" t="s">
        <v>39</v>
      </c>
      <c r="AC72" s="6" t="s">
        <v>39</v>
      </c>
      <c r="AD72" s="6" t="s">
        <v>39</v>
      </c>
      <c r="AE72" s="6" t="s">
        <v>39</v>
      </c>
      <c r="AF72" s="6" t="s">
        <v>39</v>
      </c>
    </row>
    <row r="73" spans="1:32" s="3" customFormat="1">
      <c r="A73" s="3">
        <v>1998</v>
      </c>
      <c r="B73" s="5" t="s">
        <v>29</v>
      </c>
      <c r="C73" s="5" t="s">
        <v>25</v>
      </c>
      <c r="D73" s="2">
        <v>35</v>
      </c>
      <c r="E73" s="2">
        <v>1</v>
      </c>
      <c r="F73" s="46" t="s">
        <v>37</v>
      </c>
      <c r="G73" s="46" t="s">
        <v>37</v>
      </c>
      <c r="H73" s="46" t="s">
        <v>37</v>
      </c>
      <c r="I73" s="46" t="s">
        <v>37</v>
      </c>
      <c r="J73" s="46" t="s">
        <v>37</v>
      </c>
      <c r="K73" s="46" t="s">
        <v>37</v>
      </c>
      <c r="L73" s="46" t="s">
        <v>37</v>
      </c>
      <c r="M73" s="46" t="s">
        <v>37</v>
      </c>
      <c r="N73" s="46" t="s">
        <v>37</v>
      </c>
      <c r="O73" s="46" t="s">
        <v>37</v>
      </c>
      <c r="P73" s="46" t="s">
        <v>37</v>
      </c>
      <c r="Q73" s="46" t="s">
        <v>37</v>
      </c>
      <c r="R73" s="46" t="s">
        <v>37</v>
      </c>
      <c r="S73" s="23">
        <v>71.099999999999994</v>
      </c>
      <c r="T73" s="6" t="s">
        <v>39</v>
      </c>
      <c r="U73" s="6" t="s">
        <v>39</v>
      </c>
      <c r="V73" s="6" t="s">
        <v>39</v>
      </c>
      <c r="W73" s="6" t="s">
        <v>39</v>
      </c>
      <c r="X73" s="6" t="s">
        <v>39</v>
      </c>
      <c r="Y73" s="6" t="s">
        <v>39</v>
      </c>
      <c r="Z73" s="6" t="s">
        <v>39</v>
      </c>
      <c r="AA73" s="6" t="s">
        <v>39</v>
      </c>
      <c r="AB73" s="6" t="s">
        <v>39</v>
      </c>
      <c r="AC73" s="6" t="s">
        <v>39</v>
      </c>
      <c r="AD73" s="6" t="s">
        <v>39</v>
      </c>
      <c r="AE73" s="6" t="s">
        <v>39</v>
      </c>
      <c r="AF73" s="6" t="s">
        <v>39</v>
      </c>
    </row>
    <row r="74" spans="1:32" s="3" customFormat="1">
      <c r="A74" s="3">
        <v>1998</v>
      </c>
      <c r="B74" s="5" t="s">
        <v>29</v>
      </c>
      <c r="C74" s="5" t="s">
        <v>26</v>
      </c>
      <c r="D74" s="2">
        <v>36</v>
      </c>
      <c r="E74" s="2">
        <v>1</v>
      </c>
      <c r="F74" s="46" t="s">
        <v>37</v>
      </c>
      <c r="G74" s="46" t="s">
        <v>37</v>
      </c>
      <c r="H74" s="46" t="s">
        <v>37</v>
      </c>
      <c r="I74" s="46" t="s">
        <v>37</v>
      </c>
      <c r="J74" s="46" t="s">
        <v>37</v>
      </c>
      <c r="K74" s="46" t="s">
        <v>37</v>
      </c>
      <c r="L74" s="46" t="s">
        <v>37</v>
      </c>
      <c r="M74" s="46" t="s">
        <v>37</v>
      </c>
      <c r="N74" s="46" t="s">
        <v>37</v>
      </c>
      <c r="O74" s="46" t="s">
        <v>37</v>
      </c>
      <c r="P74" s="46" t="s">
        <v>37</v>
      </c>
      <c r="Q74" s="46" t="s">
        <v>37</v>
      </c>
      <c r="R74" s="46" t="s">
        <v>37</v>
      </c>
      <c r="S74" s="23">
        <v>71.099999999999994</v>
      </c>
      <c r="T74" s="6" t="s">
        <v>39</v>
      </c>
      <c r="U74" s="6" t="s">
        <v>39</v>
      </c>
      <c r="V74" s="6" t="s">
        <v>39</v>
      </c>
      <c r="W74" s="6" t="s">
        <v>39</v>
      </c>
      <c r="X74" s="6" t="s">
        <v>39</v>
      </c>
      <c r="Y74" s="6" t="s">
        <v>39</v>
      </c>
      <c r="Z74" s="6" t="s">
        <v>39</v>
      </c>
      <c r="AA74" s="6" t="s">
        <v>39</v>
      </c>
      <c r="AB74" s="6" t="s">
        <v>39</v>
      </c>
      <c r="AC74" s="6" t="s">
        <v>39</v>
      </c>
      <c r="AD74" s="6" t="s">
        <v>39</v>
      </c>
      <c r="AE74" s="6" t="s">
        <v>39</v>
      </c>
      <c r="AF74" s="6" t="s">
        <v>39</v>
      </c>
    </row>
    <row r="75" spans="1:32" s="3" customFormat="1">
      <c r="A75" s="3">
        <v>1999</v>
      </c>
      <c r="B75" s="5" t="s">
        <v>17</v>
      </c>
      <c r="C75" s="5" t="s">
        <v>18</v>
      </c>
      <c r="D75" s="2">
        <v>1</v>
      </c>
      <c r="E75" s="2">
        <v>2</v>
      </c>
      <c r="F75" s="96">
        <v>290</v>
      </c>
      <c r="G75" s="96">
        <v>255.9</v>
      </c>
      <c r="H75" s="96">
        <v>274</v>
      </c>
      <c r="I75" s="96">
        <v>268.2</v>
      </c>
      <c r="J75" s="96">
        <v>268.7</v>
      </c>
      <c r="K75" s="96">
        <v>277.2</v>
      </c>
      <c r="L75" s="96">
        <v>288.5</v>
      </c>
      <c r="M75" s="96">
        <v>383.9</v>
      </c>
      <c r="N75" s="96">
        <v>307.39999999999998</v>
      </c>
      <c r="O75" s="96">
        <v>262.2</v>
      </c>
      <c r="P75" s="96">
        <v>263.8</v>
      </c>
      <c r="Q75" s="96">
        <v>274.8</v>
      </c>
      <c r="R75" s="96">
        <v>253.5</v>
      </c>
      <c r="S75" s="23">
        <v>72.2</v>
      </c>
      <c r="T75" s="20">
        <v>536.21883656509692</v>
      </c>
      <c r="U75" s="20">
        <v>473.16689750692518</v>
      </c>
      <c r="V75" s="20">
        <v>506.6343490304709</v>
      </c>
      <c r="W75" s="20">
        <v>495.90997229916894</v>
      </c>
      <c r="X75" s="20">
        <v>496.83448753462596</v>
      </c>
      <c r="Y75" s="20">
        <v>512.55124653739608</v>
      </c>
      <c r="Z75" s="20">
        <v>533.44529085872568</v>
      </c>
      <c r="AA75" s="20">
        <v>709.84279778393341</v>
      </c>
      <c r="AB75" s="20">
        <v>568.39196675900268</v>
      </c>
      <c r="AC75" s="20">
        <v>484.81578947368416</v>
      </c>
      <c r="AD75" s="20">
        <v>487.77423822714684</v>
      </c>
      <c r="AE75" s="20">
        <v>508.11357340720224</v>
      </c>
      <c r="AF75" s="20">
        <v>468.72922437673128</v>
      </c>
    </row>
    <row r="76" spans="1:32" s="3" customFormat="1">
      <c r="A76" s="3">
        <v>1999</v>
      </c>
      <c r="B76" s="5" t="s">
        <v>17</v>
      </c>
      <c r="C76" s="5" t="s">
        <v>19</v>
      </c>
      <c r="D76" s="2">
        <v>2</v>
      </c>
      <c r="E76" s="2">
        <v>2</v>
      </c>
      <c r="F76" s="96">
        <v>367.3</v>
      </c>
      <c r="G76" s="96">
        <v>335.9</v>
      </c>
      <c r="H76" s="96">
        <v>355.1</v>
      </c>
      <c r="I76" s="96">
        <v>343.5</v>
      </c>
      <c r="J76" s="96">
        <v>345.4</v>
      </c>
      <c r="K76" s="96">
        <v>352.1</v>
      </c>
      <c r="L76" s="96">
        <v>369.9</v>
      </c>
      <c r="M76" s="96">
        <v>460</v>
      </c>
      <c r="N76" s="96">
        <v>389.4</v>
      </c>
      <c r="O76" s="96">
        <v>345.1</v>
      </c>
      <c r="P76" s="96">
        <v>335</v>
      </c>
      <c r="Q76" s="96">
        <v>351.4</v>
      </c>
      <c r="R76" s="96">
        <v>321.89999999999998</v>
      </c>
      <c r="S76" s="23">
        <v>72.2</v>
      </c>
      <c r="T76" s="20">
        <v>679.14889196675904</v>
      </c>
      <c r="U76" s="20">
        <v>621.08933518005529</v>
      </c>
      <c r="V76" s="20">
        <v>656.59072022160672</v>
      </c>
      <c r="W76" s="20">
        <v>635.1419667590028</v>
      </c>
      <c r="X76" s="20">
        <v>638.65512465373956</v>
      </c>
      <c r="Y76" s="20">
        <v>651.04362880886436</v>
      </c>
      <c r="Z76" s="20">
        <v>683.95637119113564</v>
      </c>
      <c r="AA76" s="20">
        <v>850.5540166204986</v>
      </c>
      <c r="AB76" s="20">
        <v>720.01246537396116</v>
      </c>
      <c r="AC76" s="20">
        <v>638.10041551246547</v>
      </c>
      <c r="AD76" s="20">
        <v>619.42520775623268</v>
      </c>
      <c r="AE76" s="20">
        <v>649.74930747922429</v>
      </c>
      <c r="AF76" s="20">
        <v>595.20290858725753</v>
      </c>
    </row>
    <row r="77" spans="1:32" s="3" customFormat="1">
      <c r="A77" s="3">
        <v>1999</v>
      </c>
      <c r="B77" s="5" t="s">
        <v>17</v>
      </c>
      <c r="C77" s="5" t="s">
        <v>20</v>
      </c>
      <c r="D77" s="2">
        <v>3</v>
      </c>
      <c r="E77" s="2">
        <v>2</v>
      </c>
      <c r="F77" s="96">
        <v>210.8</v>
      </c>
      <c r="G77" s="96">
        <v>182.6</v>
      </c>
      <c r="H77" s="96">
        <v>200.2</v>
      </c>
      <c r="I77" s="96">
        <v>189.3</v>
      </c>
      <c r="J77" s="96">
        <v>180.6</v>
      </c>
      <c r="K77" s="96">
        <v>196.8</v>
      </c>
      <c r="L77" s="96">
        <v>201.5</v>
      </c>
      <c r="M77" s="96">
        <v>311</v>
      </c>
      <c r="N77" s="96">
        <v>229.1</v>
      </c>
      <c r="O77" s="96">
        <v>187.8</v>
      </c>
      <c r="P77" s="96">
        <v>191.3</v>
      </c>
      <c r="Q77" s="96">
        <v>209.1</v>
      </c>
      <c r="R77" s="96">
        <v>193.9</v>
      </c>
      <c r="S77" s="23">
        <v>72.2</v>
      </c>
      <c r="T77" s="20">
        <v>389.7756232686981</v>
      </c>
      <c r="U77" s="20">
        <v>337.63296398891964</v>
      </c>
      <c r="V77" s="20">
        <v>370.17590027700828</v>
      </c>
      <c r="W77" s="20">
        <v>350.02146814404432</v>
      </c>
      <c r="X77" s="20">
        <v>333.93490304709138</v>
      </c>
      <c r="Y77" s="20">
        <v>363.88919667590028</v>
      </c>
      <c r="Z77" s="20">
        <v>372.57963988919664</v>
      </c>
      <c r="AA77" s="20">
        <v>575.04847645429356</v>
      </c>
      <c r="AB77" s="20">
        <v>423.61288088642658</v>
      </c>
      <c r="AC77" s="20">
        <v>347.24792243767314</v>
      </c>
      <c r="AD77" s="20">
        <v>353.71952908587258</v>
      </c>
      <c r="AE77" s="20">
        <v>386.63227146814398</v>
      </c>
      <c r="AF77" s="20">
        <v>358.5270083102493</v>
      </c>
    </row>
    <row r="78" spans="1:32" s="3" customFormat="1">
      <c r="A78" s="3">
        <v>1999</v>
      </c>
      <c r="B78" s="5" t="s">
        <v>17</v>
      </c>
      <c r="C78" s="5" t="s">
        <v>21</v>
      </c>
      <c r="D78" s="2">
        <v>4</v>
      </c>
      <c r="E78" s="2">
        <v>2</v>
      </c>
      <c r="F78" s="96">
        <v>345.5</v>
      </c>
      <c r="G78" s="96">
        <v>314</v>
      </c>
      <c r="H78" s="96">
        <v>327.9</v>
      </c>
      <c r="I78" s="96">
        <v>320.8</v>
      </c>
      <c r="J78" s="96">
        <v>323.8</v>
      </c>
      <c r="K78" s="96">
        <v>329.9</v>
      </c>
      <c r="L78" s="96">
        <v>348.3</v>
      </c>
      <c r="M78" s="96">
        <v>433</v>
      </c>
      <c r="N78" s="96">
        <v>360.8</v>
      </c>
      <c r="O78" s="96">
        <v>323.89999999999998</v>
      </c>
      <c r="P78" s="96">
        <v>316.8</v>
      </c>
      <c r="Q78" s="96">
        <v>329</v>
      </c>
      <c r="R78" s="96">
        <v>310.5</v>
      </c>
      <c r="S78" s="23">
        <v>72.2</v>
      </c>
      <c r="T78" s="20">
        <v>638.840027700831</v>
      </c>
      <c r="U78" s="20">
        <v>580.59556786703604</v>
      </c>
      <c r="V78" s="20">
        <v>606.29709141274225</v>
      </c>
      <c r="W78" s="20">
        <v>593.16897506925204</v>
      </c>
      <c r="X78" s="20">
        <v>598.71606648199452</v>
      </c>
      <c r="Y78" s="20">
        <v>609.99515235457056</v>
      </c>
      <c r="Z78" s="20">
        <v>644.0173130193906</v>
      </c>
      <c r="AA78" s="20">
        <v>800.63019390581712</v>
      </c>
      <c r="AB78" s="20">
        <v>667.13019390581724</v>
      </c>
      <c r="AC78" s="20">
        <v>598.90096952908573</v>
      </c>
      <c r="AD78" s="20">
        <v>585.77285318559564</v>
      </c>
      <c r="AE78" s="20">
        <v>608.33102493074784</v>
      </c>
      <c r="AF78" s="20">
        <v>574.1239612188366</v>
      </c>
    </row>
    <row r="79" spans="1:32" s="3" customFormat="1">
      <c r="A79" s="3">
        <v>1999</v>
      </c>
      <c r="B79" s="5" t="s">
        <v>17</v>
      </c>
      <c r="C79" s="5" t="s">
        <v>22</v>
      </c>
      <c r="D79" s="2">
        <v>5</v>
      </c>
      <c r="E79" s="2">
        <v>2</v>
      </c>
      <c r="F79" s="96">
        <v>383.9</v>
      </c>
      <c r="G79" s="96">
        <v>349.9</v>
      </c>
      <c r="H79" s="96">
        <v>371.3</v>
      </c>
      <c r="I79" s="96">
        <v>357.1</v>
      </c>
      <c r="J79" s="96">
        <v>357.5</v>
      </c>
      <c r="K79" s="96">
        <v>364.8</v>
      </c>
      <c r="L79" s="96">
        <v>384.6</v>
      </c>
      <c r="M79" s="96">
        <v>480.3</v>
      </c>
      <c r="N79" s="96">
        <v>408.2</v>
      </c>
      <c r="O79" s="96">
        <v>363.3</v>
      </c>
      <c r="P79" s="96">
        <v>350.2</v>
      </c>
      <c r="Q79" s="96">
        <v>370</v>
      </c>
      <c r="R79" s="96">
        <v>343.2</v>
      </c>
      <c r="S79" s="23">
        <v>72.2</v>
      </c>
      <c r="T79" s="20">
        <v>709.84279778393341</v>
      </c>
      <c r="U79" s="20">
        <v>646.97576177285305</v>
      </c>
      <c r="V79" s="20">
        <v>686.54501385041556</v>
      </c>
      <c r="W79" s="20">
        <v>660.28878116343492</v>
      </c>
      <c r="X79" s="20">
        <v>661.02839335180056</v>
      </c>
      <c r="Y79" s="20">
        <v>674.52631578947364</v>
      </c>
      <c r="Z79" s="20">
        <v>711.13711911357348</v>
      </c>
      <c r="AA79" s="20">
        <v>888.0893351800554</v>
      </c>
      <c r="AB79" s="20">
        <v>754.77423822714672</v>
      </c>
      <c r="AC79" s="20">
        <v>671.75277008310252</v>
      </c>
      <c r="AD79" s="20">
        <v>647.53047091412736</v>
      </c>
      <c r="AE79" s="20">
        <v>684.14127423822708</v>
      </c>
      <c r="AF79" s="20">
        <v>634.58725761772848</v>
      </c>
    </row>
    <row r="80" spans="1:32" s="3" customFormat="1">
      <c r="A80" s="3">
        <v>1999</v>
      </c>
      <c r="B80" s="5" t="s">
        <v>17</v>
      </c>
      <c r="C80" s="5" t="s">
        <v>23</v>
      </c>
      <c r="D80" s="2">
        <v>6</v>
      </c>
      <c r="E80" s="2">
        <v>2</v>
      </c>
      <c r="F80" s="96">
        <v>288.5</v>
      </c>
      <c r="G80" s="96">
        <v>251.9</v>
      </c>
      <c r="H80" s="96">
        <v>267.8</v>
      </c>
      <c r="I80" s="96">
        <v>263</v>
      </c>
      <c r="J80" s="96">
        <v>256.39999999999998</v>
      </c>
      <c r="K80" s="96">
        <v>267.89999999999998</v>
      </c>
      <c r="L80" s="96">
        <v>287.89999999999998</v>
      </c>
      <c r="M80" s="96">
        <v>379.6</v>
      </c>
      <c r="N80" s="96">
        <v>301.3</v>
      </c>
      <c r="O80" s="96">
        <v>260.89999999999998</v>
      </c>
      <c r="P80" s="96">
        <v>263.39999999999998</v>
      </c>
      <c r="Q80" s="96">
        <v>274.60000000000002</v>
      </c>
      <c r="R80" s="96">
        <v>267.89999999999998</v>
      </c>
      <c r="S80" s="23">
        <v>72.2</v>
      </c>
      <c r="T80" s="20">
        <v>533.44529085872568</v>
      </c>
      <c r="U80" s="20">
        <v>465.77077562326872</v>
      </c>
      <c r="V80" s="20">
        <v>495.17036011080336</v>
      </c>
      <c r="W80" s="20">
        <v>486.2950138504155</v>
      </c>
      <c r="X80" s="20">
        <v>474.09141274238215</v>
      </c>
      <c r="Y80" s="20">
        <v>495.35526315789463</v>
      </c>
      <c r="Z80" s="20">
        <v>532.33587257617717</v>
      </c>
      <c r="AA80" s="20">
        <v>701.8919667590028</v>
      </c>
      <c r="AB80" s="20">
        <v>557.11288088642664</v>
      </c>
      <c r="AC80" s="20">
        <v>482.41204986149575</v>
      </c>
      <c r="AD80" s="20">
        <v>487.03462603878108</v>
      </c>
      <c r="AE80" s="20">
        <v>507.74376731301948</v>
      </c>
      <c r="AF80" s="20">
        <v>495.35526315789463</v>
      </c>
    </row>
    <row r="81" spans="1:32" s="3" customFormat="1">
      <c r="A81" s="3">
        <v>1999</v>
      </c>
      <c r="B81" s="5" t="s">
        <v>17</v>
      </c>
      <c r="C81" s="5" t="s">
        <v>24</v>
      </c>
      <c r="D81" s="2">
        <v>7</v>
      </c>
      <c r="E81" s="2">
        <v>2</v>
      </c>
      <c r="F81" s="96">
        <v>103.2</v>
      </c>
      <c r="G81" s="96">
        <v>91.4</v>
      </c>
      <c r="H81" s="96">
        <v>107.1</v>
      </c>
      <c r="I81" s="96">
        <v>99.4</v>
      </c>
      <c r="J81" s="96">
        <v>95.8</v>
      </c>
      <c r="K81" s="96">
        <v>100</v>
      </c>
      <c r="L81" s="96">
        <v>100.7</v>
      </c>
      <c r="M81" s="96">
        <v>115.4</v>
      </c>
      <c r="N81" s="96">
        <v>108</v>
      </c>
      <c r="O81" s="96">
        <v>100.9</v>
      </c>
      <c r="P81" s="96">
        <v>100.9</v>
      </c>
      <c r="Q81" s="96">
        <v>105.6</v>
      </c>
      <c r="R81" s="96">
        <v>99.9</v>
      </c>
      <c r="S81" s="23">
        <v>72.2</v>
      </c>
      <c r="T81" s="20">
        <v>190.81994459833794</v>
      </c>
      <c r="U81" s="20">
        <v>169.00138504155126</v>
      </c>
      <c r="V81" s="20">
        <v>198.03116343490302</v>
      </c>
      <c r="W81" s="20">
        <v>183.79362880886427</v>
      </c>
      <c r="X81" s="20">
        <v>177.13711911357339</v>
      </c>
      <c r="Y81" s="20">
        <v>184.90304709141273</v>
      </c>
      <c r="Z81" s="20">
        <v>186.19736842105263</v>
      </c>
      <c r="AA81" s="20">
        <v>213.37811634349032</v>
      </c>
      <c r="AB81" s="20">
        <v>199.69529085872574</v>
      </c>
      <c r="AC81" s="20">
        <v>186.56717451523548</v>
      </c>
      <c r="AD81" s="20">
        <v>186.56717451523548</v>
      </c>
      <c r="AE81" s="20">
        <v>195.25761772853184</v>
      </c>
      <c r="AF81" s="20">
        <v>184.71814404432135</v>
      </c>
    </row>
    <row r="82" spans="1:32" s="3" customFormat="1">
      <c r="A82" s="3">
        <v>1999</v>
      </c>
      <c r="B82" s="5" t="s">
        <v>17</v>
      </c>
      <c r="C82" s="5" t="s">
        <v>25</v>
      </c>
      <c r="D82" s="2">
        <v>8</v>
      </c>
      <c r="E82" s="2">
        <v>2</v>
      </c>
      <c r="F82" s="96">
        <v>95.9</v>
      </c>
      <c r="G82" s="96">
        <v>90.8</v>
      </c>
      <c r="H82" s="96">
        <v>103.4</v>
      </c>
      <c r="I82" s="96">
        <v>103.9</v>
      </c>
      <c r="J82" s="96">
        <v>85.2</v>
      </c>
      <c r="K82" s="96">
        <v>90</v>
      </c>
      <c r="L82" s="96">
        <v>87.9</v>
      </c>
      <c r="M82" s="96">
        <v>98.1</v>
      </c>
      <c r="N82" s="96">
        <v>93.3</v>
      </c>
      <c r="O82" s="96">
        <v>97.5</v>
      </c>
      <c r="P82" s="96">
        <v>90</v>
      </c>
      <c r="Q82" s="96">
        <v>100.7</v>
      </c>
      <c r="R82" s="96">
        <v>96.2</v>
      </c>
      <c r="S82" s="23">
        <v>72.2</v>
      </c>
      <c r="T82" s="20">
        <v>177.32202216066483</v>
      </c>
      <c r="U82" s="20">
        <v>167.89196675900274</v>
      </c>
      <c r="V82" s="20">
        <v>191.18975069252079</v>
      </c>
      <c r="W82" s="20">
        <v>192.11426592797784</v>
      </c>
      <c r="X82" s="20">
        <v>157.53739612188366</v>
      </c>
      <c r="Y82" s="20">
        <v>166.41274238227146</v>
      </c>
      <c r="Z82" s="20">
        <v>162.52977839335182</v>
      </c>
      <c r="AA82" s="20">
        <v>181.38988919667588</v>
      </c>
      <c r="AB82" s="20">
        <v>172.51454293628808</v>
      </c>
      <c r="AC82" s="20">
        <v>180.28047091412742</v>
      </c>
      <c r="AD82" s="20">
        <v>166.41274238227146</v>
      </c>
      <c r="AE82" s="20">
        <v>186.19736842105263</v>
      </c>
      <c r="AF82" s="20">
        <v>177.87673130193906</v>
      </c>
    </row>
    <row r="83" spans="1:32" s="3" customFormat="1">
      <c r="A83" s="3">
        <v>1999</v>
      </c>
      <c r="B83" s="5" t="s">
        <v>17</v>
      </c>
      <c r="C83" s="5" t="s">
        <v>26</v>
      </c>
      <c r="D83" s="2">
        <v>9</v>
      </c>
      <c r="E83" s="2">
        <v>2</v>
      </c>
      <c r="F83" s="96">
        <v>104.5</v>
      </c>
      <c r="G83" s="96">
        <v>91.7</v>
      </c>
      <c r="H83" s="96">
        <v>107.5</v>
      </c>
      <c r="I83" s="96">
        <v>99.3</v>
      </c>
      <c r="J83" s="96">
        <v>97.5</v>
      </c>
      <c r="K83" s="96">
        <v>101.5</v>
      </c>
      <c r="L83" s="96">
        <v>102.8</v>
      </c>
      <c r="M83" s="96">
        <v>119.6</v>
      </c>
      <c r="N83" s="96">
        <v>110.6</v>
      </c>
      <c r="O83" s="96">
        <v>101.5</v>
      </c>
      <c r="P83" s="96">
        <v>102.8</v>
      </c>
      <c r="Q83" s="96">
        <v>106.7</v>
      </c>
      <c r="R83" s="96">
        <v>100.6</v>
      </c>
      <c r="S83" s="23">
        <v>72.2</v>
      </c>
      <c r="T83" s="20">
        <v>193.2236842105263</v>
      </c>
      <c r="U83" s="20">
        <v>169.55609418282549</v>
      </c>
      <c r="V83" s="20">
        <v>198.77077562326869</v>
      </c>
      <c r="W83" s="20">
        <v>183.60872576177283</v>
      </c>
      <c r="X83" s="20">
        <v>180.28047091412742</v>
      </c>
      <c r="Y83" s="20">
        <v>187.67659279778394</v>
      </c>
      <c r="Z83" s="20">
        <v>190.08033240997227</v>
      </c>
      <c r="AA83" s="20">
        <v>221.1440443213296</v>
      </c>
      <c r="AB83" s="20">
        <v>204.50277008310246</v>
      </c>
      <c r="AC83" s="20">
        <v>187.67659279778394</v>
      </c>
      <c r="AD83" s="20">
        <v>190.08033240997227</v>
      </c>
      <c r="AE83" s="20">
        <v>197.29155124653741</v>
      </c>
      <c r="AF83" s="20">
        <v>186.01246537396119</v>
      </c>
    </row>
    <row r="84" spans="1:32" s="3" customFormat="1">
      <c r="A84" s="3">
        <v>1999</v>
      </c>
      <c r="B84" s="5" t="s">
        <v>27</v>
      </c>
      <c r="C84" s="5" t="s">
        <v>18</v>
      </c>
      <c r="D84" s="2">
        <v>10</v>
      </c>
      <c r="E84" s="2">
        <v>2</v>
      </c>
      <c r="F84" s="44">
        <v>7.66</v>
      </c>
      <c r="G84" s="44">
        <v>6.92</v>
      </c>
      <c r="H84" s="44">
        <v>7.28</v>
      </c>
      <c r="I84" s="44">
        <v>7.04</v>
      </c>
      <c r="J84" s="44">
        <v>6.95</v>
      </c>
      <c r="K84" s="44">
        <v>7.3</v>
      </c>
      <c r="L84" s="44">
        <v>7.65</v>
      </c>
      <c r="M84" s="44">
        <v>10.27</v>
      </c>
      <c r="N84" s="44">
        <v>8.08</v>
      </c>
      <c r="O84" s="44">
        <v>7.05</v>
      </c>
      <c r="P84" s="44">
        <v>6.99</v>
      </c>
      <c r="Q84" s="44">
        <v>7.33</v>
      </c>
      <c r="R84" s="44">
        <v>6.83</v>
      </c>
      <c r="S84" s="23">
        <v>72.2</v>
      </c>
      <c r="T84" s="21">
        <v>14.163573407202216</v>
      </c>
      <c r="U84" s="21">
        <v>12.79529085872576</v>
      </c>
      <c r="V84" s="21">
        <v>13.460941828254848</v>
      </c>
      <c r="W84" s="21">
        <v>13.017174515235457</v>
      </c>
      <c r="X84" s="21">
        <v>12.850761772853186</v>
      </c>
      <c r="Y84" s="21">
        <v>13.497922437673129</v>
      </c>
      <c r="Z84" s="21">
        <v>14.145083102493075</v>
      </c>
      <c r="AA84" s="21">
        <v>18.989542936288085</v>
      </c>
      <c r="AB84" s="21">
        <v>14.94016620498615</v>
      </c>
      <c r="AC84" s="21">
        <v>13.035664819944596</v>
      </c>
      <c r="AD84" s="21">
        <v>12.924722991689752</v>
      </c>
      <c r="AE84" s="21">
        <v>13.553393351800555</v>
      </c>
      <c r="AF84" s="21">
        <v>12.628878116343492</v>
      </c>
    </row>
    <row r="85" spans="1:32" s="3" customFormat="1">
      <c r="A85" s="3">
        <v>1999</v>
      </c>
      <c r="B85" s="5" t="s">
        <v>27</v>
      </c>
      <c r="C85" s="5" t="s">
        <v>19</v>
      </c>
      <c r="D85" s="2">
        <v>11</v>
      </c>
      <c r="E85" s="2">
        <v>2</v>
      </c>
      <c r="F85" s="44">
        <v>8.9499999999999993</v>
      </c>
      <c r="G85" s="44">
        <v>8.26</v>
      </c>
      <c r="H85" s="44">
        <v>8.64</v>
      </c>
      <c r="I85" s="44">
        <v>8.1999999999999993</v>
      </c>
      <c r="J85" s="44">
        <v>8.2200000000000006</v>
      </c>
      <c r="K85" s="44">
        <v>8.6300000000000008</v>
      </c>
      <c r="L85" s="44">
        <v>8.93</v>
      </c>
      <c r="M85" s="44">
        <v>11.58</v>
      </c>
      <c r="N85" s="44">
        <v>9.4700000000000006</v>
      </c>
      <c r="O85" s="44">
        <v>8.4</v>
      </c>
      <c r="P85" s="44">
        <v>8.18</v>
      </c>
      <c r="Q85" s="44">
        <v>8.5399999999999991</v>
      </c>
      <c r="R85" s="44">
        <v>7.85</v>
      </c>
      <c r="S85" s="23">
        <v>72.2</v>
      </c>
      <c r="T85" s="21">
        <v>16.548822714681439</v>
      </c>
      <c r="U85" s="21">
        <v>15.272991689750693</v>
      </c>
      <c r="V85" s="21">
        <v>15.975623268698062</v>
      </c>
      <c r="W85" s="21">
        <v>15.162049861495841</v>
      </c>
      <c r="X85" s="21">
        <v>15.199030470914128</v>
      </c>
      <c r="Y85" s="21">
        <v>15.957132963988919</v>
      </c>
      <c r="Z85" s="21">
        <v>16.511842105263156</v>
      </c>
      <c r="AA85" s="21">
        <v>21.411772853185596</v>
      </c>
      <c r="AB85" s="21">
        <v>17.510318559556787</v>
      </c>
      <c r="AC85" s="21">
        <v>15.531855955678671</v>
      </c>
      <c r="AD85" s="21">
        <v>15.12506925207756</v>
      </c>
      <c r="AE85" s="21">
        <v>15.790720221606646</v>
      </c>
      <c r="AF85" s="21">
        <v>14.514889196675899</v>
      </c>
    </row>
    <row r="86" spans="1:32" s="3" customFormat="1">
      <c r="A86" s="3">
        <v>1999</v>
      </c>
      <c r="B86" s="5" t="s">
        <v>27</v>
      </c>
      <c r="C86" s="5" t="s">
        <v>20</v>
      </c>
      <c r="D86" s="2">
        <v>12</v>
      </c>
      <c r="E86" s="2">
        <v>2</v>
      </c>
      <c r="F86" s="44">
        <v>6.47</v>
      </c>
      <c r="G86" s="44">
        <v>5.76</v>
      </c>
      <c r="H86" s="44">
        <v>6.17</v>
      </c>
      <c r="I86" s="44">
        <v>5.92</v>
      </c>
      <c r="J86" s="44">
        <v>5.75</v>
      </c>
      <c r="K86" s="44">
        <v>6</v>
      </c>
      <c r="L86" s="44">
        <v>6.43</v>
      </c>
      <c r="M86" s="44">
        <v>9.0299999999999994</v>
      </c>
      <c r="N86" s="44">
        <v>6.92</v>
      </c>
      <c r="O86" s="44">
        <v>6.02</v>
      </c>
      <c r="P86" s="44">
        <v>5.96</v>
      </c>
      <c r="Q86" s="44">
        <v>6.37</v>
      </c>
      <c r="R86" s="44">
        <v>6.03</v>
      </c>
      <c r="S86" s="23">
        <v>72.2</v>
      </c>
      <c r="T86" s="21">
        <v>11.963227146814404</v>
      </c>
      <c r="U86" s="21">
        <v>10.650415512465372</v>
      </c>
      <c r="V86" s="21">
        <v>11.408518005540165</v>
      </c>
      <c r="W86" s="21">
        <v>10.946260387811632</v>
      </c>
      <c r="X86" s="21">
        <v>10.631925207756233</v>
      </c>
      <c r="Y86" s="21">
        <v>11.094182825484765</v>
      </c>
      <c r="Z86" s="21">
        <v>11.889265927977839</v>
      </c>
      <c r="AA86" s="21">
        <v>16.69674515235457</v>
      </c>
      <c r="AB86" s="21">
        <v>12.79529085872576</v>
      </c>
      <c r="AC86" s="21">
        <v>11.131163434903046</v>
      </c>
      <c r="AD86" s="21">
        <v>11.020221606648198</v>
      </c>
      <c r="AE86" s="21">
        <v>11.77832409972299</v>
      </c>
      <c r="AF86" s="21">
        <v>11.149653739612187</v>
      </c>
    </row>
    <row r="87" spans="1:32" s="3" customFormat="1">
      <c r="A87" s="3">
        <v>1999</v>
      </c>
      <c r="B87" s="5" t="s">
        <v>27</v>
      </c>
      <c r="C87" s="5" t="s">
        <v>21</v>
      </c>
      <c r="D87" s="2">
        <v>13</v>
      </c>
      <c r="E87" s="2">
        <v>2</v>
      </c>
      <c r="F87" s="44">
        <v>8.6</v>
      </c>
      <c r="G87" s="44">
        <v>7.78</v>
      </c>
      <c r="H87" s="44">
        <v>8.1300000000000008</v>
      </c>
      <c r="I87" s="44">
        <v>7.84</v>
      </c>
      <c r="J87" s="44">
        <v>7.86</v>
      </c>
      <c r="K87" s="44">
        <v>8.19</v>
      </c>
      <c r="L87" s="44">
        <v>8.56</v>
      </c>
      <c r="M87" s="44">
        <v>11.23</v>
      </c>
      <c r="N87" s="44">
        <v>8.98</v>
      </c>
      <c r="O87" s="44">
        <v>7.92</v>
      </c>
      <c r="P87" s="44">
        <v>7.86</v>
      </c>
      <c r="Q87" s="44">
        <v>8.19</v>
      </c>
      <c r="R87" s="44">
        <v>7.68</v>
      </c>
      <c r="S87" s="23">
        <v>72.2</v>
      </c>
      <c r="T87" s="21">
        <v>15.901662049861494</v>
      </c>
      <c r="U87" s="21">
        <v>14.385457063711913</v>
      </c>
      <c r="V87" s="21">
        <v>15.032617728531855</v>
      </c>
      <c r="W87" s="21">
        <v>14.496398891966757</v>
      </c>
      <c r="X87" s="21">
        <v>14.53337950138504</v>
      </c>
      <c r="Y87" s="21">
        <v>15.143559556786704</v>
      </c>
      <c r="Z87" s="21">
        <v>15.827700831024931</v>
      </c>
      <c r="AA87" s="21">
        <v>20.764612188365653</v>
      </c>
      <c r="AB87" s="21">
        <v>16.604293628808865</v>
      </c>
      <c r="AC87" s="21">
        <v>14.644321329639888</v>
      </c>
      <c r="AD87" s="21">
        <v>14.53337950138504</v>
      </c>
      <c r="AE87" s="21">
        <v>15.143559556786704</v>
      </c>
      <c r="AF87" s="21">
        <v>14.200554016620497</v>
      </c>
    </row>
    <row r="88" spans="1:32" s="3" customFormat="1">
      <c r="A88" s="3">
        <v>1999</v>
      </c>
      <c r="B88" s="5" t="s">
        <v>27</v>
      </c>
      <c r="C88" s="5" t="s">
        <v>22</v>
      </c>
      <c r="D88" s="2">
        <v>14</v>
      </c>
      <c r="E88" s="2">
        <v>2</v>
      </c>
      <c r="F88" s="44">
        <v>9.2100000000000009</v>
      </c>
      <c r="G88" s="44">
        <v>8.51</v>
      </c>
      <c r="H88" s="44">
        <v>8.8699999999999992</v>
      </c>
      <c r="I88" s="44">
        <v>8.43</v>
      </c>
      <c r="J88" s="44">
        <v>8.41</v>
      </c>
      <c r="K88" s="44">
        <v>8.7899999999999991</v>
      </c>
      <c r="L88" s="44">
        <v>9.18</v>
      </c>
      <c r="M88" s="44">
        <v>12.06</v>
      </c>
      <c r="N88" s="44">
        <v>9.8000000000000007</v>
      </c>
      <c r="O88" s="44">
        <v>8.67</v>
      </c>
      <c r="P88" s="44">
        <v>8.4700000000000006</v>
      </c>
      <c r="Q88" s="44">
        <v>8.82</v>
      </c>
      <c r="R88" s="44">
        <v>8.1199999999999992</v>
      </c>
      <c r="S88" s="23">
        <v>72.2</v>
      </c>
      <c r="T88" s="21">
        <v>17.029570637119114</v>
      </c>
      <c r="U88" s="21">
        <v>15.735249307479224</v>
      </c>
      <c r="V88" s="21">
        <v>16.400900277008308</v>
      </c>
      <c r="W88" s="21">
        <v>15.587326869806093</v>
      </c>
      <c r="X88" s="21">
        <v>15.550346260387812</v>
      </c>
      <c r="Y88" s="21">
        <v>16.252977839335177</v>
      </c>
      <c r="Z88" s="21">
        <v>16.974099722991689</v>
      </c>
      <c r="AA88" s="21">
        <v>22.299307479224375</v>
      </c>
      <c r="AB88" s="21">
        <v>18.12049861495845</v>
      </c>
      <c r="AC88" s="21">
        <v>16.031094182825484</v>
      </c>
      <c r="AD88" s="21">
        <v>15.66128808864266</v>
      </c>
      <c r="AE88" s="21">
        <v>16.308448753462603</v>
      </c>
      <c r="AF88" s="21">
        <v>15.014127423822714</v>
      </c>
    </row>
    <row r="89" spans="1:32" s="3" customFormat="1">
      <c r="A89" s="3">
        <v>1999</v>
      </c>
      <c r="B89" s="5" t="s">
        <v>27</v>
      </c>
      <c r="C89" s="5" t="s">
        <v>23</v>
      </c>
      <c r="D89" s="2">
        <v>15</v>
      </c>
      <c r="E89" s="2">
        <v>2</v>
      </c>
      <c r="F89" s="44">
        <v>7.63</v>
      </c>
      <c r="G89" s="44">
        <v>6.68</v>
      </c>
      <c r="H89" s="44">
        <v>7.06</v>
      </c>
      <c r="I89" s="44">
        <v>6.95</v>
      </c>
      <c r="J89" s="44">
        <v>6.65</v>
      </c>
      <c r="K89" s="44">
        <v>7.04</v>
      </c>
      <c r="L89" s="44">
        <v>7.56</v>
      </c>
      <c r="M89" s="44">
        <v>10.28</v>
      </c>
      <c r="N89" s="44">
        <v>7.9</v>
      </c>
      <c r="O89" s="44">
        <v>6.91</v>
      </c>
      <c r="P89" s="44">
        <v>6.96</v>
      </c>
      <c r="Q89" s="44">
        <v>7.27</v>
      </c>
      <c r="R89" s="44">
        <v>6.96</v>
      </c>
      <c r="S89" s="23">
        <v>72.2</v>
      </c>
      <c r="T89" s="21">
        <v>14.108102493074792</v>
      </c>
      <c r="U89" s="21">
        <v>12.351523545706371</v>
      </c>
      <c r="V89" s="21">
        <v>13.05415512465374</v>
      </c>
      <c r="W89" s="21">
        <v>12.850761772853186</v>
      </c>
      <c r="X89" s="21">
        <v>12.296052631578949</v>
      </c>
      <c r="Y89" s="21">
        <v>13.017174515235457</v>
      </c>
      <c r="Z89" s="21">
        <v>13.978670360110803</v>
      </c>
      <c r="AA89" s="21">
        <v>19.008033240997229</v>
      </c>
      <c r="AB89" s="21">
        <v>14.607340720221607</v>
      </c>
      <c r="AC89" s="21">
        <v>12.776800554016621</v>
      </c>
      <c r="AD89" s="21">
        <v>12.869252077562326</v>
      </c>
      <c r="AE89" s="21">
        <v>13.442451523545705</v>
      </c>
      <c r="AF89" s="21">
        <v>12.869252077562326</v>
      </c>
    </row>
    <row r="90" spans="1:32" s="3" customFormat="1">
      <c r="A90" s="3">
        <v>1999</v>
      </c>
      <c r="B90" s="5" t="s">
        <v>27</v>
      </c>
      <c r="C90" s="5" t="s">
        <v>24</v>
      </c>
      <c r="D90" s="2">
        <v>16</v>
      </c>
      <c r="E90" s="2">
        <v>2</v>
      </c>
      <c r="F90" s="44">
        <v>5.14</v>
      </c>
      <c r="G90" s="44">
        <v>4.6500000000000004</v>
      </c>
      <c r="H90" s="44">
        <v>5.01</v>
      </c>
      <c r="I90" s="44">
        <v>4.97</v>
      </c>
      <c r="J90" s="44">
        <v>4.82</v>
      </c>
      <c r="K90" s="44">
        <v>4.92</v>
      </c>
      <c r="L90" s="44">
        <v>5.24</v>
      </c>
      <c r="M90" s="44">
        <v>5.9</v>
      </c>
      <c r="N90" s="44">
        <v>5.45</v>
      </c>
      <c r="O90" s="44">
        <v>5.0999999999999996</v>
      </c>
      <c r="P90" s="44">
        <v>4.91</v>
      </c>
      <c r="Q90" s="44">
        <v>5.15</v>
      </c>
      <c r="R90" s="44">
        <v>4.83</v>
      </c>
      <c r="S90" s="23">
        <v>72.2</v>
      </c>
      <c r="T90" s="21">
        <v>9.5040166204986143</v>
      </c>
      <c r="U90" s="21">
        <v>8.5979916897506943</v>
      </c>
      <c r="V90" s="21">
        <v>9.2636426592797765</v>
      </c>
      <c r="W90" s="21">
        <v>9.1896814404432128</v>
      </c>
      <c r="X90" s="21">
        <v>8.912326869806094</v>
      </c>
      <c r="Y90" s="21">
        <v>9.0972299168975059</v>
      </c>
      <c r="Z90" s="21">
        <v>9.688919667590028</v>
      </c>
      <c r="AA90" s="21">
        <v>10.909279778393353</v>
      </c>
      <c r="AB90" s="21">
        <v>10.077216066481995</v>
      </c>
      <c r="AC90" s="21">
        <v>9.4300554016620488</v>
      </c>
      <c r="AD90" s="21">
        <v>9.0787396121883663</v>
      </c>
      <c r="AE90" s="21">
        <v>9.5225069252077574</v>
      </c>
      <c r="AF90" s="21">
        <v>8.9308171745152354</v>
      </c>
    </row>
    <row r="91" spans="1:32" s="3" customFormat="1">
      <c r="A91" s="3">
        <v>1999</v>
      </c>
      <c r="B91" s="5" t="s">
        <v>27</v>
      </c>
      <c r="C91" s="5" t="s">
        <v>25</v>
      </c>
      <c r="D91" s="2">
        <v>17</v>
      </c>
      <c r="E91" s="2">
        <v>2</v>
      </c>
      <c r="F91" s="44">
        <v>5.03</v>
      </c>
      <c r="G91" s="44">
        <v>4.67</v>
      </c>
      <c r="H91" s="44">
        <v>5.0199999999999996</v>
      </c>
      <c r="I91" s="44">
        <v>5.38</v>
      </c>
      <c r="J91" s="44">
        <v>4.75</v>
      </c>
      <c r="K91" s="44">
        <v>4.8499999999999996</v>
      </c>
      <c r="L91" s="44">
        <v>5.05</v>
      </c>
      <c r="M91" s="44">
        <v>5.27</v>
      </c>
      <c r="N91" s="44">
        <v>5</v>
      </c>
      <c r="O91" s="44">
        <v>5.28</v>
      </c>
      <c r="P91" s="44">
        <v>4.66</v>
      </c>
      <c r="Q91" s="44">
        <v>5</v>
      </c>
      <c r="R91" s="44">
        <v>4.8099999999999996</v>
      </c>
      <c r="S91" s="23">
        <v>72.2</v>
      </c>
      <c r="T91" s="21">
        <v>9.300623268698061</v>
      </c>
      <c r="U91" s="21">
        <v>8.6349722991689735</v>
      </c>
      <c r="V91" s="21">
        <v>9.2821329639889179</v>
      </c>
      <c r="W91" s="21">
        <v>9.9477839335180054</v>
      </c>
      <c r="X91" s="21">
        <v>8.7828947368421044</v>
      </c>
      <c r="Y91" s="21">
        <v>8.9677977839335163</v>
      </c>
      <c r="Z91" s="21">
        <v>9.337603878116342</v>
      </c>
      <c r="AA91" s="21">
        <v>9.7443905817174503</v>
      </c>
      <c r="AB91" s="21">
        <v>9.2451523545706369</v>
      </c>
      <c r="AC91" s="21">
        <v>9.7628808864265917</v>
      </c>
      <c r="AD91" s="21">
        <v>8.6164819944598339</v>
      </c>
      <c r="AE91" s="21">
        <v>9.2451523545706369</v>
      </c>
      <c r="AF91" s="21">
        <v>8.8938365650969526</v>
      </c>
    </row>
    <row r="92" spans="1:32" s="3" customFormat="1">
      <c r="A92" s="3">
        <v>1999</v>
      </c>
      <c r="B92" s="5" t="s">
        <v>27</v>
      </c>
      <c r="C92" s="5" t="s">
        <v>26</v>
      </c>
      <c r="D92" s="2">
        <v>18</v>
      </c>
      <c r="E92" s="2">
        <v>2</v>
      </c>
      <c r="F92" s="44">
        <v>5.15</v>
      </c>
      <c r="G92" s="44">
        <v>4.6399999999999997</v>
      </c>
      <c r="H92" s="44">
        <v>5.01</v>
      </c>
      <c r="I92" s="44">
        <v>4.9400000000000004</v>
      </c>
      <c r="J92" s="44">
        <v>4.84</v>
      </c>
      <c r="K92" s="44">
        <v>4.93</v>
      </c>
      <c r="L92" s="44">
        <v>5.27</v>
      </c>
      <c r="M92" s="44">
        <v>6.06</v>
      </c>
      <c r="N92" s="44">
        <v>5.5</v>
      </c>
      <c r="O92" s="44">
        <v>5.07</v>
      </c>
      <c r="P92" s="44">
        <v>4.97</v>
      </c>
      <c r="Q92" s="44">
        <v>5.16</v>
      </c>
      <c r="R92" s="44">
        <v>4.83</v>
      </c>
      <c r="S92" s="23">
        <v>72.2</v>
      </c>
      <c r="T92" s="21">
        <v>9.5225069252077574</v>
      </c>
      <c r="U92" s="21">
        <v>8.5795013850415494</v>
      </c>
      <c r="V92" s="21">
        <v>9.2636426592797765</v>
      </c>
      <c r="W92" s="21">
        <v>9.1342105263157887</v>
      </c>
      <c r="X92" s="21">
        <v>8.9493074792243767</v>
      </c>
      <c r="Y92" s="21">
        <v>9.1157202216066473</v>
      </c>
      <c r="Z92" s="21">
        <v>9.7443905817174503</v>
      </c>
      <c r="AA92" s="21">
        <v>11.205124653739611</v>
      </c>
      <c r="AB92" s="21">
        <v>10.1696675900277</v>
      </c>
      <c r="AC92" s="21">
        <v>9.3745844875346265</v>
      </c>
      <c r="AD92" s="21">
        <v>9.1896814404432128</v>
      </c>
      <c r="AE92" s="21">
        <v>9.540997229916897</v>
      </c>
      <c r="AF92" s="21">
        <v>8.9308171745152354</v>
      </c>
    </row>
    <row r="93" spans="1:32" s="3" customFormat="1">
      <c r="A93" s="3">
        <v>1999</v>
      </c>
      <c r="B93" s="5" t="s">
        <v>28</v>
      </c>
      <c r="C93" s="5" t="s">
        <v>18</v>
      </c>
      <c r="D93" s="2">
        <v>19</v>
      </c>
      <c r="E93" s="2">
        <v>2</v>
      </c>
      <c r="F93" s="45">
        <v>7.57</v>
      </c>
      <c r="G93" s="45">
        <v>6.87</v>
      </c>
      <c r="H93" s="45">
        <v>7.21</v>
      </c>
      <c r="I93" s="45">
        <v>6.95</v>
      </c>
      <c r="J93" s="45">
        <v>6.87</v>
      </c>
      <c r="K93" s="45">
        <v>7.24</v>
      </c>
      <c r="L93" s="45">
        <v>7.54</v>
      </c>
      <c r="M93" s="45">
        <v>10.23</v>
      </c>
      <c r="N93" s="45">
        <v>8</v>
      </c>
      <c r="O93" s="45">
        <v>7</v>
      </c>
      <c r="P93" s="45">
        <v>6.91</v>
      </c>
      <c r="Q93" s="45">
        <v>7.24</v>
      </c>
      <c r="R93" s="45">
        <v>6.76</v>
      </c>
      <c r="S93" s="23">
        <v>72.2</v>
      </c>
      <c r="T93" s="22">
        <v>13.997160664819944</v>
      </c>
      <c r="U93" s="22">
        <v>12.702839335180055</v>
      </c>
      <c r="V93" s="22">
        <v>13.331509695290858</v>
      </c>
      <c r="W93" s="22">
        <v>12.850761772853186</v>
      </c>
      <c r="X93" s="22">
        <v>12.702839335180055</v>
      </c>
      <c r="Y93" s="22">
        <v>13.386980609418282</v>
      </c>
      <c r="Z93" s="22">
        <v>13.94168975069252</v>
      </c>
      <c r="AA93" s="22">
        <v>18.915581717451524</v>
      </c>
      <c r="AB93" s="22">
        <v>14.792243767313019</v>
      </c>
      <c r="AC93" s="22">
        <v>12.943213296398891</v>
      </c>
      <c r="AD93" s="22">
        <v>12.776800554016621</v>
      </c>
      <c r="AE93" s="22">
        <v>13.386980609418282</v>
      </c>
      <c r="AF93" s="22">
        <v>12.4994459833795</v>
      </c>
    </row>
    <row r="94" spans="1:32" s="3" customFormat="1">
      <c r="A94" s="3">
        <v>1999</v>
      </c>
      <c r="B94" s="5" t="s">
        <v>28</v>
      </c>
      <c r="C94" s="5" t="s">
        <v>19</v>
      </c>
      <c r="D94" s="2">
        <v>20</v>
      </c>
      <c r="E94" s="2">
        <v>2</v>
      </c>
      <c r="F94" s="45">
        <v>8.81</v>
      </c>
      <c r="G94" s="45">
        <v>8.14</v>
      </c>
      <c r="H94" s="45">
        <v>8.51</v>
      </c>
      <c r="I94" s="45">
        <v>8.08</v>
      </c>
      <c r="J94" s="45">
        <v>8.1</v>
      </c>
      <c r="K94" s="45">
        <v>8.51</v>
      </c>
      <c r="L94" s="45">
        <v>8.76</v>
      </c>
      <c r="M94" s="45">
        <v>11.52</v>
      </c>
      <c r="N94" s="45">
        <v>9.36</v>
      </c>
      <c r="O94" s="45">
        <v>8.27</v>
      </c>
      <c r="P94" s="45">
        <v>8.0500000000000007</v>
      </c>
      <c r="Q94" s="45">
        <v>8.41</v>
      </c>
      <c r="R94" s="45">
        <v>7.69</v>
      </c>
      <c r="S94" s="23">
        <v>72.2</v>
      </c>
      <c r="T94" s="22">
        <v>16.289958448753463</v>
      </c>
      <c r="U94" s="22">
        <v>15.051108033240997</v>
      </c>
      <c r="V94" s="22">
        <v>15.735249307479224</v>
      </c>
      <c r="W94" s="22">
        <v>14.94016620498615</v>
      </c>
      <c r="X94" s="22">
        <v>14.97714681440443</v>
      </c>
      <c r="Y94" s="22">
        <v>15.735249307479224</v>
      </c>
      <c r="Z94" s="22">
        <v>16.197506925207755</v>
      </c>
      <c r="AA94" s="22">
        <v>21.300831024930744</v>
      </c>
      <c r="AB94" s="22">
        <v>17.30692520775623</v>
      </c>
      <c r="AC94" s="22">
        <v>15.291481994459831</v>
      </c>
      <c r="AD94" s="22">
        <v>14.884695290858728</v>
      </c>
      <c r="AE94" s="22">
        <v>15.550346260387812</v>
      </c>
      <c r="AF94" s="22">
        <v>14.219044321329639</v>
      </c>
    </row>
    <row r="95" spans="1:32" s="3" customFormat="1">
      <c r="A95" s="3">
        <v>1999</v>
      </c>
      <c r="B95" s="5" t="s">
        <v>28</v>
      </c>
      <c r="C95" s="5" t="s">
        <v>20</v>
      </c>
      <c r="D95" s="2">
        <v>21</v>
      </c>
      <c r="E95" s="2">
        <v>2</v>
      </c>
      <c r="F95" s="45">
        <v>6.43</v>
      </c>
      <c r="G95" s="45">
        <v>5.7</v>
      </c>
      <c r="H95" s="45">
        <v>6.14</v>
      </c>
      <c r="I95" s="45">
        <v>5.89</v>
      </c>
      <c r="J95" s="45">
        <v>5.69</v>
      </c>
      <c r="K95" s="45">
        <v>5.97</v>
      </c>
      <c r="L95" s="45">
        <v>6.4</v>
      </c>
      <c r="M95" s="45">
        <v>9</v>
      </c>
      <c r="N95" s="45">
        <v>6.88</v>
      </c>
      <c r="O95" s="45">
        <v>5.99</v>
      </c>
      <c r="P95" s="45">
        <v>5.92</v>
      </c>
      <c r="Q95" s="45">
        <v>6.34</v>
      </c>
      <c r="R95" s="45">
        <v>6.01</v>
      </c>
      <c r="S95" s="23">
        <v>72.2</v>
      </c>
      <c r="T95" s="22">
        <v>11.889265927977839</v>
      </c>
      <c r="U95" s="22">
        <v>10.539473684210526</v>
      </c>
      <c r="V95" s="22">
        <v>11.353047091412741</v>
      </c>
      <c r="W95" s="22">
        <v>10.89078947368421</v>
      </c>
      <c r="X95" s="22">
        <v>10.520983379501384</v>
      </c>
      <c r="Y95" s="22">
        <v>11.038711911357341</v>
      </c>
      <c r="Z95" s="22">
        <v>11.833795013850416</v>
      </c>
      <c r="AA95" s="22">
        <v>16.641274238227147</v>
      </c>
      <c r="AB95" s="22">
        <v>12.721329639889197</v>
      </c>
      <c r="AC95" s="22">
        <v>11.075692520775624</v>
      </c>
      <c r="AD95" s="22">
        <v>10.946260387811632</v>
      </c>
      <c r="AE95" s="22">
        <v>11.722853185595568</v>
      </c>
      <c r="AF95" s="22">
        <v>11.112673130193905</v>
      </c>
    </row>
    <row r="96" spans="1:32" s="3" customFormat="1">
      <c r="A96" s="3">
        <v>1999</v>
      </c>
      <c r="B96" s="5" t="s">
        <v>28</v>
      </c>
      <c r="C96" s="5" t="s">
        <v>21</v>
      </c>
      <c r="D96" s="2">
        <v>22</v>
      </c>
      <c r="E96" s="2">
        <v>2</v>
      </c>
      <c r="F96" s="45">
        <v>8.5</v>
      </c>
      <c r="G96" s="45">
        <v>7.67</v>
      </c>
      <c r="H96" s="45">
        <v>8.0299999999999994</v>
      </c>
      <c r="I96" s="45">
        <v>7.71</v>
      </c>
      <c r="J96" s="45">
        <v>7.71</v>
      </c>
      <c r="K96" s="45">
        <v>8.08</v>
      </c>
      <c r="L96" s="45">
        <v>8.4499999999999993</v>
      </c>
      <c r="M96" s="45">
        <v>11.15</v>
      </c>
      <c r="N96" s="45">
        <v>8.8699999999999992</v>
      </c>
      <c r="O96" s="45">
        <v>7.81</v>
      </c>
      <c r="P96" s="45">
        <v>7.73</v>
      </c>
      <c r="Q96" s="45">
        <v>8.08</v>
      </c>
      <c r="R96" s="45">
        <v>7.57</v>
      </c>
      <c r="S96" s="23">
        <v>72.2</v>
      </c>
      <c r="T96" s="22">
        <v>15.716759002770083</v>
      </c>
      <c r="U96" s="22">
        <v>14.182063711911356</v>
      </c>
      <c r="V96" s="22">
        <v>14.847714681440442</v>
      </c>
      <c r="W96" s="22">
        <v>14.256024930747923</v>
      </c>
      <c r="X96" s="22">
        <v>14.256024930747923</v>
      </c>
      <c r="Y96" s="22">
        <v>14.94016620498615</v>
      </c>
      <c r="Z96" s="22">
        <v>15.624307479224374</v>
      </c>
      <c r="AA96" s="22">
        <v>20.616689750692522</v>
      </c>
      <c r="AB96" s="22">
        <v>16.400900277008308</v>
      </c>
      <c r="AC96" s="22">
        <v>14.440927977839335</v>
      </c>
      <c r="AD96" s="22">
        <v>14.293005540166206</v>
      </c>
      <c r="AE96" s="22">
        <v>14.94016620498615</v>
      </c>
      <c r="AF96" s="22">
        <v>13.997160664819944</v>
      </c>
    </row>
    <row r="97" spans="1:32" s="3" customFormat="1">
      <c r="A97" s="3">
        <v>1999</v>
      </c>
      <c r="B97" s="5" t="s">
        <v>28</v>
      </c>
      <c r="C97" s="5" t="s">
        <v>22</v>
      </c>
      <c r="D97" s="2">
        <v>23</v>
      </c>
      <c r="E97" s="2">
        <v>2</v>
      </c>
      <c r="F97" s="45">
        <v>9.07</v>
      </c>
      <c r="G97" s="45">
        <v>8.35</v>
      </c>
      <c r="H97" s="45">
        <v>8.74</v>
      </c>
      <c r="I97" s="45">
        <v>8.27</v>
      </c>
      <c r="J97" s="45">
        <v>8.2899999999999991</v>
      </c>
      <c r="K97" s="45">
        <v>8.65</v>
      </c>
      <c r="L97" s="45">
        <v>9.02</v>
      </c>
      <c r="M97" s="45">
        <v>12</v>
      </c>
      <c r="N97" s="45">
        <v>9.65</v>
      </c>
      <c r="O97" s="45">
        <v>8.56</v>
      </c>
      <c r="P97" s="45">
        <v>8.3699999999999992</v>
      </c>
      <c r="Q97" s="45">
        <v>8.64</v>
      </c>
      <c r="R97" s="45">
        <v>8</v>
      </c>
      <c r="S97" s="23">
        <v>72.2</v>
      </c>
      <c r="T97" s="22">
        <v>16.770706371191135</v>
      </c>
      <c r="U97" s="22">
        <v>15.439404432132962</v>
      </c>
      <c r="V97" s="22">
        <v>16.160526315789472</v>
      </c>
      <c r="W97" s="22">
        <v>15.291481994459831</v>
      </c>
      <c r="X97" s="22">
        <v>15.328462603878114</v>
      </c>
      <c r="Y97" s="22">
        <v>15.994113573407203</v>
      </c>
      <c r="Z97" s="22">
        <v>16.678254847645427</v>
      </c>
      <c r="AA97" s="22">
        <v>22.18836565096953</v>
      </c>
      <c r="AB97" s="22">
        <v>17.843144044321331</v>
      </c>
      <c r="AC97" s="22">
        <v>15.827700831024931</v>
      </c>
      <c r="AD97" s="22">
        <v>15.476385041551247</v>
      </c>
      <c r="AE97" s="22">
        <v>15.975623268698062</v>
      </c>
      <c r="AF97" s="22">
        <v>14.792243767313019</v>
      </c>
    </row>
    <row r="98" spans="1:32" s="3" customFormat="1">
      <c r="A98" s="3">
        <v>1999</v>
      </c>
      <c r="B98" s="5" t="s">
        <v>28</v>
      </c>
      <c r="C98" s="5" t="s">
        <v>23</v>
      </c>
      <c r="D98" s="2">
        <v>24</v>
      </c>
      <c r="E98" s="2">
        <v>2</v>
      </c>
      <c r="F98" s="45">
        <v>7.58</v>
      </c>
      <c r="G98" s="45">
        <v>6.63</v>
      </c>
      <c r="H98" s="45">
        <v>7</v>
      </c>
      <c r="I98" s="45">
        <v>6.93</v>
      </c>
      <c r="J98" s="45">
        <v>6.6</v>
      </c>
      <c r="K98" s="45">
        <v>7</v>
      </c>
      <c r="L98" s="45">
        <v>7.54</v>
      </c>
      <c r="M98" s="45">
        <v>10.24</v>
      </c>
      <c r="N98" s="45">
        <v>7.84</v>
      </c>
      <c r="O98" s="45">
        <v>6.89</v>
      </c>
      <c r="P98" s="45">
        <v>6.93</v>
      </c>
      <c r="Q98" s="45">
        <v>7.2</v>
      </c>
      <c r="R98" s="45">
        <v>6.93</v>
      </c>
      <c r="S98" s="23">
        <v>72.2</v>
      </c>
      <c r="T98" s="22">
        <v>14.015650969529085</v>
      </c>
      <c r="U98" s="22">
        <v>12.259072022160664</v>
      </c>
      <c r="V98" s="22">
        <v>12.943213296398891</v>
      </c>
      <c r="W98" s="22">
        <v>12.813781163434902</v>
      </c>
      <c r="X98" s="22">
        <v>12.20360110803324</v>
      </c>
      <c r="Y98" s="22">
        <v>12.943213296398891</v>
      </c>
      <c r="Z98" s="22">
        <v>13.94168975069252</v>
      </c>
      <c r="AA98" s="22">
        <v>18.934072022160663</v>
      </c>
      <c r="AB98" s="22">
        <v>14.496398891966757</v>
      </c>
      <c r="AC98" s="22">
        <v>12.739819944598336</v>
      </c>
      <c r="AD98" s="22">
        <v>12.813781163434902</v>
      </c>
      <c r="AE98" s="22">
        <v>13.313019390581717</v>
      </c>
      <c r="AF98" s="22">
        <v>12.813781163434902</v>
      </c>
    </row>
    <row r="99" spans="1:32" s="3" customFormat="1">
      <c r="A99" s="3">
        <v>1999</v>
      </c>
      <c r="B99" s="5" t="s">
        <v>28</v>
      </c>
      <c r="C99" s="5" t="s">
        <v>24</v>
      </c>
      <c r="D99" s="2">
        <v>25</v>
      </c>
      <c r="E99" s="2">
        <v>2</v>
      </c>
      <c r="F99" s="45">
        <v>5.07</v>
      </c>
      <c r="G99" s="45">
        <v>4.5999999999999996</v>
      </c>
      <c r="H99" s="45">
        <v>4.99</v>
      </c>
      <c r="I99" s="45">
        <v>4.95</v>
      </c>
      <c r="J99" s="45">
        <v>4.74</v>
      </c>
      <c r="K99" s="45">
        <v>4.8499999999999996</v>
      </c>
      <c r="L99" s="45">
        <v>5.17</v>
      </c>
      <c r="M99" s="45">
        <v>5.86</v>
      </c>
      <c r="N99" s="45">
        <v>5.4</v>
      </c>
      <c r="O99" s="45">
        <v>5</v>
      </c>
      <c r="P99" s="45">
        <v>4.8099999999999996</v>
      </c>
      <c r="Q99" s="45">
        <v>5.0599999999999996</v>
      </c>
      <c r="R99" s="45">
        <v>4.8499999999999996</v>
      </c>
      <c r="S99" s="23">
        <v>72.2</v>
      </c>
      <c r="T99" s="22">
        <v>9.3745844875346265</v>
      </c>
      <c r="U99" s="22">
        <v>8.5055401662049839</v>
      </c>
      <c r="V99" s="22">
        <v>9.2266620498614973</v>
      </c>
      <c r="W99" s="22">
        <v>9.1527008310249318</v>
      </c>
      <c r="X99" s="22">
        <v>8.7644044321329648</v>
      </c>
      <c r="Y99" s="22">
        <v>8.9677977839335163</v>
      </c>
      <c r="Z99" s="22">
        <v>9.5594875346260384</v>
      </c>
      <c r="AA99" s="22">
        <v>10.835318559556788</v>
      </c>
      <c r="AB99" s="22">
        <v>9.9847645429362881</v>
      </c>
      <c r="AC99" s="22">
        <v>9.2451523545706369</v>
      </c>
      <c r="AD99" s="22">
        <v>8.8938365650969526</v>
      </c>
      <c r="AE99" s="22">
        <v>9.3560941828254851</v>
      </c>
      <c r="AF99" s="22">
        <v>8.9677977839335163</v>
      </c>
    </row>
    <row r="100" spans="1:32" s="3" customFormat="1">
      <c r="A100" s="3">
        <v>1999</v>
      </c>
      <c r="B100" s="5" t="s">
        <v>28</v>
      </c>
      <c r="C100" s="5" t="s">
        <v>25</v>
      </c>
      <c r="D100" s="2">
        <v>26</v>
      </c>
      <c r="E100" s="2">
        <v>2</v>
      </c>
      <c r="F100" s="45">
        <v>4.97</v>
      </c>
      <c r="G100" s="45">
        <v>4.6500000000000004</v>
      </c>
      <c r="H100" s="45">
        <v>4.95</v>
      </c>
      <c r="I100" s="45">
        <v>5.32</v>
      </c>
      <c r="J100" s="45">
        <v>4.66</v>
      </c>
      <c r="K100" s="45">
        <v>4.75</v>
      </c>
      <c r="L100" s="45">
        <v>5</v>
      </c>
      <c r="M100" s="45">
        <v>5.16</v>
      </c>
      <c r="N100" s="45">
        <v>4.9000000000000004</v>
      </c>
      <c r="O100" s="45">
        <v>5.09</v>
      </c>
      <c r="P100" s="45">
        <v>4.58</v>
      </c>
      <c r="Q100" s="45">
        <v>4.88</v>
      </c>
      <c r="R100" s="45">
        <v>4.8499999999999996</v>
      </c>
      <c r="S100" s="23">
        <v>72.2</v>
      </c>
      <c r="T100" s="22">
        <v>9.1896814404432128</v>
      </c>
      <c r="U100" s="22">
        <v>8.5979916897506943</v>
      </c>
      <c r="V100" s="22">
        <v>9.1527008310249318</v>
      </c>
      <c r="W100" s="22">
        <v>9.8368421052631572</v>
      </c>
      <c r="X100" s="22">
        <v>8.6164819944598339</v>
      </c>
      <c r="Y100" s="22">
        <v>8.7828947368421044</v>
      </c>
      <c r="Z100" s="22">
        <v>9.2451523545706369</v>
      </c>
      <c r="AA100" s="22">
        <v>9.540997229916897</v>
      </c>
      <c r="AB100" s="22">
        <v>9.060249307479225</v>
      </c>
      <c r="AC100" s="22">
        <v>9.4115650969529074</v>
      </c>
      <c r="AD100" s="22">
        <v>8.4685595567867047</v>
      </c>
      <c r="AE100" s="22">
        <v>9.0232686980609422</v>
      </c>
      <c r="AF100" s="22">
        <v>8.9677977839335163</v>
      </c>
    </row>
    <row r="101" spans="1:32" s="3" customFormat="1">
      <c r="A101" s="3">
        <v>1999</v>
      </c>
      <c r="B101" s="5" t="s">
        <v>28</v>
      </c>
      <c r="C101" s="5" t="s">
        <v>26</v>
      </c>
      <c r="D101" s="2">
        <v>27</v>
      </c>
      <c r="E101" s="2">
        <v>2</v>
      </c>
      <c r="F101" s="45">
        <v>5.0999999999999996</v>
      </c>
      <c r="G101" s="45">
        <v>4.58</v>
      </c>
      <c r="H101" s="45">
        <v>4.99</v>
      </c>
      <c r="I101" s="45">
        <v>4.8899999999999997</v>
      </c>
      <c r="J101" s="45">
        <v>4.76</v>
      </c>
      <c r="K101" s="45">
        <v>4.87</v>
      </c>
      <c r="L101" s="45">
        <v>5.19</v>
      </c>
      <c r="M101" s="45">
        <v>6</v>
      </c>
      <c r="N101" s="45">
        <v>5.46</v>
      </c>
      <c r="O101" s="45">
        <v>5</v>
      </c>
      <c r="P101" s="45">
        <v>4.8499999999999996</v>
      </c>
      <c r="Q101" s="45">
        <v>5.09</v>
      </c>
      <c r="R101" s="45">
        <v>4.8600000000000003</v>
      </c>
      <c r="S101" s="23">
        <v>72.2</v>
      </c>
      <c r="T101" s="22">
        <v>9.4300554016620488</v>
      </c>
      <c r="U101" s="22">
        <v>8.4685595567867047</v>
      </c>
      <c r="V101" s="22">
        <v>9.2266620498614973</v>
      </c>
      <c r="W101" s="22">
        <v>9.0417590027700818</v>
      </c>
      <c r="X101" s="22">
        <v>8.8013850415512458</v>
      </c>
      <c r="Y101" s="22">
        <v>9.0047783933517991</v>
      </c>
      <c r="Z101" s="22">
        <v>9.5964681440443211</v>
      </c>
      <c r="AA101" s="22">
        <v>11.094182825484765</v>
      </c>
      <c r="AB101" s="22">
        <v>10.095706371191135</v>
      </c>
      <c r="AC101" s="22">
        <v>9.2451523545706369</v>
      </c>
      <c r="AD101" s="22">
        <v>8.9677977839335163</v>
      </c>
      <c r="AE101" s="22">
        <v>9.4115650969529074</v>
      </c>
      <c r="AF101" s="22">
        <v>8.9862880886426595</v>
      </c>
    </row>
    <row r="102" spans="1:32" s="3" customFormat="1">
      <c r="A102" s="3">
        <v>1999</v>
      </c>
      <c r="B102" s="5" t="s">
        <v>29</v>
      </c>
      <c r="C102" s="5" t="s">
        <v>18</v>
      </c>
      <c r="D102" s="2">
        <v>28</v>
      </c>
      <c r="E102" s="2">
        <v>2</v>
      </c>
      <c r="F102" s="46">
        <v>14888</v>
      </c>
      <c r="G102" s="46">
        <v>13228</v>
      </c>
      <c r="H102" s="46">
        <v>14220</v>
      </c>
      <c r="I102" s="46">
        <v>13969</v>
      </c>
      <c r="J102" s="46">
        <v>13694</v>
      </c>
      <c r="K102" s="46">
        <v>14326</v>
      </c>
      <c r="L102" s="46">
        <v>14953</v>
      </c>
      <c r="M102" s="46">
        <v>19663</v>
      </c>
      <c r="N102" s="46">
        <v>15723</v>
      </c>
      <c r="O102" s="46">
        <v>13552</v>
      </c>
      <c r="P102" s="46">
        <v>13478</v>
      </c>
      <c r="Q102" s="46">
        <v>14152</v>
      </c>
      <c r="R102" s="46">
        <v>13022</v>
      </c>
      <c r="S102" s="23">
        <v>72.2</v>
      </c>
      <c r="T102" s="6">
        <v>27528.365650969528</v>
      </c>
      <c r="U102" s="6">
        <v>24458.975069252076</v>
      </c>
      <c r="V102" s="6">
        <v>26293.213296398892</v>
      </c>
      <c r="W102" s="6">
        <v>25829.106648199446</v>
      </c>
      <c r="X102" s="6">
        <v>25320.623268698058</v>
      </c>
      <c r="Y102" s="6">
        <v>26489.21052631579</v>
      </c>
      <c r="Z102" s="6">
        <v>27648.552631578947</v>
      </c>
      <c r="AA102" s="6">
        <v>36357.486149584489</v>
      </c>
      <c r="AB102" s="6">
        <v>29072.306094182823</v>
      </c>
      <c r="AC102" s="6">
        <v>25058.060941828255</v>
      </c>
      <c r="AD102" s="6">
        <v>24921.232686980609</v>
      </c>
      <c r="AE102" s="6">
        <v>26167.47922437673</v>
      </c>
      <c r="AF102" s="6">
        <v>24078.074792243766</v>
      </c>
    </row>
    <row r="103" spans="1:32" s="3" customFormat="1">
      <c r="A103" s="3">
        <v>1999</v>
      </c>
      <c r="B103" s="5" t="s">
        <v>29</v>
      </c>
      <c r="C103" s="5" t="s">
        <v>19</v>
      </c>
      <c r="D103" s="2">
        <v>29</v>
      </c>
      <c r="E103" s="2">
        <v>2</v>
      </c>
      <c r="F103" s="46">
        <v>19024</v>
      </c>
      <c r="G103" s="46">
        <v>17718</v>
      </c>
      <c r="H103" s="46">
        <v>18565</v>
      </c>
      <c r="I103" s="46">
        <v>17744</v>
      </c>
      <c r="J103" s="46">
        <v>17680</v>
      </c>
      <c r="K103" s="46">
        <v>18438</v>
      </c>
      <c r="L103" s="46">
        <v>19150</v>
      </c>
      <c r="M103" s="46">
        <v>23940</v>
      </c>
      <c r="N103" s="46">
        <v>20246</v>
      </c>
      <c r="O103" s="46">
        <v>18000</v>
      </c>
      <c r="P103" s="46">
        <v>17458</v>
      </c>
      <c r="Q103" s="46">
        <v>18176</v>
      </c>
      <c r="R103" s="46">
        <v>16702</v>
      </c>
      <c r="S103" s="23">
        <v>72.2</v>
      </c>
      <c r="T103" s="6">
        <v>35175.955678670362</v>
      </c>
      <c r="U103" s="6">
        <v>32761.121883656509</v>
      </c>
      <c r="V103" s="6">
        <v>34327.250692520771</v>
      </c>
      <c r="W103" s="6">
        <v>32809.196675900275</v>
      </c>
      <c r="X103" s="6">
        <v>32690.858725761773</v>
      </c>
      <c r="Y103" s="6">
        <v>34092.423822714678</v>
      </c>
      <c r="Z103" s="6">
        <v>35408.933518005542</v>
      </c>
      <c r="AA103" s="6">
        <v>44265.789473684206</v>
      </c>
      <c r="AB103" s="6">
        <v>37435.470914127422</v>
      </c>
      <c r="AC103" s="6">
        <v>33282.548476454293</v>
      </c>
      <c r="AD103" s="6">
        <v>32280.373961218836</v>
      </c>
      <c r="AE103" s="6">
        <v>33607.977839335181</v>
      </c>
      <c r="AF103" s="6">
        <v>30882.506925207756</v>
      </c>
    </row>
    <row r="104" spans="1:32" s="3" customFormat="1">
      <c r="A104" s="3">
        <v>1999</v>
      </c>
      <c r="B104" s="5" t="s">
        <v>29</v>
      </c>
      <c r="C104" s="5" t="s">
        <v>20</v>
      </c>
      <c r="D104" s="2">
        <v>30</v>
      </c>
      <c r="E104" s="2">
        <v>2</v>
      </c>
      <c r="F104" s="46">
        <v>10421</v>
      </c>
      <c r="G104" s="46">
        <v>9083</v>
      </c>
      <c r="H104" s="46">
        <v>10158</v>
      </c>
      <c r="I104" s="46">
        <v>9456</v>
      </c>
      <c r="J104" s="46">
        <v>8801</v>
      </c>
      <c r="K104" s="46">
        <v>9879</v>
      </c>
      <c r="L104" s="46">
        <v>10000</v>
      </c>
      <c r="M104" s="46">
        <v>15500</v>
      </c>
      <c r="N104" s="46">
        <v>11170</v>
      </c>
      <c r="O104" s="46">
        <v>9360</v>
      </c>
      <c r="P104" s="46">
        <v>9516</v>
      </c>
      <c r="Q104" s="46">
        <v>10419</v>
      </c>
      <c r="R104" s="46">
        <v>9631</v>
      </c>
      <c r="S104" s="23">
        <v>72.2</v>
      </c>
      <c r="T104" s="6">
        <v>19268.74653739612</v>
      </c>
      <c r="U104" s="6">
        <v>16794.743767313019</v>
      </c>
      <c r="V104" s="6">
        <v>18782.451523545704</v>
      </c>
      <c r="W104" s="6">
        <v>17484.43213296399</v>
      </c>
      <c r="X104" s="6">
        <v>16273.317174515234</v>
      </c>
      <c r="Y104" s="6">
        <v>18266.572022160664</v>
      </c>
      <c r="Z104" s="6">
        <v>18490.304709141274</v>
      </c>
      <c r="AA104" s="6">
        <v>28659.972299168974</v>
      </c>
      <c r="AB104" s="6">
        <v>20653.670360110802</v>
      </c>
      <c r="AC104" s="6">
        <v>17306.925207756231</v>
      </c>
      <c r="AD104" s="6">
        <v>17595.373961218836</v>
      </c>
      <c r="AE104" s="6">
        <v>19265.048476454293</v>
      </c>
      <c r="AF104" s="6">
        <v>17808.012465373962</v>
      </c>
    </row>
    <row r="105" spans="1:32" s="3" customFormat="1">
      <c r="A105" s="3">
        <v>1999</v>
      </c>
      <c r="B105" s="5" t="s">
        <v>29</v>
      </c>
      <c r="C105" s="5" t="s">
        <v>21</v>
      </c>
      <c r="D105" s="2">
        <v>31</v>
      </c>
      <c r="E105" s="2">
        <v>2</v>
      </c>
      <c r="F105" s="46">
        <v>17803</v>
      </c>
      <c r="G105" s="46">
        <v>16282</v>
      </c>
      <c r="H105" s="46">
        <v>16977</v>
      </c>
      <c r="I105" s="46">
        <v>16527</v>
      </c>
      <c r="J105" s="46">
        <v>16392</v>
      </c>
      <c r="K105" s="46">
        <v>17000</v>
      </c>
      <c r="L105" s="46">
        <v>18000</v>
      </c>
      <c r="M105" s="46">
        <v>22487</v>
      </c>
      <c r="N105" s="46">
        <v>18737</v>
      </c>
      <c r="O105" s="46">
        <v>16727</v>
      </c>
      <c r="P105" s="46">
        <v>16457</v>
      </c>
      <c r="Q105" s="46">
        <v>16914</v>
      </c>
      <c r="R105" s="46">
        <v>15798</v>
      </c>
      <c r="S105" s="23">
        <v>72.2</v>
      </c>
      <c r="T105" s="6">
        <v>32918.289473684206</v>
      </c>
      <c r="U105" s="6">
        <v>30105.914127423821</v>
      </c>
      <c r="V105" s="6">
        <v>31390.990304709139</v>
      </c>
      <c r="W105" s="6">
        <v>30558.926592797783</v>
      </c>
      <c r="X105" s="6">
        <v>30309.307479224375</v>
      </c>
      <c r="Y105" s="6">
        <v>31433.518005540165</v>
      </c>
      <c r="Z105" s="6">
        <v>33282.548476454293</v>
      </c>
      <c r="AA105" s="6">
        <v>41579.148199445983</v>
      </c>
      <c r="AB105" s="6">
        <v>34645.283933518003</v>
      </c>
      <c r="AC105" s="6">
        <v>30928.732686980609</v>
      </c>
      <c r="AD105" s="6">
        <v>30429.494459833793</v>
      </c>
      <c r="AE105" s="6">
        <v>31274.501385041549</v>
      </c>
      <c r="AF105" s="6">
        <v>29210.983379501384</v>
      </c>
    </row>
    <row r="106" spans="1:32" s="3" customFormat="1">
      <c r="A106" s="3">
        <v>1999</v>
      </c>
      <c r="B106" s="5" t="s">
        <v>29</v>
      </c>
      <c r="C106" s="5" t="s">
        <v>22</v>
      </c>
      <c r="D106" s="2">
        <v>32</v>
      </c>
      <c r="E106" s="2">
        <v>2</v>
      </c>
      <c r="F106" s="46">
        <v>19800</v>
      </c>
      <c r="G106" s="46">
        <v>18425</v>
      </c>
      <c r="H106" s="46">
        <v>19230</v>
      </c>
      <c r="I106" s="46">
        <v>18319</v>
      </c>
      <c r="J106" s="46">
        <v>18303</v>
      </c>
      <c r="K106" s="46">
        <v>18999</v>
      </c>
      <c r="L106" s="46">
        <v>19990</v>
      </c>
      <c r="M106" s="46">
        <v>25050</v>
      </c>
      <c r="N106" s="46">
        <v>21072</v>
      </c>
      <c r="O106" s="46">
        <v>18975</v>
      </c>
      <c r="P106" s="46">
        <v>18207</v>
      </c>
      <c r="Q106" s="46">
        <v>18830</v>
      </c>
      <c r="R106" s="46">
        <v>17563</v>
      </c>
      <c r="S106" s="23">
        <v>72.2</v>
      </c>
      <c r="T106" s="6">
        <v>36610.803324099725</v>
      </c>
      <c r="U106" s="6">
        <v>34068.386426592799</v>
      </c>
      <c r="V106" s="6">
        <v>35556.855955678671</v>
      </c>
      <c r="W106" s="6">
        <v>33872.389196675897</v>
      </c>
      <c r="X106" s="6">
        <v>33842.804709141274</v>
      </c>
      <c r="Y106" s="6">
        <v>35129.729916897508</v>
      </c>
      <c r="Z106" s="6">
        <v>36962.119113573404</v>
      </c>
      <c r="AA106" s="6">
        <v>46318.213296398892</v>
      </c>
      <c r="AB106" s="6">
        <v>38962.770083102492</v>
      </c>
      <c r="AC106" s="6">
        <v>35085.353185595566</v>
      </c>
      <c r="AD106" s="6">
        <v>33665.297783933514</v>
      </c>
      <c r="AE106" s="6">
        <v>34817.243767313019</v>
      </c>
      <c r="AF106" s="6">
        <v>32474.522160664819</v>
      </c>
    </row>
    <row r="107" spans="1:32" s="3" customFormat="1">
      <c r="A107" s="3">
        <v>1999</v>
      </c>
      <c r="B107" s="5" t="s">
        <v>29</v>
      </c>
      <c r="C107" s="5" t="s">
        <v>23</v>
      </c>
      <c r="D107" s="2">
        <v>33</v>
      </c>
      <c r="E107" s="2">
        <v>2</v>
      </c>
      <c r="F107" s="46">
        <v>14598</v>
      </c>
      <c r="G107" s="46">
        <v>12869</v>
      </c>
      <c r="H107" s="46">
        <v>13542</v>
      </c>
      <c r="I107" s="46">
        <v>13326</v>
      </c>
      <c r="J107" s="46">
        <v>12735</v>
      </c>
      <c r="K107" s="46">
        <v>13373</v>
      </c>
      <c r="L107" s="46">
        <v>14700</v>
      </c>
      <c r="M107" s="46">
        <v>19414</v>
      </c>
      <c r="N107" s="46">
        <v>15500</v>
      </c>
      <c r="O107" s="46">
        <v>13394</v>
      </c>
      <c r="P107" s="46">
        <v>13232</v>
      </c>
      <c r="Q107" s="46">
        <v>13942</v>
      </c>
      <c r="R107" s="46">
        <v>13201</v>
      </c>
      <c r="S107" s="23">
        <v>72.2</v>
      </c>
      <c r="T107" s="6">
        <v>26992.14681440443</v>
      </c>
      <c r="U107" s="6">
        <v>23795.173130193903</v>
      </c>
      <c r="V107" s="6">
        <v>25039.570637119112</v>
      </c>
      <c r="W107" s="6">
        <v>24640.180055401663</v>
      </c>
      <c r="X107" s="6">
        <v>23547.403047091411</v>
      </c>
      <c r="Y107" s="6">
        <v>24727.084487534627</v>
      </c>
      <c r="Z107" s="6">
        <v>27180.747922437673</v>
      </c>
      <c r="AA107" s="6">
        <v>35897.077562326871</v>
      </c>
      <c r="AB107" s="6">
        <v>28659.972299168974</v>
      </c>
      <c r="AC107" s="6">
        <v>24765.914127423821</v>
      </c>
      <c r="AD107" s="6">
        <v>24466.371191135731</v>
      </c>
      <c r="AE107" s="6">
        <v>25779.182825484764</v>
      </c>
      <c r="AF107" s="6">
        <v>24409.051246537394</v>
      </c>
    </row>
    <row r="108" spans="1:32" s="3" customFormat="1">
      <c r="A108" s="3">
        <v>1999</v>
      </c>
      <c r="B108" s="5" t="s">
        <v>29</v>
      </c>
      <c r="C108" s="5" t="s">
        <v>24</v>
      </c>
      <c r="D108" s="2">
        <v>34</v>
      </c>
      <c r="E108" s="2">
        <v>2</v>
      </c>
      <c r="F108" s="46">
        <v>5187</v>
      </c>
      <c r="G108" s="46">
        <v>4643</v>
      </c>
      <c r="H108" s="46">
        <v>5487</v>
      </c>
      <c r="I108" s="46">
        <v>5114</v>
      </c>
      <c r="J108" s="46">
        <v>4709</v>
      </c>
      <c r="K108" s="46">
        <v>5095</v>
      </c>
      <c r="L108" s="46">
        <v>4996</v>
      </c>
      <c r="M108" s="46">
        <v>5851</v>
      </c>
      <c r="N108" s="46">
        <v>5311</v>
      </c>
      <c r="O108" s="46">
        <v>4942</v>
      </c>
      <c r="P108" s="46">
        <v>5047</v>
      </c>
      <c r="Q108" s="46">
        <v>5302</v>
      </c>
      <c r="R108" s="46">
        <v>5022</v>
      </c>
      <c r="S108" s="23">
        <v>72.2</v>
      </c>
      <c r="T108" s="6">
        <v>9590.9210526315783</v>
      </c>
      <c r="U108" s="6">
        <v>8585.0484764542925</v>
      </c>
      <c r="V108" s="6">
        <v>10145.630193905818</v>
      </c>
      <c r="W108" s="6">
        <v>9455.9418282548468</v>
      </c>
      <c r="X108" s="6">
        <v>8707.0844875346265</v>
      </c>
      <c r="Y108" s="6">
        <v>9420.8102493074784</v>
      </c>
      <c r="Z108" s="6">
        <v>9237.7562326869811</v>
      </c>
      <c r="AA108" s="6">
        <v>10818.677285318559</v>
      </c>
      <c r="AB108" s="6">
        <v>9820.2008310249312</v>
      </c>
      <c r="AC108" s="6">
        <v>9137.9085872576179</v>
      </c>
      <c r="AD108" s="6">
        <v>9332.0567867036007</v>
      </c>
      <c r="AE108" s="6">
        <v>9803.559556786704</v>
      </c>
      <c r="AF108" s="6">
        <v>9285.8310249307469</v>
      </c>
    </row>
    <row r="109" spans="1:32" s="3" customFormat="1">
      <c r="A109" s="3">
        <v>1999</v>
      </c>
      <c r="B109" s="5" t="s">
        <v>29</v>
      </c>
      <c r="C109" s="5" t="s">
        <v>25</v>
      </c>
      <c r="D109" s="2">
        <v>35</v>
      </c>
      <c r="E109" s="2">
        <v>2</v>
      </c>
      <c r="F109" s="46">
        <v>4854</v>
      </c>
      <c r="G109" s="46">
        <v>4360</v>
      </c>
      <c r="H109" s="46">
        <v>6076</v>
      </c>
      <c r="I109" s="46">
        <v>5616</v>
      </c>
      <c r="J109" s="46">
        <v>4304</v>
      </c>
      <c r="K109" s="46">
        <v>5098</v>
      </c>
      <c r="L109" s="46">
        <v>4393</v>
      </c>
      <c r="M109" s="46">
        <v>5124</v>
      </c>
      <c r="N109" s="46">
        <v>4512</v>
      </c>
      <c r="O109" s="46">
        <v>4321</v>
      </c>
      <c r="P109" s="46">
        <v>4490</v>
      </c>
      <c r="Q109" s="46">
        <v>5040</v>
      </c>
      <c r="R109" s="46">
        <v>4812</v>
      </c>
      <c r="S109" s="23">
        <v>72.2</v>
      </c>
      <c r="T109" s="6">
        <v>8975.1939058171738</v>
      </c>
      <c r="U109" s="6">
        <v>8061.7728531855955</v>
      </c>
      <c r="V109" s="6">
        <v>11234.709141274237</v>
      </c>
      <c r="W109" s="6">
        <v>10384.155124653738</v>
      </c>
      <c r="X109" s="6">
        <v>7958.2271468144045</v>
      </c>
      <c r="Y109" s="6">
        <v>9426.3573407202221</v>
      </c>
      <c r="Z109" s="6">
        <v>8122.7908587257616</v>
      </c>
      <c r="AA109" s="6">
        <v>9474.4321329639879</v>
      </c>
      <c r="AB109" s="6">
        <v>8342.8254847645421</v>
      </c>
      <c r="AC109" s="6">
        <v>7989.660664819944</v>
      </c>
      <c r="AD109" s="6">
        <v>8302.146814404432</v>
      </c>
      <c r="AE109" s="6">
        <v>9319.1135734072013</v>
      </c>
      <c r="AF109" s="6">
        <v>8897.5346260387814</v>
      </c>
    </row>
    <row r="110" spans="1:32" s="3" customFormat="1">
      <c r="A110" s="3">
        <v>1999</v>
      </c>
      <c r="B110" s="5" t="s">
        <v>29</v>
      </c>
      <c r="C110" s="5" t="s">
        <v>26</v>
      </c>
      <c r="D110" s="2">
        <v>36</v>
      </c>
      <c r="E110" s="2">
        <v>2</v>
      </c>
      <c r="F110" s="46">
        <v>5222</v>
      </c>
      <c r="G110" s="46">
        <v>4675</v>
      </c>
      <c r="H110" s="46">
        <v>5449</v>
      </c>
      <c r="I110" s="46">
        <v>5043</v>
      </c>
      <c r="J110" s="46">
        <v>4768</v>
      </c>
      <c r="K110" s="46">
        <v>5092</v>
      </c>
      <c r="L110" s="46">
        <v>5107</v>
      </c>
      <c r="M110" s="46">
        <v>5995</v>
      </c>
      <c r="N110" s="46">
        <v>5446</v>
      </c>
      <c r="O110" s="46">
        <v>5025</v>
      </c>
      <c r="P110" s="46">
        <v>5190</v>
      </c>
      <c r="Q110" s="46">
        <v>5344</v>
      </c>
      <c r="R110" s="46">
        <v>5154</v>
      </c>
      <c r="S110" s="23">
        <v>72.2</v>
      </c>
      <c r="T110" s="6">
        <v>9655.6371191135731</v>
      </c>
      <c r="U110" s="6">
        <v>8644.2174515235456</v>
      </c>
      <c r="V110" s="6">
        <v>10075.367036011079</v>
      </c>
      <c r="W110" s="6">
        <v>9324.6606648199449</v>
      </c>
      <c r="X110" s="6">
        <v>8816.1772853185594</v>
      </c>
      <c r="Y110" s="6">
        <v>9415.2631578947367</v>
      </c>
      <c r="Z110" s="6">
        <v>9442.9986149584493</v>
      </c>
      <c r="AA110" s="6">
        <v>11084.937673130193</v>
      </c>
      <c r="AB110" s="6">
        <v>10069.819944598337</v>
      </c>
      <c r="AC110" s="6">
        <v>9291.3781163434905</v>
      </c>
      <c r="AD110" s="6">
        <v>9596.4681440443201</v>
      </c>
      <c r="AE110" s="6">
        <v>9881.2188365650964</v>
      </c>
      <c r="AF110" s="6">
        <v>9529.9030470914131</v>
      </c>
    </row>
    <row r="111" spans="1:32" s="3" customFormat="1">
      <c r="A111" s="3">
        <v>2000</v>
      </c>
      <c r="B111" s="5" t="s">
        <v>17</v>
      </c>
      <c r="C111" s="5" t="s">
        <v>18</v>
      </c>
      <c r="D111" s="2">
        <v>1</v>
      </c>
      <c r="E111" s="2">
        <v>3</v>
      </c>
      <c r="F111" s="96">
        <v>299.60000000000002</v>
      </c>
      <c r="G111" s="96">
        <v>268.89999999999998</v>
      </c>
      <c r="H111" s="96">
        <v>284</v>
      </c>
      <c r="I111" s="96">
        <v>276.5</v>
      </c>
      <c r="J111" s="96">
        <v>274.7</v>
      </c>
      <c r="K111" s="96">
        <v>286.89999999999998</v>
      </c>
      <c r="L111" s="96">
        <v>300.39999999999998</v>
      </c>
      <c r="M111" s="96">
        <v>401.3</v>
      </c>
      <c r="N111" s="96">
        <v>319.10000000000002</v>
      </c>
      <c r="O111" s="96">
        <v>272.7</v>
      </c>
      <c r="P111" s="96">
        <v>274.2</v>
      </c>
      <c r="Q111" s="96">
        <v>282.8</v>
      </c>
      <c r="R111" s="96">
        <v>266.2</v>
      </c>
      <c r="S111" s="23">
        <v>72.599999999999994</v>
      </c>
      <c r="T111" s="20">
        <v>550.91735537190095</v>
      </c>
      <c r="U111" s="20">
        <v>494.46487603305781</v>
      </c>
      <c r="V111" s="20">
        <v>522.23140495867767</v>
      </c>
      <c r="W111" s="20">
        <v>508.44008264462815</v>
      </c>
      <c r="X111" s="20">
        <v>505.13016528925618</v>
      </c>
      <c r="Y111" s="20">
        <v>527.56404958677683</v>
      </c>
      <c r="Z111" s="20">
        <v>552.38842975206603</v>
      </c>
      <c r="AA111" s="20">
        <v>737.92768595041332</v>
      </c>
      <c r="AB111" s="20">
        <v>586.77479338842988</v>
      </c>
      <c r="AC111" s="20">
        <v>501.45247933884298</v>
      </c>
      <c r="AD111" s="20">
        <v>504.21074380165288</v>
      </c>
      <c r="AE111" s="20">
        <v>520.02479338842988</v>
      </c>
      <c r="AF111" s="20">
        <v>489.5</v>
      </c>
    </row>
    <row r="112" spans="1:32" s="3" customFormat="1">
      <c r="A112" s="3">
        <v>2000</v>
      </c>
      <c r="B112" s="5" t="s">
        <v>17</v>
      </c>
      <c r="C112" s="5" t="s">
        <v>19</v>
      </c>
      <c r="D112" s="2">
        <v>2</v>
      </c>
      <c r="E112" s="2">
        <v>3</v>
      </c>
      <c r="F112" s="96">
        <v>380.2</v>
      </c>
      <c r="G112" s="96">
        <v>347</v>
      </c>
      <c r="H112" s="96">
        <v>364.1</v>
      </c>
      <c r="I112" s="96">
        <v>356.8</v>
      </c>
      <c r="J112" s="96">
        <v>348.4</v>
      </c>
      <c r="K112" s="96">
        <v>360.4</v>
      </c>
      <c r="L112" s="96">
        <v>381.2</v>
      </c>
      <c r="M112" s="96">
        <v>482.3</v>
      </c>
      <c r="N112" s="96">
        <v>403.6</v>
      </c>
      <c r="O112" s="96">
        <v>358</v>
      </c>
      <c r="P112" s="96">
        <v>347.4</v>
      </c>
      <c r="Q112" s="96">
        <v>362</v>
      </c>
      <c r="R112" s="96">
        <v>332.6</v>
      </c>
      <c r="S112" s="23">
        <v>72.599999999999994</v>
      </c>
      <c r="T112" s="20">
        <v>699.12809917355378</v>
      </c>
      <c r="U112" s="20">
        <v>638.07851239669424</v>
      </c>
      <c r="V112" s="20">
        <v>669.52272727272737</v>
      </c>
      <c r="W112" s="20">
        <v>656.09917355371908</v>
      </c>
      <c r="X112" s="20">
        <v>640.65289256198344</v>
      </c>
      <c r="Y112" s="20">
        <v>662.71900826446279</v>
      </c>
      <c r="Z112" s="20">
        <v>700.96694214876038</v>
      </c>
      <c r="AA112" s="20">
        <v>886.87396694214885</v>
      </c>
      <c r="AB112" s="20">
        <v>742.15702479338859</v>
      </c>
      <c r="AC112" s="20">
        <v>658.30578512396698</v>
      </c>
      <c r="AD112" s="20">
        <v>638.81404958677683</v>
      </c>
      <c r="AE112" s="20">
        <v>665.6611570247934</v>
      </c>
      <c r="AF112" s="20">
        <v>611.59917355371908</v>
      </c>
    </row>
    <row r="113" spans="1:32" s="3" customFormat="1">
      <c r="A113" s="3">
        <v>2000</v>
      </c>
      <c r="B113" s="5" t="s">
        <v>17</v>
      </c>
      <c r="C113" s="5" t="s">
        <v>20</v>
      </c>
      <c r="D113" s="2">
        <v>3</v>
      </c>
      <c r="E113" s="2">
        <v>3</v>
      </c>
      <c r="F113" s="96">
        <v>216.9</v>
      </c>
      <c r="G113" s="96">
        <v>192.6</v>
      </c>
      <c r="H113" s="96">
        <v>207.6</v>
      </c>
      <c r="I113" s="96">
        <v>192.8</v>
      </c>
      <c r="J113" s="96">
        <v>187.2</v>
      </c>
      <c r="K113" s="96">
        <v>203.6</v>
      </c>
      <c r="L113" s="96">
        <v>211.1</v>
      </c>
      <c r="M113" s="96">
        <v>319.5</v>
      </c>
      <c r="N113" s="96">
        <v>235.2</v>
      </c>
      <c r="O113" s="96">
        <v>191.9</v>
      </c>
      <c r="P113" s="96">
        <v>198.3</v>
      </c>
      <c r="Q113" s="96">
        <v>210.9</v>
      </c>
      <c r="R113" s="96">
        <v>202.2</v>
      </c>
      <c r="S113" s="23">
        <v>72.599999999999994</v>
      </c>
      <c r="T113" s="20">
        <v>398.8450413223141</v>
      </c>
      <c r="U113" s="20">
        <v>354.1611570247934</v>
      </c>
      <c r="V113" s="20">
        <v>381.74380165289256</v>
      </c>
      <c r="W113" s="20">
        <v>354.52892561983475</v>
      </c>
      <c r="X113" s="20">
        <v>344.23140495867767</v>
      </c>
      <c r="Y113" s="20">
        <v>374.38842975206614</v>
      </c>
      <c r="Z113" s="20">
        <v>388.17975206611573</v>
      </c>
      <c r="AA113" s="20">
        <v>587.51033057851248</v>
      </c>
      <c r="AB113" s="20">
        <v>432.49586776859502</v>
      </c>
      <c r="AC113" s="20">
        <v>352.8739669421488</v>
      </c>
      <c r="AD113" s="20">
        <v>364.64256198347113</v>
      </c>
      <c r="AE113" s="20">
        <v>387.81198347107443</v>
      </c>
      <c r="AF113" s="20">
        <v>371.81404958677683</v>
      </c>
    </row>
    <row r="114" spans="1:32" s="3" customFormat="1">
      <c r="A114" s="3">
        <v>2000</v>
      </c>
      <c r="B114" s="5" t="s">
        <v>17</v>
      </c>
      <c r="C114" s="5" t="s">
        <v>21</v>
      </c>
      <c r="D114" s="2">
        <v>4</v>
      </c>
      <c r="E114" s="2">
        <v>3</v>
      </c>
      <c r="F114" s="96">
        <v>359</v>
      </c>
      <c r="G114" s="96">
        <v>329.3</v>
      </c>
      <c r="H114" s="96">
        <v>340.9</v>
      </c>
      <c r="I114" s="96">
        <v>335</v>
      </c>
      <c r="J114" s="96">
        <v>330.8</v>
      </c>
      <c r="K114" s="96">
        <v>340.9</v>
      </c>
      <c r="L114" s="96">
        <v>358.1</v>
      </c>
      <c r="M114" s="96">
        <v>460</v>
      </c>
      <c r="N114" s="96">
        <v>377.3</v>
      </c>
      <c r="O114" s="96">
        <v>336</v>
      </c>
      <c r="P114" s="96">
        <v>327.5</v>
      </c>
      <c r="Q114" s="96">
        <v>338.4</v>
      </c>
      <c r="R114" s="96">
        <v>320.2</v>
      </c>
      <c r="S114" s="23">
        <v>72.599999999999994</v>
      </c>
      <c r="T114" s="20">
        <v>660.14462809917359</v>
      </c>
      <c r="U114" s="20">
        <v>605.53099173553733</v>
      </c>
      <c r="V114" s="20">
        <v>626.86157024793386</v>
      </c>
      <c r="W114" s="20">
        <v>616.01239669421489</v>
      </c>
      <c r="X114" s="20">
        <v>608.28925619834718</v>
      </c>
      <c r="Y114" s="20">
        <v>626.86157024793386</v>
      </c>
      <c r="Z114" s="20">
        <v>658.48966942148775</v>
      </c>
      <c r="AA114" s="20">
        <v>845.86776859504141</v>
      </c>
      <c r="AB114" s="20">
        <v>693.79545454545462</v>
      </c>
      <c r="AC114" s="20">
        <v>617.85123966942149</v>
      </c>
      <c r="AD114" s="20">
        <v>602.22107438016531</v>
      </c>
      <c r="AE114" s="20">
        <v>622.26446280991729</v>
      </c>
      <c r="AF114" s="20">
        <v>588.79752066115702</v>
      </c>
    </row>
    <row r="115" spans="1:32" s="3" customFormat="1">
      <c r="A115" s="3">
        <v>2000</v>
      </c>
      <c r="B115" s="5" t="s">
        <v>17</v>
      </c>
      <c r="C115" s="5" t="s">
        <v>22</v>
      </c>
      <c r="D115" s="2">
        <v>5</v>
      </c>
      <c r="E115" s="2">
        <v>3</v>
      </c>
      <c r="F115" s="96">
        <v>397.7</v>
      </c>
      <c r="G115" s="96">
        <v>365.3</v>
      </c>
      <c r="H115" s="96">
        <v>379.7</v>
      </c>
      <c r="I115" s="96">
        <v>373.6</v>
      </c>
      <c r="J115" s="96">
        <v>364.3</v>
      </c>
      <c r="K115" s="96">
        <v>374.3</v>
      </c>
      <c r="L115" s="96">
        <v>397.6</v>
      </c>
      <c r="M115" s="96">
        <v>507.3</v>
      </c>
      <c r="N115" s="96">
        <v>421.6</v>
      </c>
      <c r="O115" s="96">
        <v>380.7</v>
      </c>
      <c r="P115" s="96">
        <v>362.9</v>
      </c>
      <c r="Q115" s="96">
        <v>380.5</v>
      </c>
      <c r="R115" s="96">
        <v>352.7</v>
      </c>
      <c r="S115" s="23">
        <v>72.599999999999994</v>
      </c>
      <c r="T115" s="20">
        <v>731.30785123966939</v>
      </c>
      <c r="U115" s="20">
        <v>671.72933884297527</v>
      </c>
      <c r="V115" s="20">
        <v>698.20867768595042</v>
      </c>
      <c r="W115" s="20">
        <v>686.99173553719027</v>
      </c>
      <c r="X115" s="20">
        <v>669.89049586776866</v>
      </c>
      <c r="Y115" s="20">
        <v>688.27892561983481</v>
      </c>
      <c r="Z115" s="20">
        <v>731.12396694214885</v>
      </c>
      <c r="AA115" s="20">
        <v>932.84504132231416</v>
      </c>
      <c r="AB115" s="20">
        <v>775.25619834710756</v>
      </c>
      <c r="AC115" s="20">
        <v>700.04752066115702</v>
      </c>
      <c r="AD115" s="20">
        <v>667.31611570247935</v>
      </c>
      <c r="AE115" s="20">
        <v>699.67975206611573</v>
      </c>
      <c r="AF115" s="20">
        <v>648.55991735537191</v>
      </c>
    </row>
    <row r="116" spans="1:32" s="3" customFormat="1">
      <c r="A116" s="3">
        <v>2000</v>
      </c>
      <c r="B116" s="5" t="s">
        <v>17</v>
      </c>
      <c r="C116" s="5" t="s">
        <v>23</v>
      </c>
      <c r="D116" s="2">
        <v>6</v>
      </c>
      <c r="E116" s="2">
        <v>3</v>
      </c>
      <c r="F116" s="96">
        <v>298.10000000000002</v>
      </c>
      <c r="G116" s="96">
        <v>263.3</v>
      </c>
      <c r="H116" s="96">
        <v>276.60000000000002</v>
      </c>
      <c r="I116" s="96">
        <v>269</v>
      </c>
      <c r="J116" s="96">
        <v>266</v>
      </c>
      <c r="K116" s="96">
        <v>278.3</v>
      </c>
      <c r="L116" s="96">
        <v>293</v>
      </c>
      <c r="M116" s="96">
        <v>393.5</v>
      </c>
      <c r="N116" s="96">
        <v>313.7</v>
      </c>
      <c r="O116" s="96">
        <v>273.10000000000002</v>
      </c>
      <c r="P116" s="96">
        <v>276.2</v>
      </c>
      <c r="Q116" s="96">
        <v>280.89999999999998</v>
      </c>
      <c r="R116" s="96">
        <v>274.8</v>
      </c>
      <c r="S116" s="23">
        <v>72.599999999999994</v>
      </c>
      <c r="T116" s="20">
        <v>548.15909090909099</v>
      </c>
      <c r="U116" s="20">
        <v>484.1673553719009</v>
      </c>
      <c r="V116" s="20">
        <v>508.62396694214885</v>
      </c>
      <c r="W116" s="20">
        <v>494.64876033057857</v>
      </c>
      <c r="X116" s="20">
        <v>489.1322314049587</v>
      </c>
      <c r="Y116" s="20">
        <v>511.75000000000006</v>
      </c>
      <c r="Z116" s="20">
        <v>538.78099173553721</v>
      </c>
      <c r="AA116" s="20">
        <v>723.58471074380168</v>
      </c>
      <c r="AB116" s="20">
        <v>576.84504132231405</v>
      </c>
      <c r="AC116" s="20">
        <v>502.18801652892574</v>
      </c>
      <c r="AD116" s="20">
        <v>507.88842975206609</v>
      </c>
      <c r="AE116" s="20">
        <v>516.5309917355371</v>
      </c>
      <c r="AF116" s="20">
        <v>505.31404958677695</v>
      </c>
    </row>
    <row r="117" spans="1:32" s="3" customFormat="1">
      <c r="A117" s="3">
        <v>2000</v>
      </c>
      <c r="B117" s="5" t="s">
        <v>17</v>
      </c>
      <c r="C117" s="5" t="s">
        <v>24</v>
      </c>
      <c r="D117" s="2">
        <v>7</v>
      </c>
      <c r="E117" s="2">
        <v>3</v>
      </c>
      <c r="F117" s="96">
        <v>106</v>
      </c>
      <c r="G117" s="96">
        <v>95</v>
      </c>
      <c r="H117" s="96">
        <v>107.2</v>
      </c>
      <c r="I117" s="96">
        <v>102.5</v>
      </c>
      <c r="J117" s="96">
        <v>100.3</v>
      </c>
      <c r="K117" s="96">
        <v>104.1</v>
      </c>
      <c r="L117" s="96">
        <v>103.5</v>
      </c>
      <c r="M117" s="96">
        <v>117.1</v>
      </c>
      <c r="N117" s="96">
        <v>113.1</v>
      </c>
      <c r="O117" s="96">
        <v>104.8</v>
      </c>
      <c r="P117" s="96">
        <v>100</v>
      </c>
      <c r="Q117" s="96">
        <v>107.8</v>
      </c>
      <c r="R117" s="96">
        <v>101.7</v>
      </c>
      <c r="S117" s="23">
        <v>72.599999999999994</v>
      </c>
      <c r="T117" s="20">
        <v>194.91735537190084</v>
      </c>
      <c r="U117" s="20">
        <v>174.69008264462812</v>
      </c>
      <c r="V117" s="20">
        <v>197.1239669421488</v>
      </c>
      <c r="W117" s="20">
        <v>188.4814049586777</v>
      </c>
      <c r="X117" s="20">
        <v>184.43595041322314</v>
      </c>
      <c r="Y117" s="20">
        <v>191.42355371900825</v>
      </c>
      <c r="Z117" s="20">
        <v>190.3202479338843</v>
      </c>
      <c r="AA117" s="20">
        <v>215.32851239669421</v>
      </c>
      <c r="AB117" s="20">
        <v>207.97314049586777</v>
      </c>
      <c r="AC117" s="20">
        <v>192.71074380165291</v>
      </c>
      <c r="AD117" s="20">
        <v>183.88429752066116</v>
      </c>
      <c r="AE117" s="20">
        <v>198.22727272727272</v>
      </c>
      <c r="AF117" s="20">
        <v>187.01033057851242</v>
      </c>
    </row>
    <row r="118" spans="1:32" s="3" customFormat="1">
      <c r="A118" s="3">
        <v>2000</v>
      </c>
      <c r="B118" s="5" t="s">
        <v>17</v>
      </c>
      <c r="C118" s="5" t="s">
        <v>25</v>
      </c>
      <c r="D118" s="2">
        <v>8</v>
      </c>
      <c r="E118" s="2">
        <v>3</v>
      </c>
      <c r="F118" s="96">
        <v>95.5</v>
      </c>
      <c r="G118" s="96">
        <v>95</v>
      </c>
      <c r="H118" s="96">
        <v>98.3</v>
      </c>
      <c r="I118" s="96">
        <v>100</v>
      </c>
      <c r="J118" s="96">
        <v>88.9</v>
      </c>
      <c r="K118" s="96">
        <v>92.6</v>
      </c>
      <c r="L118" s="96">
        <v>90</v>
      </c>
      <c r="M118" s="96">
        <v>100</v>
      </c>
      <c r="N118" s="96">
        <v>94.7</v>
      </c>
      <c r="O118" s="96">
        <v>92.3</v>
      </c>
      <c r="P118" s="96">
        <v>90</v>
      </c>
      <c r="Q118" s="96">
        <v>99</v>
      </c>
      <c r="R118" s="96">
        <v>90</v>
      </c>
      <c r="S118" s="23">
        <v>72.599999999999994</v>
      </c>
      <c r="T118" s="20">
        <v>175.60950413223142</v>
      </c>
      <c r="U118" s="20">
        <v>174.69008264462812</v>
      </c>
      <c r="V118" s="20">
        <v>180.75826446280993</v>
      </c>
      <c r="W118" s="20">
        <v>183.88429752066116</v>
      </c>
      <c r="X118" s="20">
        <v>163.4731404958678</v>
      </c>
      <c r="Y118" s="20">
        <v>170.27685950413223</v>
      </c>
      <c r="Z118" s="20">
        <v>165.49586776859505</v>
      </c>
      <c r="AA118" s="20">
        <v>183.88429752066116</v>
      </c>
      <c r="AB118" s="20">
        <v>174.13842975206614</v>
      </c>
      <c r="AC118" s="20">
        <v>169.72520661157026</v>
      </c>
      <c r="AD118" s="20">
        <v>165.49586776859505</v>
      </c>
      <c r="AE118" s="20">
        <v>182.04545454545456</v>
      </c>
      <c r="AF118" s="20">
        <v>165.49586776859505</v>
      </c>
    </row>
    <row r="119" spans="1:32" s="3" customFormat="1">
      <c r="A119" s="3">
        <v>2000</v>
      </c>
      <c r="B119" s="5" t="s">
        <v>17</v>
      </c>
      <c r="C119" s="5" t="s">
        <v>26</v>
      </c>
      <c r="D119" s="2">
        <v>9</v>
      </c>
      <c r="E119" s="2">
        <v>3</v>
      </c>
      <c r="F119" s="96">
        <v>108</v>
      </c>
      <c r="G119" s="96">
        <v>95</v>
      </c>
      <c r="H119" s="96">
        <v>108.8</v>
      </c>
      <c r="I119" s="96">
        <v>103.4</v>
      </c>
      <c r="J119" s="96">
        <v>102.9</v>
      </c>
      <c r="K119" s="96">
        <v>106</v>
      </c>
      <c r="L119" s="96">
        <v>106.1</v>
      </c>
      <c r="M119" s="96">
        <v>121.9</v>
      </c>
      <c r="N119" s="96">
        <v>115.5</v>
      </c>
      <c r="O119" s="96">
        <v>106.7</v>
      </c>
      <c r="P119" s="96">
        <v>101.3</v>
      </c>
      <c r="Q119" s="96">
        <v>108.9</v>
      </c>
      <c r="R119" s="96">
        <v>104.3</v>
      </c>
      <c r="S119" s="23">
        <v>72.599999999999994</v>
      </c>
      <c r="T119" s="20">
        <v>198.59504132231407</v>
      </c>
      <c r="U119" s="20">
        <v>174.69008264462812</v>
      </c>
      <c r="V119" s="20">
        <v>200.06611570247935</v>
      </c>
      <c r="W119" s="20">
        <v>190.13636363636368</v>
      </c>
      <c r="X119" s="20">
        <v>189.21694214876035</v>
      </c>
      <c r="Y119" s="20">
        <v>194.91735537190084</v>
      </c>
      <c r="Z119" s="20">
        <v>195.10123966942149</v>
      </c>
      <c r="AA119" s="20">
        <v>224.15495867768598</v>
      </c>
      <c r="AB119" s="20">
        <v>212.38636363636365</v>
      </c>
      <c r="AC119" s="20">
        <v>196.20454545454547</v>
      </c>
      <c r="AD119" s="20">
        <v>186.27479338842974</v>
      </c>
      <c r="AE119" s="20">
        <v>200.25000000000003</v>
      </c>
      <c r="AF119" s="20">
        <v>191.79132231404958</v>
      </c>
    </row>
    <row r="120" spans="1:32" s="3" customFormat="1">
      <c r="A120" s="3">
        <v>2000</v>
      </c>
      <c r="B120" s="5" t="s">
        <v>27</v>
      </c>
      <c r="C120" s="5" t="s">
        <v>18</v>
      </c>
      <c r="D120" s="2">
        <v>10</v>
      </c>
      <c r="E120" s="2">
        <v>3</v>
      </c>
      <c r="F120" s="44">
        <v>7.93</v>
      </c>
      <c r="G120" s="44">
        <v>7.21</v>
      </c>
      <c r="H120" s="44">
        <v>7.51</v>
      </c>
      <c r="I120" s="44">
        <v>7.28</v>
      </c>
      <c r="J120" s="44">
        <v>7.14</v>
      </c>
      <c r="K120" s="44">
        <v>7.53</v>
      </c>
      <c r="L120" s="44">
        <v>7.91</v>
      </c>
      <c r="M120" s="44">
        <v>10.82</v>
      </c>
      <c r="N120" s="44">
        <v>8.4600000000000009</v>
      </c>
      <c r="O120" s="44">
        <v>7.32</v>
      </c>
      <c r="P120" s="44">
        <v>7.25</v>
      </c>
      <c r="Q120" s="44">
        <v>7.5</v>
      </c>
      <c r="R120" s="44">
        <v>7.17</v>
      </c>
      <c r="S120" s="23">
        <v>72.599999999999994</v>
      </c>
      <c r="T120" s="21">
        <v>14.582024793388431</v>
      </c>
      <c r="U120" s="21">
        <v>13.25805785123967</v>
      </c>
      <c r="V120" s="21">
        <v>13.809710743801652</v>
      </c>
      <c r="W120" s="21">
        <v>13.386776859504133</v>
      </c>
      <c r="X120" s="21">
        <v>13.129338842975207</v>
      </c>
      <c r="Y120" s="21">
        <v>13.846487603305786</v>
      </c>
      <c r="Z120" s="21">
        <v>14.545247933884301</v>
      </c>
      <c r="AA120" s="21">
        <v>19.896280991735541</v>
      </c>
      <c r="AB120" s="21">
        <v>15.556611570247936</v>
      </c>
      <c r="AC120" s="21">
        <v>13.460330578512398</v>
      </c>
      <c r="AD120" s="21">
        <v>13.331611570247935</v>
      </c>
      <c r="AE120" s="21">
        <v>13.791322314049587</v>
      </c>
      <c r="AF120" s="21">
        <v>13.184504132231405</v>
      </c>
    </row>
    <row r="121" spans="1:32" s="3" customFormat="1">
      <c r="A121" s="3">
        <v>2000</v>
      </c>
      <c r="B121" s="5" t="s">
        <v>27</v>
      </c>
      <c r="C121" s="5" t="s">
        <v>19</v>
      </c>
      <c r="D121" s="2">
        <v>11</v>
      </c>
      <c r="E121" s="2">
        <v>3</v>
      </c>
      <c r="F121" s="44">
        <v>9.25</v>
      </c>
      <c r="G121" s="44">
        <v>8.5299999999999994</v>
      </c>
      <c r="H121" s="44">
        <v>8.91</v>
      </c>
      <c r="I121" s="44">
        <v>8.51</v>
      </c>
      <c r="J121" s="44">
        <v>8.35</v>
      </c>
      <c r="K121" s="44">
        <v>8.76</v>
      </c>
      <c r="L121" s="44">
        <v>9.2200000000000006</v>
      </c>
      <c r="M121" s="44">
        <v>12.33</v>
      </c>
      <c r="N121" s="44">
        <v>9.7899999999999991</v>
      </c>
      <c r="O121" s="44">
        <v>8.73</v>
      </c>
      <c r="P121" s="44">
        <v>8.51</v>
      </c>
      <c r="Q121" s="44">
        <v>8.7899999999999991</v>
      </c>
      <c r="R121" s="44">
        <v>8.11</v>
      </c>
      <c r="S121" s="23">
        <v>72.599999999999994</v>
      </c>
      <c r="T121" s="21">
        <v>17.009297520661157</v>
      </c>
      <c r="U121" s="21">
        <v>15.685330578512396</v>
      </c>
      <c r="V121" s="21">
        <v>16.384090909090911</v>
      </c>
      <c r="W121" s="21">
        <v>15.648553719008266</v>
      </c>
      <c r="X121" s="21">
        <v>15.354338842975206</v>
      </c>
      <c r="Y121" s="21">
        <v>16.10826446280992</v>
      </c>
      <c r="Z121" s="21">
        <v>16.954132231404962</v>
      </c>
      <c r="AA121" s="21">
        <v>22.672933884297525</v>
      </c>
      <c r="AB121" s="21">
        <v>18.002272727272729</v>
      </c>
      <c r="AC121" s="21">
        <v>16.053099173553722</v>
      </c>
      <c r="AD121" s="21">
        <v>15.648553719008266</v>
      </c>
      <c r="AE121" s="21">
        <v>16.163429752066115</v>
      </c>
      <c r="AF121" s="21">
        <v>14.91301652892562</v>
      </c>
    </row>
    <row r="122" spans="1:32" s="3" customFormat="1">
      <c r="A122" s="3">
        <v>2000</v>
      </c>
      <c r="B122" s="5" t="s">
        <v>27</v>
      </c>
      <c r="C122" s="5" t="s">
        <v>20</v>
      </c>
      <c r="D122" s="2">
        <v>12</v>
      </c>
      <c r="E122" s="2">
        <v>3</v>
      </c>
      <c r="F122" s="44">
        <v>6.69</v>
      </c>
      <c r="G122" s="44">
        <v>6.03</v>
      </c>
      <c r="H122" s="44">
        <v>6.34</v>
      </c>
      <c r="I122" s="44">
        <v>6.1</v>
      </c>
      <c r="J122" s="44">
        <v>5.96</v>
      </c>
      <c r="K122" s="44">
        <v>6.26</v>
      </c>
      <c r="L122" s="44">
        <v>6.64</v>
      </c>
      <c r="M122" s="44">
        <v>9.32</v>
      </c>
      <c r="N122" s="44">
        <v>7.2</v>
      </c>
      <c r="O122" s="44">
        <v>6.2</v>
      </c>
      <c r="P122" s="44">
        <v>6.15</v>
      </c>
      <c r="Q122" s="44">
        <v>6.51</v>
      </c>
      <c r="R122" s="44">
        <v>6.25</v>
      </c>
      <c r="S122" s="23">
        <v>72.599999999999994</v>
      </c>
      <c r="T122" s="21">
        <v>12.301859504132233</v>
      </c>
      <c r="U122" s="21">
        <v>11.088223140495868</v>
      </c>
      <c r="V122" s="21">
        <v>11.658264462809917</v>
      </c>
      <c r="W122" s="21">
        <v>11.21694214876033</v>
      </c>
      <c r="X122" s="21">
        <v>10.959504132231405</v>
      </c>
      <c r="Y122" s="21">
        <v>11.511157024793388</v>
      </c>
      <c r="Z122" s="21">
        <v>12.209917355371902</v>
      </c>
      <c r="AA122" s="21">
        <v>17.138016528925622</v>
      </c>
      <c r="AB122" s="21">
        <v>13.239669421487605</v>
      </c>
      <c r="AC122" s="21">
        <v>11.400826446280993</v>
      </c>
      <c r="AD122" s="21">
        <v>11.308884297520663</v>
      </c>
      <c r="AE122" s="21">
        <v>11.970867768595042</v>
      </c>
      <c r="AF122" s="21">
        <v>11.492768595041323</v>
      </c>
    </row>
    <row r="123" spans="1:32" s="3" customFormat="1">
      <c r="A123" s="3">
        <v>2000</v>
      </c>
      <c r="B123" s="5" t="s">
        <v>27</v>
      </c>
      <c r="C123" s="5" t="s">
        <v>21</v>
      </c>
      <c r="D123" s="2">
        <v>13</v>
      </c>
      <c r="E123" s="2">
        <v>3</v>
      </c>
      <c r="F123" s="44">
        <v>8.91</v>
      </c>
      <c r="G123" s="44">
        <v>8.2200000000000006</v>
      </c>
      <c r="H123" s="44">
        <v>8.41</v>
      </c>
      <c r="I123" s="44">
        <v>8.1300000000000008</v>
      </c>
      <c r="J123" s="44">
        <v>8.06</v>
      </c>
      <c r="K123" s="44">
        <v>8.3800000000000008</v>
      </c>
      <c r="L123" s="44">
        <v>8.7799999999999994</v>
      </c>
      <c r="M123" s="44">
        <v>11.84</v>
      </c>
      <c r="N123" s="44">
        <v>9.3800000000000008</v>
      </c>
      <c r="O123" s="44">
        <v>8.24</v>
      </c>
      <c r="P123" s="44">
        <v>8.15</v>
      </c>
      <c r="Q123" s="44">
        <v>8.3699999999999992</v>
      </c>
      <c r="R123" s="44">
        <v>7.88</v>
      </c>
      <c r="S123" s="23">
        <v>72.599999999999994</v>
      </c>
      <c r="T123" s="21">
        <v>16.384090909090911</v>
      </c>
      <c r="U123" s="21">
        <v>15.11528925619835</v>
      </c>
      <c r="V123" s="21">
        <v>15.464669421487606</v>
      </c>
      <c r="W123" s="21">
        <v>14.949793388429754</v>
      </c>
      <c r="X123" s="21">
        <v>14.821074380165291</v>
      </c>
      <c r="Y123" s="21">
        <v>15.409504132231406</v>
      </c>
      <c r="Z123" s="21">
        <v>16.14504132231405</v>
      </c>
      <c r="AA123" s="21">
        <v>21.771900826446281</v>
      </c>
      <c r="AB123" s="21">
        <v>17.248347107438018</v>
      </c>
      <c r="AC123" s="21">
        <v>15.15206611570248</v>
      </c>
      <c r="AD123" s="21">
        <v>14.986570247933887</v>
      </c>
      <c r="AE123" s="21">
        <v>15.39111570247934</v>
      </c>
      <c r="AF123" s="21">
        <v>14.490082644628101</v>
      </c>
    </row>
    <row r="124" spans="1:32" s="3" customFormat="1">
      <c r="A124" s="3">
        <v>2000</v>
      </c>
      <c r="B124" s="5" t="s">
        <v>27</v>
      </c>
      <c r="C124" s="5" t="s">
        <v>22</v>
      </c>
      <c r="D124" s="2">
        <v>14</v>
      </c>
      <c r="E124" s="2">
        <v>3</v>
      </c>
      <c r="F124" s="44">
        <v>9.56</v>
      </c>
      <c r="G124" s="44">
        <v>8.9</v>
      </c>
      <c r="H124" s="44">
        <v>9.14</v>
      </c>
      <c r="I124" s="44">
        <v>8.74</v>
      </c>
      <c r="J124" s="44">
        <v>8.57</v>
      </c>
      <c r="K124" s="44">
        <v>9.0500000000000007</v>
      </c>
      <c r="L124" s="44">
        <v>9.48</v>
      </c>
      <c r="M124" s="44">
        <v>12.8</v>
      </c>
      <c r="N124" s="44">
        <v>10.15</v>
      </c>
      <c r="O124" s="44">
        <v>9.06</v>
      </c>
      <c r="P124" s="44">
        <v>8.77</v>
      </c>
      <c r="Q124" s="44">
        <v>9.14</v>
      </c>
      <c r="R124" s="44">
        <v>8.31</v>
      </c>
      <c r="S124" s="23">
        <v>72.599999999999994</v>
      </c>
      <c r="T124" s="21">
        <v>17.579338842975208</v>
      </c>
      <c r="U124" s="21">
        <v>16.365702479338847</v>
      </c>
      <c r="V124" s="21">
        <v>16.807024793388432</v>
      </c>
      <c r="W124" s="21">
        <v>16.071487603305787</v>
      </c>
      <c r="X124" s="21">
        <v>15.758884297520662</v>
      </c>
      <c r="Y124" s="21">
        <v>16.641528925619838</v>
      </c>
      <c r="Z124" s="21">
        <v>17.432231404958682</v>
      </c>
      <c r="AA124" s="21">
        <v>23.537190082644631</v>
      </c>
      <c r="AB124" s="21">
        <v>18.664256198347111</v>
      </c>
      <c r="AC124" s="21">
        <v>16.659917355371903</v>
      </c>
      <c r="AD124" s="21">
        <v>16.126652892561982</v>
      </c>
      <c r="AE124" s="21">
        <v>16.807024793388432</v>
      </c>
      <c r="AF124" s="21">
        <v>15.280785123966943</v>
      </c>
    </row>
    <row r="125" spans="1:32" s="3" customFormat="1">
      <c r="A125" s="3">
        <v>2000</v>
      </c>
      <c r="B125" s="5" t="s">
        <v>27</v>
      </c>
      <c r="C125" s="5" t="s">
        <v>23</v>
      </c>
      <c r="D125" s="2">
        <v>15</v>
      </c>
      <c r="E125" s="2">
        <v>3</v>
      </c>
      <c r="F125" s="44">
        <v>7.89</v>
      </c>
      <c r="G125" s="44">
        <v>7.01</v>
      </c>
      <c r="H125" s="44">
        <v>7.33</v>
      </c>
      <c r="I125" s="44">
        <v>7.14</v>
      </c>
      <c r="J125" s="44">
        <v>6.94</v>
      </c>
      <c r="K125" s="44">
        <v>7.36</v>
      </c>
      <c r="L125" s="44">
        <v>7.78</v>
      </c>
      <c r="M125" s="44">
        <v>10.66</v>
      </c>
      <c r="N125" s="44">
        <v>8.26</v>
      </c>
      <c r="O125" s="44">
        <v>7.2</v>
      </c>
      <c r="P125" s="44">
        <v>7.25</v>
      </c>
      <c r="Q125" s="44">
        <v>7.41</v>
      </c>
      <c r="R125" s="44">
        <v>7.21</v>
      </c>
      <c r="S125" s="23">
        <v>72.599999999999994</v>
      </c>
      <c r="T125" s="21">
        <v>14.508471074380168</v>
      </c>
      <c r="U125" s="21">
        <v>12.890289256198347</v>
      </c>
      <c r="V125" s="21">
        <v>13.478719008264465</v>
      </c>
      <c r="W125" s="21">
        <v>13.129338842975207</v>
      </c>
      <c r="X125" s="21">
        <v>12.761570247933886</v>
      </c>
      <c r="Y125" s="21">
        <v>13.533884297520663</v>
      </c>
      <c r="Z125" s="21">
        <v>14.30619834710744</v>
      </c>
      <c r="AA125" s="21">
        <v>19.602066115702481</v>
      </c>
      <c r="AB125" s="21">
        <v>15.188842975206613</v>
      </c>
      <c r="AC125" s="21">
        <v>13.239669421487605</v>
      </c>
      <c r="AD125" s="21">
        <v>13.331611570247935</v>
      </c>
      <c r="AE125" s="21">
        <v>13.625826446280993</v>
      </c>
      <c r="AF125" s="21">
        <v>13.25805785123967</v>
      </c>
    </row>
    <row r="126" spans="1:32" s="3" customFormat="1">
      <c r="A126" s="3">
        <v>2000</v>
      </c>
      <c r="B126" s="5" t="s">
        <v>27</v>
      </c>
      <c r="C126" s="5" t="s">
        <v>24</v>
      </c>
      <c r="D126" s="2">
        <v>16</v>
      </c>
      <c r="E126" s="2">
        <v>3</v>
      </c>
      <c r="F126" s="44">
        <v>5.3</v>
      </c>
      <c r="G126" s="44">
        <v>4.8</v>
      </c>
      <c r="H126" s="44">
        <v>5.12</v>
      </c>
      <c r="I126" s="44">
        <v>5.08</v>
      </c>
      <c r="J126" s="44">
        <v>5</v>
      </c>
      <c r="K126" s="44">
        <v>5.13</v>
      </c>
      <c r="L126" s="44">
        <v>5.4</v>
      </c>
      <c r="M126" s="44">
        <v>5.94</v>
      </c>
      <c r="N126" s="44">
        <v>5.69</v>
      </c>
      <c r="O126" s="44">
        <v>5.16</v>
      </c>
      <c r="P126" s="44">
        <v>5</v>
      </c>
      <c r="Q126" s="44">
        <v>5.31</v>
      </c>
      <c r="R126" s="44">
        <v>5</v>
      </c>
      <c r="S126" s="23">
        <v>72.599999999999994</v>
      </c>
      <c r="T126" s="21">
        <v>9.7458677685950423</v>
      </c>
      <c r="U126" s="21">
        <v>8.8264462809917354</v>
      </c>
      <c r="V126" s="21">
        <v>9.4148760330578511</v>
      </c>
      <c r="W126" s="21">
        <v>9.341322314049588</v>
      </c>
      <c r="X126" s="21">
        <v>9.1942148760330582</v>
      </c>
      <c r="Y126" s="21">
        <v>9.4332644628099178</v>
      </c>
      <c r="Z126" s="21">
        <v>9.9297520661157037</v>
      </c>
      <c r="AA126" s="21">
        <v>10.922727272727274</v>
      </c>
      <c r="AB126" s="21">
        <v>10.463016528925621</v>
      </c>
      <c r="AC126" s="21">
        <v>9.4884297520661161</v>
      </c>
      <c r="AD126" s="21">
        <v>9.1942148760330582</v>
      </c>
      <c r="AE126" s="21">
        <v>9.7642561983471072</v>
      </c>
      <c r="AF126" s="21">
        <v>9.1942148760330582</v>
      </c>
    </row>
    <row r="127" spans="1:32" s="3" customFormat="1">
      <c r="A127" s="3">
        <v>2000</v>
      </c>
      <c r="B127" s="5" t="s">
        <v>27</v>
      </c>
      <c r="C127" s="5" t="s">
        <v>25</v>
      </c>
      <c r="D127" s="2">
        <v>17</v>
      </c>
      <c r="E127" s="2">
        <v>3</v>
      </c>
      <c r="F127" s="44">
        <v>5.16</v>
      </c>
      <c r="G127" s="44">
        <v>4.8499999999999996</v>
      </c>
      <c r="H127" s="44">
        <v>5.19</v>
      </c>
      <c r="I127" s="44">
        <v>5.47</v>
      </c>
      <c r="J127" s="44">
        <v>4.92</v>
      </c>
      <c r="K127" s="44">
        <v>4.96</v>
      </c>
      <c r="L127" s="44">
        <v>5.07</v>
      </c>
      <c r="M127" s="44">
        <v>5.48</v>
      </c>
      <c r="N127" s="44">
        <v>5.23</v>
      </c>
      <c r="O127" s="44">
        <v>5.0599999999999996</v>
      </c>
      <c r="P127" s="44">
        <v>5.16</v>
      </c>
      <c r="Q127" s="44">
        <v>5.05</v>
      </c>
      <c r="R127" s="44">
        <v>5</v>
      </c>
      <c r="S127" s="23">
        <v>72.599999999999994</v>
      </c>
      <c r="T127" s="21">
        <v>9.4884297520661161</v>
      </c>
      <c r="U127" s="21">
        <v>8.9183884297520652</v>
      </c>
      <c r="V127" s="21">
        <v>9.5435950413223143</v>
      </c>
      <c r="W127" s="21">
        <v>10.058471074380167</v>
      </c>
      <c r="X127" s="21">
        <v>9.0471074380165284</v>
      </c>
      <c r="Y127" s="21">
        <v>9.1206611570247933</v>
      </c>
      <c r="Z127" s="21">
        <v>9.3229338842975213</v>
      </c>
      <c r="AA127" s="21">
        <v>10.076859504132234</v>
      </c>
      <c r="AB127" s="21">
        <v>9.6171487603305792</v>
      </c>
      <c r="AC127" s="21">
        <v>9.3045454545454547</v>
      </c>
      <c r="AD127" s="21">
        <v>9.4884297520661161</v>
      </c>
      <c r="AE127" s="21">
        <v>9.286157024793388</v>
      </c>
      <c r="AF127" s="21">
        <v>9.1942148760330582</v>
      </c>
    </row>
    <row r="128" spans="1:32" s="3" customFormat="1">
      <c r="A128" s="3">
        <v>2000</v>
      </c>
      <c r="B128" s="5" t="s">
        <v>27</v>
      </c>
      <c r="C128" s="5" t="s">
        <v>26</v>
      </c>
      <c r="D128" s="2">
        <v>18</v>
      </c>
      <c r="E128" s="2">
        <v>3</v>
      </c>
      <c r="F128" s="44">
        <v>5.32</v>
      </c>
      <c r="G128" s="44">
        <v>4.8</v>
      </c>
      <c r="H128" s="44">
        <v>5.12</v>
      </c>
      <c r="I128" s="44">
        <v>5.04</v>
      </c>
      <c r="J128" s="44">
        <v>5</v>
      </c>
      <c r="K128" s="44">
        <v>5.16</v>
      </c>
      <c r="L128" s="44">
        <v>5.44</v>
      </c>
      <c r="M128" s="44">
        <v>6.06</v>
      </c>
      <c r="N128" s="44">
        <v>5.76</v>
      </c>
      <c r="O128" s="44">
        <v>5.18</v>
      </c>
      <c r="P128" s="44">
        <v>5</v>
      </c>
      <c r="Q128" s="44">
        <v>5.37</v>
      </c>
      <c r="R128" s="44">
        <v>5.04</v>
      </c>
      <c r="S128" s="23">
        <v>72.599999999999994</v>
      </c>
      <c r="T128" s="21">
        <v>9.7826446280991739</v>
      </c>
      <c r="U128" s="21">
        <v>8.8264462809917354</v>
      </c>
      <c r="V128" s="21">
        <v>9.4148760330578511</v>
      </c>
      <c r="W128" s="21">
        <v>9.2677685950413231</v>
      </c>
      <c r="X128" s="21">
        <v>9.1942148760330582</v>
      </c>
      <c r="Y128" s="21">
        <v>9.4884297520661161</v>
      </c>
      <c r="Z128" s="21">
        <v>10.003305785123969</v>
      </c>
      <c r="AA128" s="21">
        <v>11.143388429752067</v>
      </c>
      <c r="AB128" s="21">
        <v>10.591735537190083</v>
      </c>
      <c r="AC128" s="21">
        <v>9.5252066115702476</v>
      </c>
      <c r="AD128" s="21">
        <v>9.1942148760330582</v>
      </c>
      <c r="AE128" s="21">
        <v>9.8745867768595055</v>
      </c>
      <c r="AF128" s="21">
        <v>9.2677685950413231</v>
      </c>
    </row>
    <row r="129" spans="1:32" s="3" customFormat="1">
      <c r="A129" s="3">
        <v>2000</v>
      </c>
      <c r="B129" s="5" t="s">
        <v>28</v>
      </c>
      <c r="C129" s="5" t="s">
        <v>18</v>
      </c>
      <c r="D129" s="2">
        <v>19</v>
      </c>
      <c r="E129" s="2">
        <v>3</v>
      </c>
      <c r="F129" s="45">
        <v>7.8</v>
      </c>
      <c r="G129" s="45">
        <v>7.13</v>
      </c>
      <c r="H129" s="45">
        <v>7.42</v>
      </c>
      <c r="I129" s="45">
        <v>7.16</v>
      </c>
      <c r="J129" s="45">
        <v>7.01</v>
      </c>
      <c r="K129" s="45">
        <v>7.42</v>
      </c>
      <c r="L129" s="45">
        <v>7.75</v>
      </c>
      <c r="M129" s="45">
        <v>10.69</v>
      </c>
      <c r="N129" s="45">
        <v>8.33</v>
      </c>
      <c r="O129" s="45">
        <v>7.2</v>
      </c>
      <c r="P129" s="45">
        <v>7.14</v>
      </c>
      <c r="Q129" s="45">
        <v>7.4</v>
      </c>
      <c r="R129" s="45">
        <v>7.07</v>
      </c>
      <c r="S129" s="23">
        <v>72.599999999999994</v>
      </c>
      <c r="T129" s="22">
        <v>14.342975206611571</v>
      </c>
      <c r="U129" s="22">
        <v>13.110950413223142</v>
      </c>
      <c r="V129" s="22">
        <v>13.644214876033057</v>
      </c>
      <c r="W129" s="22">
        <v>13.16611570247934</v>
      </c>
      <c r="X129" s="22">
        <v>12.890289256198347</v>
      </c>
      <c r="Y129" s="22">
        <v>13.644214876033057</v>
      </c>
      <c r="Z129" s="22">
        <v>14.251033057851242</v>
      </c>
      <c r="AA129" s="22">
        <v>19.657231404958679</v>
      </c>
      <c r="AB129" s="22">
        <v>15.317561983471077</v>
      </c>
      <c r="AC129" s="22">
        <v>13.239669421487605</v>
      </c>
      <c r="AD129" s="22">
        <v>13.129338842975207</v>
      </c>
      <c r="AE129" s="22">
        <v>13.607438016528928</v>
      </c>
      <c r="AF129" s="22">
        <v>13.000619834710745</v>
      </c>
    </row>
    <row r="130" spans="1:32" s="3" customFormat="1">
      <c r="A130" s="3">
        <v>2000</v>
      </c>
      <c r="B130" s="5" t="s">
        <v>28</v>
      </c>
      <c r="C130" s="5" t="s">
        <v>19</v>
      </c>
      <c r="D130" s="2">
        <v>20</v>
      </c>
      <c r="E130" s="2">
        <v>3</v>
      </c>
      <c r="F130" s="45">
        <v>9.06</v>
      </c>
      <c r="G130" s="45">
        <v>8.35</v>
      </c>
      <c r="H130" s="45">
        <v>8.7200000000000006</v>
      </c>
      <c r="I130" s="45">
        <v>8.31</v>
      </c>
      <c r="J130" s="45">
        <v>8.16</v>
      </c>
      <c r="K130" s="45">
        <v>8.6</v>
      </c>
      <c r="L130" s="45">
        <v>8.98</v>
      </c>
      <c r="M130" s="45">
        <v>12.19</v>
      </c>
      <c r="N130" s="45">
        <v>9.6</v>
      </c>
      <c r="O130" s="45">
        <v>8.5299999999999994</v>
      </c>
      <c r="P130" s="45">
        <v>8.25</v>
      </c>
      <c r="Q130" s="45">
        <v>8.6300000000000008</v>
      </c>
      <c r="R130" s="45">
        <v>8</v>
      </c>
      <c r="S130" s="23">
        <v>72.599999999999994</v>
      </c>
      <c r="T130" s="22">
        <v>16.659917355371903</v>
      </c>
      <c r="U130" s="22">
        <v>15.354338842975206</v>
      </c>
      <c r="V130" s="22">
        <v>16.034710743801657</v>
      </c>
      <c r="W130" s="22">
        <v>15.280785123966943</v>
      </c>
      <c r="X130" s="22">
        <v>15.004958677685954</v>
      </c>
      <c r="Y130" s="22">
        <v>15.814049586776859</v>
      </c>
      <c r="Z130" s="22">
        <v>16.512809917355376</v>
      </c>
      <c r="AA130" s="22">
        <v>22.415495867768598</v>
      </c>
      <c r="AB130" s="22">
        <v>17.652892561983471</v>
      </c>
      <c r="AC130" s="22">
        <v>15.685330578512396</v>
      </c>
      <c r="AD130" s="22">
        <v>15.170454545454547</v>
      </c>
      <c r="AE130" s="22">
        <v>15.869214876033059</v>
      </c>
      <c r="AF130" s="22">
        <v>14.710743801652894</v>
      </c>
    </row>
    <row r="131" spans="1:32" s="3" customFormat="1">
      <c r="A131" s="3">
        <v>2000</v>
      </c>
      <c r="B131" s="5" t="s">
        <v>28</v>
      </c>
      <c r="C131" s="5" t="s">
        <v>20</v>
      </c>
      <c r="D131" s="2">
        <v>21</v>
      </c>
      <c r="E131" s="2">
        <v>3</v>
      </c>
      <c r="F131" s="45">
        <v>6.64</v>
      </c>
      <c r="G131" s="45">
        <v>5.97</v>
      </c>
      <c r="H131" s="45">
        <v>6.28</v>
      </c>
      <c r="I131" s="45">
        <v>6.03</v>
      </c>
      <c r="J131" s="45">
        <v>5.9</v>
      </c>
      <c r="K131" s="45">
        <v>6.24</v>
      </c>
      <c r="L131" s="45">
        <v>6.57</v>
      </c>
      <c r="M131" s="45">
        <v>9.2799999999999994</v>
      </c>
      <c r="N131" s="45">
        <v>7.17</v>
      </c>
      <c r="O131" s="45">
        <v>6.14</v>
      </c>
      <c r="P131" s="45">
        <v>6.11</v>
      </c>
      <c r="Q131" s="45">
        <v>6.45</v>
      </c>
      <c r="R131" s="45">
        <v>6.24</v>
      </c>
      <c r="S131" s="23">
        <v>72.599999999999994</v>
      </c>
      <c r="T131" s="22">
        <v>12.209917355371902</v>
      </c>
      <c r="U131" s="22">
        <v>10.977892561983472</v>
      </c>
      <c r="V131" s="22">
        <v>11.547933884297521</v>
      </c>
      <c r="W131" s="22">
        <v>11.088223140495868</v>
      </c>
      <c r="X131" s="22">
        <v>10.849173553719011</v>
      </c>
      <c r="Y131" s="22">
        <v>11.474380165289258</v>
      </c>
      <c r="Z131" s="22">
        <v>12.081198347107438</v>
      </c>
      <c r="AA131" s="22">
        <v>17.064462809917355</v>
      </c>
      <c r="AB131" s="22">
        <v>13.184504132231405</v>
      </c>
      <c r="AC131" s="22">
        <v>11.290495867768595</v>
      </c>
      <c r="AD131" s="22">
        <v>11.235330578512398</v>
      </c>
      <c r="AE131" s="22">
        <v>11.860537190082646</v>
      </c>
      <c r="AF131" s="22">
        <v>11.474380165289258</v>
      </c>
    </row>
    <row r="132" spans="1:32" s="3" customFormat="1">
      <c r="A132" s="3">
        <v>2000</v>
      </c>
      <c r="B132" s="5" t="s">
        <v>28</v>
      </c>
      <c r="C132" s="5" t="s">
        <v>21</v>
      </c>
      <c r="D132" s="2">
        <v>22</v>
      </c>
      <c r="E132" s="2">
        <v>3</v>
      </c>
      <c r="F132" s="45">
        <v>8.76</v>
      </c>
      <c r="G132" s="45">
        <v>8</v>
      </c>
      <c r="H132" s="45">
        <v>8.2899999999999991</v>
      </c>
      <c r="I132" s="45">
        <v>7.95</v>
      </c>
      <c r="J132" s="45">
        <v>7.91</v>
      </c>
      <c r="K132" s="45">
        <v>8.25</v>
      </c>
      <c r="L132" s="45">
        <v>8.65</v>
      </c>
      <c r="M132" s="45">
        <v>11.73</v>
      </c>
      <c r="N132" s="45">
        <v>9.2200000000000006</v>
      </c>
      <c r="O132" s="45">
        <v>8.08</v>
      </c>
      <c r="P132" s="45">
        <v>8.01</v>
      </c>
      <c r="Q132" s="45">
        <v>8.23</v>
      </c>
      <c r="R132" s="45">
        <v>7.78</v>
      </c>
      <c r="S132" s="23">
        <v>72.599999999999994</v>
      </c>
      <c r="T132" s="22">
        <v>16.10826446280992</v>
      </c>
      <c r="U132" s="22">
        <v>14.710743801652894</v>
      </c>
      <c r="V132" s="22">
        <v>15.24400826446281</v>
      </c>
      <c r="W132" s="22">
        <v>14.618801652892564</v>
      </c>
      <c r="X132" s="22">
        <v>14.545247933884301</v>
      </c>
      <c r="Y132" s="22">
        <v>15.170454545454547</v>
      </c>
      <c r="Z132" s="22">
        <v>15.905991735537192</v>
      </c>
      <c r="AA132" s="22">
        <v>21.569628099173556</v>
      </c>
      <c r="AB132" s="22">
        <v>16.954132231404962</v>
      </c>
      <c r="AC132" s="22">
        <v>14.857851239669424</v>
      </c>
      <c r="AD132" s="22">
        <v>14.729132231404961</v>
      </c>
      <c r="AE132" s="22">
        <v>15.133677685950417</v>
      </c>
      <c r="AF132" s="22">
        <v>14.30619834710744</v>
      </c>
    </row>
    <row r="133" spans="1:32" s="3" customFormat="1">
      <c r="A133" s="3">
        <v>2000</v>
      </c>
      <c r="B133" s="5" t="s">
        <v>28</v>
      </c>
      <c r="C133" s="5" t="s">
        <v>22</v>
      </c>
      <c r="D133" s="2">
        <v>23</v>
      </c>
      <c r="E133" s="2">
        <v>3</v>
      </c>
      <c r="F133" s="45">
        <v>9.35</v>
      </c>
      <c r="G133" s="45">
        <v>8.66</v>
      </c>
      <c r="H133" s="45">
        <v>8.9700000000000006</v>
      </c>
      <c r="I133" s="45">
        <v>8.5299999999999994</v>
      </c>
      <c r="J133" s="45">
        <v>8.41</v>
      </c>
      <c r="K133" s="45">
        <v>8.84</v>
      </c>
      <c r="L133" s="45">
        <v>9.2799999999999994</v>
      </c>
      <c r="M133" s="45">
        <v>12.66</v>
      </c>
      <c r="N133" s="45">
        <v>9.92</v>
      </c>
      <c r="O133" s="45">
        <v>8.82</v>
      </c>
      <c r="P133" s="45">
        <v>8.56</v>
      </c>
      <c r="Q133" s="45">
        <v>8.93</v>
      </c>
      <c r="R133" s="45">
        <v>8.15</v>
      </c>
      <c r="S133" s="23">
        <v>72.599999999999994</v>
      </c>
      <c r="T133" s="22">
        <v>17.193181818181817</v>
      </c>
      <c r="U133" s="22">
        <v>15.924380165289259</v>
      </c>
      <c r="V133" s="22">
        <v>16.494421487603308</v>
      </c>
      <c r="W133" s="22">
        <v>15.685330578512396</v>
      </c>
      <c r="X133" s="22">
        <v>15.464669421487606</v>
      </c>
      <c r="Y133" s="22">
        <v>16.255371900826447</v>
      </c>
      <c r="Z133" s="22">
        <v>17.064462809917355</v>
      </c>
      <c r="AA133" s="22">
        <v>23.279752066115705</v>
      </c>
      <c r="AB133" s="22">
        <v>18.241322314049587</v>
      </c>
      <c r="AC133" s="22">
        <v>16.218595041322317</v>
      </c>
      <c r="AD133" s="22">
        <v>15.740495867768596</v>
      </c>
      <c r="AE133" s="22">
        <v>16.420867768595041</v>
      </c>
      <c r="AF133" s="22">
        <v>14.986570247933887</v>
      </c>
    </row>
    <row r="134" spans="1:32" s="3" customFormat="1">
      <c r="A134" s="3">
        <v>2000</v>
      </c>
      <c r="B134" s="5" t="s">
        <v>28</v>
      </c>
      <c r="C134" s="5" t="s">
        <v>23</v>
      </c>
      <c r="D134" s="2">
        <v>24</v>
      </c>
      <c r="E134" s="2">
        <v>3</v>
      </c>
      <c r="F134" s="45">
        <v>7.83</v>
      </c>
      <c r="G134" s="45">
        <v>6.95</v>
      </c>
      <c r="H134" s="45">
        <v>7.28</v>
      </c>
      <c r="I134" s="45">
        <v>7.05</v>
      </c>
      <c r="J134" s="45">
        <v>6.91</v>
      </c>
      <c r="K134" s="45">
        <v>7.3</v>
      </c>
      <c r="L134" s="45">
        <v>7.73</v>
      </c>
      <c r="M134" s="45">
        <v>10.63</v>
      </c>
      <c r="N134" s="45">
        <v>8.2200000000000006</v>
      </c>
      <c r="O134" s="45">
        <v>7.16</v>
      </c>
      <c r="P134" s="45">
        <v>7.2</v>
      </c>
      <c r="Q134" s="45">
        <v>7.32</v>
      </c>
      <c r="R134" s="45">
        <v>7.2</v>
      </c>
      <c r="S134" s="23">
        <v>72.599999999999994</v>
      </c>
      <c r="T134" s="22">
        <v>14.398140495867771</v>
      </c>
      <c r="U134" s="22">
        <v>12.779958677685952</v>
      </c>
      <c r="V134" s="22">
        <v>13.386776859504133</v>
      </c>
      <c r="W134" s="22">
        <v>12.963842975206612</v>
      </c>
      <c r="X134" s="22">
        <v>12.706404958677687</v>
      </c>
      <c r="Y134" s="22">
        <v>13.423553719008265</v>
      </c>
      <c r="Z134" s="22">
        <v>14.21425619834711</v>
      </c>
      <c r="AA134" s="22">
        <v>19.546900826446283</v>
      </c>
      <c r="AB134" s="22">
        <v>15.11528925619835</v>
      </c>
      <c r="AC134" s="22">
        <v>13.16611570247934</v>
      </c>
      <c r="AD134" s="22">
        <v>13.239669421487605</v>
      </c>
      <c r="AE134" s="22">
        <v>13.460330578512398</v>
      </c>
      <c r="AF134" s="22">
        <v>13.239669421487605</v>
      </c>
    </row>
    <row r="135" spans="1:32" s="3" customFormat="1">
      <c r="A135" s="3">
        <v>2000</v>
      </c>
      <c r="B135" s="5" t="s">
        <v>28</v>
      </c>
      <c r="C135" s="5" t="s">
        <v>24</v>
      </c>
      <c r="D135" s="2">
        <v>25</v>
      </c>
      <c r="E135" s="2">
        <v>3</v>
      </c>
      <c r="F135" s="45">
        <v>5.24</v>
      </c>
      <c r="G135" s="45">
        <v>4.76</v>
      </c>
      <c r="H135" s="45">
        <v>5.12</v>
      </c>
      <c r="I135" s="45">
        <v>5.03</v>
      </c>
      <c r="J135" s="45">
        <v>4.9400000000000004</v>
      </c>
      <c r="K135" s="45">
        <v>5.05</v>
      </c>
      <c r="L135" s="45">
        <v>5.34</v>
      </c>
      <c r="M135" s="45">
        <v>5.82</v>
      </c>
      <c r="N135" s="45">
        <v>5.63</v>
      </c>
      <c r="O135" s="45">
        <v>5.1100000000000003</v>
      </c>
      <c r="P135" s="45">
        <v>4.96</v>
      </c>
      <c r="Q135" s="45">
        <v>5.21</v>
      </c>
      <c r="R135" s="45">
        <v>5</v>
      </c>
      <c r="S135" s="23">
        <v>72.599999999999994</v>
      </c>
      <c r="T135" s="22">
        <v>9.6355371900826459</v>
      </c>
      <c r="U135" s="22">
        <v>8.7528925619834705</v>
      </c>
      <c r="V135" s="22">
        <v>9.4148760330578511</v>
      </c>
      <c r="W135" s="22">
        <v>9.2493801652892564</v>
      </c>
      <c r="X135" s="22">
        <v>9.0838842975206617</v>
      </c>
      <c r="Y135" s="22">
        <v>9.286157024793388</v>
      </c>
      <c r="Z135" s="22">
        <v>9.8194214876033072</v>
      </c>
      <c r="AA135" s="22">
        <v>10.702066115702481</v>
      </c>
      <c r="AB135" s="22">
        <v>10.352685950413225</v>
      </c>
      <c r="AC135" s="22">
        <v>9.3964876033057863</v>
      </c>
      <c r="AD135" s="22">
        <v>9.1206611570247933</v>
      </c>
      <c r="AE135" s="22">
        <v>9.5803719008264459</v>
      </c>
      <c r="AF135" s="22">
        <v>9.1942148760330582</v>
      </c>
    </row>
    <row r="136" spans="1:32" s="3" customFormat="1">
      <c r="A136" s="3">
        <v>2000</v>
      </c>
      <c r="B136" s="5" t="s">
        <v>28</v>
      </c>
      <c r="C136" s="5" t="s">
        <v>25</v>
      </c>
      <c r="D136" s="2">
        <v>26</v>
      </c>
      <c r="E136" s="2">
        <v>3</v>
      </c>
      <c r="F136" s="45">
        <v>5.08</v>
      </c>
      <c r="G136" s="45">
        <v>4.8099999999999996</v>
      </c>
      <c r="H136" s="45">
        <v>5.15</v>
      </c>
      <c r="I136" s="45">
        <v>5.39</v>
      </c>
      <c r="J136" s="45">
        <v>4.8</v>
      </c>
      <c r="K136" s="45">
        <v>4.8499999999999996</v>
      </c>
      <c r="L136" s="45">
        <v>5.0199999999999996</v>
      </c>
      <c r="M136" s="45">
        <v>5.45</v>
      </c>
      <c r="N136" s="45">
        <v>5.17</v>
      </c>
      <c r="O136" s="45">
        <v>5</v>
      </c>
      <c r="P136" s="45">
        <v>4.9800000000000004</v>
      </c>
      <c r="Q136" s="45">
        <v>5</v>
      </c>
      <c r="R136" s="45">
        <v>4.99</v>
      </c>
      <c r="S136" s="23">
        <v>72.599999999999994</v>
      </c>
      <c r="T136" s="22">
        <v>9.341322314049588</v>
      </c>
      <c r="U136" s="22">
        <v>8.8448347107438021</v>
      </c>
      <c r="V136" s="22">
        <v>9.4700413223140512</v>
      </c>
      <c r="W136" s="22">
        <v>9.911363636363637</v>
      </c>
      <c r="X136" s="22">
        <v>8.8264462809917354</v>
      </c>
      <c r="Y136" s="22">
        <v>8.9183884297520652</v>
      </c>
      <c r="Z136" s="22">
        <v>9.2309917355371898</v>
      </c>
      <c r="AA136" s="22">
        <v>10.021694214876035</v>
      </c>
      <c r="AB136" s="22">
        <v>9.5068181818181809</v>
      </c>
      <c r="AC136" s="22">
        <v>9.1942148760330582</v>
      </c>
      <c r="AD136" s="22">
        <v>9.1574380165289266</v>
      </c>
      <c r="AE136" s="22">
        <v>9.1942148760330582</v>
      </c>
      <c r="AF136" s="22">
        <v>9.1758264462809933</v>
      </c>
    </row>
    <row r="137" spans="1:32" s="3" customFormat="1">
      <c r="A137" s="3">
        <v>2000</v>
      </c>
      <c r="B137" s="5" t="s">
        <v>28</v>
      </c>
      <c r="C137" s="5" t="s">
        <v>26</v>
      </c>
      <c r="D137" s="2">
        <v>27</v>
      </c>
      <c r="E137" s="2">
        <v>3</v>
      </c>
      <c r="F137" s="45">
        <v>5.26</v>
      </c>
      <c r="G137" s="45">
        <v>4.7300000000000004</v>
      </c>
      <c r="H137" s="45">
        <v>5.12</v>
      </c>
      <c r="I137" s="45">
        <v>5</v>
      </c>
      <c r="J137" s="45">
        <v>4.97</v>
      </c>
      <c r="K137" s="45">
        <v>5.0999999999999996</v>
      </c>
      <c r="L137" s="45">
        <v>5.37</v>
      </c>
      <c r="M137" s="45">
        <v>6</v>
      </c>
      <c r="N137" s="45">
        <v>5.74</v>
      </c>
      <c r="O137" s="45">
        <v>5.13</v>
      </c>
      <c r="P137" s="45">
        <v>4.95</v>
      </c>
      <c r="Q137" s="45">
        <v>5.27</v>
      </c>
      <c r="R137" s="45">
        <v>5</v>
      </c>
      <c r="S137" s="23">
        <v>72.599999999999994</v>
      </c>
      <c r="T137" s="22">
        <v>9.6723140495867774</v>
      </c>
      <c r="U137" s="22">
        <v>8.6977272727272741</v>
      </c>
      <c r="V137" s="22">
        <v>9.4148760330578511</v>
      </c>
      <c r="W137" s="22">
        <v>9.1942148760330582</v>
      </c>
      <c r="X137" s="22">
        <v>9.13904958677686</v>
      </c>
      <c r="Y137" s="22">
        <v>9.3780991735537178</v>
      </c>
      <c r="Z137" s="22">
        <v>9.8745867768595055</v>
      </c>
      <c r="AA137" s="22">
        <v>11.03305785123967</v>
      </c>
      <c r="AB137" s="22">
        <v>10.554958677685953</v>
      </c>
      <c r="AC137" s="22">
        <v>9.4332644628099178</v>
      </c>
      <c r="AD137" s="22">
        <v>9.1022727272727284</v>
      </c>
      <c r="AE137" s="22">
        <v>9.6907024793388423</v>
      </c>
      <c r="AF137" s="22">
        <v>9.1942148760330582</v>
      </c>
    </row>
    <row r="138" spans="1:32" s="3" customFormat="1">
      <c r="A138" s="3">
        <v>2000</v>
      </c>
      <c r="B138" s="5" t="s">
        <v>29</v>
      </c>
      <c r="C138" s="5" t="s">
        <v>18</v>
      </c>
      <c r="D138" s="2">
        <v>28</v>
      </c>
      <c r="E138" s="2">
        <v>3</v>
      </c>
      <c r="F138" s="46">
        <v>15800</v>
      </c>
      <c r="G138" s="46">
        <v>14391</v>
      </c>
      <c r="H138" s="46">
        <v>15050</v>
      </c>
      <c r="I138" s="46">
        <v>14763</v>
      </c>
      <c r="J138" s="46">
        <v>14507</v>
      </c>
      <c r="K138" s="46">
        <v>15000</v>
      </c>
      <c r="L138" s="46">
        <v>15899</v>
      </c>
      <c r="M138" s="46">
        <v>21188</v>
      </c>
      <c r="N138" s="46">
        <v>16775</v>
      </c>
      <c r="O138" s="46">
        <v>14313</v>
      </c>
      <c r="P138" s="46">
        <v>14256</v>
      </c>
      <c r="Q138" s="46">
        <v>15024</v>
      </c>
      <c r="R138" s="46">
        <v>13752</v>
      </c>
      <c r="S138" s="23">
        <v>72.599999999999994</v>
      </c>
      <c r="T138" s="6">
        <v>29053.719008264467</v>
      </c>
      <c r="U138" s="6">
        <v>26462.78925619835</v>
      </c>
      <c r="V138" s="6">
        <v>27674.586776859505</v>
      </c>
      <c r="W138" s="6">
        <v>27146.838842975209</v>
      </c>
      <c r="X138" s="6">
        <v>26676.095041322315</v>
      </c>
      <c r="Y138" s="6">
        <v>27582.644628099177</v>
      </c>
      <c r="Z138" s="6">
        <v>29235.764462809919</v>
      </c>
      <c r="AA138" s="6">
        <v>38961.404958677689</v>
      </c>
      <c r="AB138" s="6">
        <v>30846.590909090912</v>
      </c>
      <c r="AC138" s="6">
        <v>26319.359504132233</v>
      </c>
      <c r="AD138" s="6">
        <v>26214.545454545456</v>
      </c>
      <c r="AE138" s="6">
        <v>27626.776859504134</v>
      </c>
      <c r="AF138" s="6">
        <v>25287.768595041325</v>
      </c>
    </row>
    <row r="139" spans="1:32" s="3" customFormat="1">
      <c r="A139" s="3">
        <v>2000</v>
      </c>
      <c r="B139" s="5" t="s">
        <v>29</v>
      </c>
      <c r="C139" s="5" t="s">
        <v>19</v>
      </c>
      <c r="D139" s="2">
        <v>29</v>
      </c>
      <c r="E139" s="2">
        <v>3</v>
      </c>
      <c r="F139" s="46">
        <v>20022</v>
      </c>
      <c r="G139" s="46">
        <v>18526</v>
      </c>
      <c r="H139" s="46">
        <v>19417</v>
      </c>
      <c r="I139" s="46">
        <v>18646</v>
      </c>
      <c r="J139" s="46">
        <v>18396</v>
      </c>
      <c r="K139" s="46">
        <v>18998</v>
      </c>
      <c r="L139" s="46">
        <v>20208</v>
      </c>
      <c r="M139" s="46">
        <v>25790</v>
      </c>
      <c r="N139" s="46">
        <v>21346</v>
      </c>
      <c r="O139" s="46">
        <v>18985</v>
      </c>
      <c r="P139" s="46">
        <v>18123</v>
      </c>
      <c r="Q139" s="46">
        <v>19312</v>
      </c>
      <c r="R139" s="46">
        <v>17239</v>
      </c>
      <c r="S139" s="23">
        <v>72.599999999999994</v>
      </c>
      <c r="T139" s="6">
        <v>36817.314049586777</v>
      </c>
      <c r="U139" s="6">
        <v>34066.404958677689</v>
      </c>
      <c r="V139" s="6">
        <v>35704.814049586777</v>
      </c>
      <c r="W139" s="6">
        <v>34287.066115702481</v>
      </c>
      <c r="X139" s="6">
        <v>33827.355371900827</v>
      </c>
      <c r="Y139" s="6">
        <v>34934.338842975209</v>
      </c>
      <c r="Z139" s="6">
        <v>37159.338842975209</v>
      </c>
      <c r="AA139" s="6">
        <v>47423.760330578516</v>
      </c>
      <c r="AB139" s="6">
        <v>39251.942148760332</v>
      </c>
      <c r="AC139" s="6">
        <v>34910.433884297527</v>
      </c>
      <c r="AD139" s="6">
        <v>33325.35123966942</v>
      </c>
      <c r="AE139" s="6">
        <v>35511.735537190085</v>
      </c>
      <c r="AF139" s="6">
        <v>31699.814049586781</v>
      </c>
    </row>
    <row r="140" spans="1:32" s="3" customFormat="1">
      <c r="A140" s="3">
        <v>2000</v>
      </c>
      <c r="B140" s="5" t="s">
        <v>29</v>
      </c>
      <c r="C140" s="5" t="s">
        <v>20</v>
      </c>
      <c r="D140" s="2">
        <v>30</v>
      </c>
      <c r="E140" s="2">
        <v>3</v>
      </c>
      <c r="F140" s="46">
        <v>11152</v>
      </c>
      <c r="G140" s="46">
        <v>9864</v>
      </c>
      <c r="H140" s="46">
        <v>10785</v>
      </c>
      <c r="I140" s="46">
        <v>10139</v>
      </c>
      <c r="J140" s="46">
        <v>9576</v>
      </c>
      <c r="K140" s="46">
        <v>10455</v>
      </c>
      <c r="L140" s="46">
        <v>10864</v>
      </c>
      <c r="M140" s="46">
        <v>16502</v>
      </c>
      <c r="N140" s="46">
        <v>11999</v>
      </c>
      <c r="O140" s="46">
        <v>9809</v>
      </c>
      <c r="P140" s="46">
        <v>10479</v>
      </c>
      <c r="Q140" s="46">
        <v>11001</v>
      </c>
      <c r="R140" s="46">
        <v>10296</v>
      </c>
      <c r="S140" s="23">
        <v>72.599999999999994</v>
      </c>
      <c r="T140" s="6">
        <v>20506.776859504134</v>
      </c>
      <c r="U140" s="6">
        <v>18138.347107438018</v>
      </c>
      <c r="V140" s="6">
        <v>19831.921487603307</v>
      </c>
      <c r="W140" s="6">
        <v>18644.028925619838</v>
      </c>
      <c r="X140" s="6">
        <v>17608.760330578512</v>
      </c>
      <c r="Y140" s="6">
        <v>19225.103305785124</v>
      </c>
      <c r="Z140" s="6">
        <v>19977.190082644629</v>
      </c>
      <c r="AA140" s="6">
        <v>30344.586776859505</v>
      </c>
      <c r="AB140" s="6">
        <v>22064.276859504134</v>
      </c>
      <c r="AC140" s="6">
        <v>18037.210743801654</v>
      </c>
      <c r="AD140" s="6">
        <v>19269.235537190085</v>
      </c>
      <c r="AE140" s="6">
        <v>20229.111570247936</v>
      </c>
      <c r="AF140" s="6">
        <v>18932.727272727276</v>
      </c>
    </row>
    <row r="141" spans="1:32" s="3" customFormat="1">
      <c r="A141" s="3">
        <v>2000</v>
      </c>
      <c r="B141" s="5" t="s">
        <v>29</v>
      </c>
      <c r="C141" s="5" t="s">
        <v>21</v>
      </c>
      <c r="D141" s="2">
        <v>31</v>
      </c>
      <c r="E141" s="2">
        <v>3</v>
      </c>
      <c r="F141" s="46">
        <v>18848</v>
      </c>
      <c r="G141" s="46">
        <v>17430</v>
      </c>
      <c r="H141" s="46">
        <v>17863</v>
      </c>
      <c r="I141" s="46">
        <v>17503</v>
      </c>
      <c r="J141" s="46">
        <v>17352</v>
      </c>
      <c r="K141" s="46">
        <v>17812</v>
      </c>
      <c r="L141" s="46">
        <v>19020</v>
      </c>
      <c r="M141" s="46">
        <v>24204</v>
      </c>
      <c r="N141" s="46">
        <v>19992</v>
      </c>
      <c r="O141" s="46">
        <v>17847</v>
      </c>
      <c r="P141" s="46">
        <v>17157</v>
      </c>
      <c r="Q141" s="46">
        <v>18029</v>
      </c>
      <c r="R141" s="46">
        <v>16599</v>
      </c>
      <c r="S141" s="23">
        <v>72.599999999999994</v>
      </c>
      <c r="T141" s="6">
        <v>34658.512396694219</v>
      </c>
      <c r="U141" s="6">
        <v>32051.033057851244</v>
      </c>
      <c r="V141" s="6">
        <v>32847.252066115703</v>
      </c>
      <c r="W141" s="6">
        <v>32185.268595041325</v>
      </c>
      <c r="X141" s="6">
        <v>31907.603305785127</v>
      </c>
      <c r="Y141" s="6">
        <v>32753.471074380166</v>
      </c>
      <c r="Z141" s="6">
        <v>34974.793388429753</v>
      </c>
      <c r="AA141" s="6">
        <v>44507.355371900827</v>
      </c>
      <c r="AB141" s="6">
        <v>36762.14876033058</v>
      </c>
      <c r="AC141" s="6">
        <v>32817.830578512396</v>
      </c>
      <c r="AD141" s="6">
        <v>31549.028925619838</v>
      </c>
      <c r="AE141" s="6">
        <v>33152.5</v>
      </c>
      <c r="AF141" s="6">
        <v>30522.954545454548</v>
      </c>
    </row>
    <row r="142" spans="1:32" s="3" customFormat="1">
      <c r="A142" s="3">
        <v>2000</v>
      </c>
      <c r="B142" s="5" t="s">
        <v>29</v>
      </c>
      <c r="C142" s="5" t="s">
        <v>22</v>
      </c>
      <c r="D142" s="2">
        <v>32</v>
      </c>
      <c r="E142" s="2">
        <v>3</v>
      </c>
      <c r="F142" s="46">
        <v>20836</v>
      </c>
      <c r="G142" s="46">
        <v>19459</v>
      </c>
      <c r="H142" s="46">
        <v>20106</v>
      </c>
      <c r="I142" s="46">
        <v>19384</v>
      </c>
      <c r="J142" s="46">
        <v>19050</v>
      </c>
      <c r="K142" s="46">
        <v>19703</v>
      </c>
      <c r="L142" s="46">
        <v>21000</v>
      </c>
      <c r="M142" s="46">
        <v>26906</v>
      </c>
      <c r="N142" s="46">
        <v>22137</v>
      </c>
      <c r="O142" s="46">
        <v>19926</v>
      </c>
      <c r="P142" s="46">
        <v>18882</v>
      </c>
      <c r="Q142" s="46">
        <v>20091</v>
      </c>
      <c r="R142" s="46">
        <v>18364</v>
      </c>
      <c r="S142" s="23">
        <v>72.599999999999994</v>
      </c>
      <c r="T142" s="6">
        <v>38314.132231404961</v>
      </c>
      <c r="U142" s="6">
        <v>35782.045454545456</v>
      </c>
      <c r="V142" s="6">
        <v>36971.776859504134</v>
      </c>
      <c r="W142" s="6">
        <v>35644.132231404961</v>
      </c>
      <c r="X142" s="6">
        <v>35029.958677685951</v>
      </c>
      <c r="Y142" s="6">
        <v>36230.723140495873</v>
      </c>
      <c r="Z142" s="6">
        <v>38615.702479338848</v>
      </c>
      <c r="AA142" s="6">
        <v>49475.909090909096</v>
      </c>
      <c r="AB142" s="6">
        <v>40706.466942148763</v>
      </c>
      <c r="AC142" s="6">
        <v>36640.785123966947</v>
      </c>
      <c r="AD142" s="6">
        <v>34721.033057851244</v>
      </c>
      <c r="AE142" s="6">
        <v>36944.194214876035</v>
      </c>
      <c r="AF142" s="6">
        <v>33768.512396694219</v>
      </c>
    </row>
    <row r="143" spans="1:32" s="3" customFormat="1">
      <c r="A143" s="3">
        <v>2000</v>
      </c>
      <c r="B143" s="5" t="s">
        <v>29</v>
      </c>
      <c r="C143" s="5" t="s">
        <v>23</v>
      </c>
      <c r="D143" s="2">
        <v>33</v>
      </c>
      <c r="E143" s="2">
        <v>3</v>
      </c>
      <c r="F143" s="46">
        <v>15461</v>
      </c>
      <c r="G143" s="46">
        <v>13912</v>
      </c>
      <c r="H143" s="46">
        <v>14249</v>
      </c>
      <c r="I143" s="46">
        <v>14056</v>
      </c>
      <c r="J143" s="46">
        <v>13712</v>
      </c>
      <c r="K143" s="46">
        <v>14292</v>
      </c>
      <c r="L143" s="46">
        <v>15360</v>
      </c>
      <c r="M143" s="46">
        <v>20583</v>
      </c>
      <c r="N143" s="46">
        <v>16399</v>
      </c>
      <c r="O143" s="46">
        <v>14180</v>
      </c>
      <c r="P143" s="46">
        <v>13968</v>
      </c>
      <c r="Q143" s="46">
        <v>14670</v>
      </c>
      <c r="R143" s="46">
        <v>14199</v>
      </c>
      <c r="S143" s="23">
        <v>72.599999999999994</v>
      </c>
      <c r="T143" s="6">
        <v>28430.351239669424</v>
      </c>
      <c r="U143" s="6">
        <v>25581.983471074382</v>
      </c>
      <c r="V143" s="6">
        <v>26201.673553719011</v>
      </c>
      <c r="W143" s="6">
        <v>25846.776859504134</v>
      </c>
      <c r="X143" s="6">
        <v>25214.21487603306</v>
      </c>
      <c r="Y143" s="6">
        <v>26280.743801652894</v>
      </c>
      <c r="Z143" s="6">
        <v>28244.628099173555</v>
      </c>
      <c r="AA143" s="6">
        <v>37848.904958677689</v>
      </c>
      <c r="AB143" s="6">
        <v>30155.185950413226</v>
      </c>
      <c r="AC143" s="6">
        <v>26074.793388429753</v>
      </c>
      <c r="AD143" s="6">
        <v>25684.958677685954</v>
      </c>
      <c r="AE143" s="6">
        <v>26975.826446280993</v>
      </c>
      <c r="AF143" s="6">
        <v>26109.731404958678</v>
      </c>
    </row>
    <row r="144" spans="1:32" s="3" customFormat="1">
      <c r="A144" s="3">
        <v>2000</v>
      </c>
      <c r="B144" s="5" t="s">
        <v>29</v>
      </c>
      <c r="C144" s="5" t="s">
        <v>24</v>
      </c>
      <c r="D144" s="2">
        <v>34</v>
      </c>
      <c r="E144" s="2">
        <v>3</v>
      </c>
      <c r="F144" s="46">
        <v>5625</v>
      </c>
      <c r="G144" s="46">
        <v>5065</v>
      </c>
      <c r="H144" s="46">
        <v>5753</v>
      </c>
      <c r="I144" s="46">
        <v>5515</v>
      </c>
      <c r="J144" s="46">
        <v>5296</v>
      </c>
      <c r="K144" s="46">
        <v>5430</v>
      </c>
      <c r="L144" s="46">
        <v>5399</v>
      </c>
      <c r="M144" s="46">
        <v>6330</v>
      </c>
      <c r="N144" s="46">
        <v>5901</v>
      </c>
      <c r="O144" s="46">
        <v>5362</v>
      </c>
      <c r="P144" s="46">
        <v>5457</v>
      </c>
      <c r="Q144" s="46">
        <v>5848</v>
      </c>
      <c r="R144" s="46">
        <v>5391</v>
      </c>
      <c r="S144" s="23">
        <v>72.599999999999994</v>
      </c>
      <c r="T144" s="6">
        <v>10343.491735537191</v>
      </c>
      <c r="U144" s="6">
        <v>9313.7396694214876</v>
      </c>
      <c r="V144" s="6">
        <v>10578.863636363638</v>
      </c>
      <c r="W144" s="6">
        <v>10141.219008264463</v>
      </c>
      <c r="X144" s="6">
        <v>9738.5123966942156</v>
      </c>
      <c r="Y144" s="6">
        <v>9984.9173553719011</v>
      </c>
      <c r="Z144" s="6">
        <v>9927.9132231404965</v>
      </c>
      <c r="AA144" s="6">
        <v>11639.876033057852</v>
      </c>
      <c r="AB144" s="6">
        <v>10851.012396694216</v>
      </c>
      <c r="AC144" s="6">
        <v>9859.8760330578516</v>
      </c>
      <c r="AD144" s="6">
        <v>10034.566115702481</v>
      </c>
      <c r="AE144" s="6">
        <v>10753.553719008265</v>
      </c>
      <c r="AF144" s="6">
        <v>9913.2024793388446</v>
      </c>
    </row>
    <row r="145" spans="1:32" s="3" customFormat="1">
      <c r="A145" s="3">
        <v>2000</v>
      </c>
      <c r="B145" s="5" t="s">
        <v>29</v>
      </c>
      <c r="C145" s="5" t="s">
        <v>25</v>
      </c>
      <c r="D145" s="2">
        <v>35</v>
      </c>
      <c r="E145" s="2">
        <v>3</v>
      </c>
      <c r="F145" s="46">
        <v>5200</v>
      </c>
      <c r="G145" s="46">
        <v>5175</v>
      </c>
      <c r="H145" s="46">
        <v>5818</v>
      </c>
      <c r="I145" s="46">
        <v>5666</v>
      </c>
      <c r="J145" s="46">
        <v>4736</v>
      </c>
      <c r="K145" s="46">
        <v>4278</v>
      </c>
      <c r="L145" s="46">
        <v>4730</v>
      </c>
      <c r="M145" s="46">
        <v>5624</v>
      </c>
      <c r="N145" s="46">
        <v>5084</v>
      </c>
      <c r="O145" s="46">
        <v>4844</v>
      </c>
      <c r="P145" s="46">
        <v>4926</v>
      </c>
      <c r="Q145" s="46">
        <v>5657</v>
      </c>
      <c r="R145" s="46">
        <v>5518</v>
      </c>
      <c r="S145" s="23">
        <v>72.599999999999994</v>
      </c>
      <c r="T145" s="6">
        <v>9561.9834710743817</v>
      </c>
      <c r="U145" s="6">
        <v>9516.0123966942156</v>
      </c>
      <c r="V145" s="6">
        <v>10698.388429752067</v>
      </c>
      <c r="W145" s="6">
        <v>10418.884297520663</v>
      </c>
      <c r="X145" s="6">
        <v>8708.7603305785124</v>
      </c>
      <c r="Y145" s="6">
        <v>7866.5702479338852</v>
      </c>
      <c r="Z145" s="6">
        <v>8697.7272727272739</v>
      </c>
      <c r="AA145" s="6">
        <v>10341.652892561984</v>
      </c>
      <c r="AB145" s="6">
        <v>9348.6776859504134</v>
      </c>
      <c r="AC145" s="6">
        <v>8907.3553719008269</v>
      </c>
      <c r="AD145" s="6">
        <v>9058.1404958677685</v>
      </c>
      <c r="AE145" s="6">
        <v>10402.334710743802</v>
      </c>
      <c r="AF145" s="6">
        <v>10146.735537190083</v>
      </c>
    </row>
    <row r="146" spans="1:32" s="3" customFormat="1">
      <c r="A146" s="3">
        <v>2000</v>
      </c>
      <c r="B146" s="5" t="s">
        <v>29</v>
      </c>
      <c r="C146" s="5" t="s">
        <v>26</v>
      </c>
      <c r="D146" s="2">
        <v>36</v>
      </c>
      <c r="E146" s="2">
        <v>3</v>
      </c>
      <c r="F146" s="46">
        <v>5689</v>
      </c>
      <c r="G146" s="46">
        <v>5049</v>
      </c>
      <c r="H146" s="46">
        <v>5748</v>
      </c>
      <c r="I146" s="46">
        <v>5494</v>
      </c>
      <c r="J146" s="46">
        <v>5396</v>
      </c>
      <c r="K146" s="46">
        <v>5515</v>
      </c>
      <c r="L146" s="46">
        <v>5510</v>
      </c>
      <c r="M146" s="46">
        <v>6457</v>
      </c>
      <c r="N146" s="46">
        <v>6024</v>
      </c>
      <c r="O146" s="46">
        <v>5509</v>
      </c>
      <c r="P146" s="46">
        <v>5518</v>
      </c>
      <c r="Q146" s="46">
        <v>5869</v>
      </c>
      <c r="R146" s="46">
        <v>5344</v>
      </c>
      <c r="S146" s="23">
        <v>72.599999999999994</v>
      </c>
      <c r="T146" s="6">
        <v>10461.177685950413</v>
      </c>
      <c r="U146" s="6">
        <v>9284.318181818182</v>
      </c>
      <c r="V146" s="6">
        <v>10569.669421487604</v>
      </c>
      <c r="W146" s="6">
        <v>10102.603305785125</v>
      </c>
      <c r="X146" s="6">
        <v>9922.3966942148763</v>
      </c>
      <c r="Y146" s="6">
        <v>10141.219008264463</v>
      </c>
      <c r="Z146" s="6">
        <v>10132.024793388431</v>
      </c>
      <c r="AA146" s="6">
        <v>11873.409090909092</v>
      </c>
      <c r="AB146" s="6">
        <v>11077.190082644629</v>
      </c>
      <c r="AC146" s="6">
        <v>10130.185950413224</v>
      </c>
      <c r="AD146" s="6">
        <v>10146.735537190083</v>
      </c>
      <c r="AE146" s="6">
        <v>10792.169421487604</v>
      </c>
      <c r="AF146" s="6">
        <v>9826.7768595041325</v>
      </c>
    </row>
    <row r="147" spans="1:32" s="3" customFormat="1">
      <c r="A147" s="3">
        <v>2001</v>
      </c>
      <c r="B147" s="5" t="s">
        <v>17</v>
      </c>
      <c r="C147" s="5" t="s">
        <v>18</v>
      </c>
      <c r="D147" s="2">
        <v>1</v>
      </c>
      <c r="E147" s="2">
        <v>4</v>
      </c>
      <c r="F147" s="96">
        <v>312.5</v>
      </c>
      <c r="G147" s="96">
        <v>275.39999999999998</v>
      </c>
      <c r="H147" s="96">
        <v>291.5</v>
      </c>
      <c r="I147" s="96">
        <v>287.7</v>
      </c>
      <c r="J147" s="96">
        <v>287.89999999999998</v>
      </c>
      <c r="K147" s="96">
        <v>300.7</v>
      </c>
      <c r="L147" s="96">
        <v>313</v>
      </c>
      <c r="M147" s="96">
        <v>422.1</v>
      </c>
      <c r="N147" s="96">
        <v>336.6</v>
      </c>
      <c r="O147" s="96">
        <v>284.5</v>
      </c>
      <c r="P147" s="96">
        <v>277.89999999999998</v>
      </c>
      <c r="Q147" s="96">
        <v>294.5</v>
      </c>
      <c r="R147" s="96">
        <v>270.2</v>
      </c>
      <c r="S147" s="23">
        <v>73.400000000000006</v>
      </c>
      <c r="T147" s="20">
        <v>568.37534059945494</v>
      </c>
      <c r="U147" s="20">
        <v>500.89782016348761</v>
      </c>
      <c r="V147" s="20">
        <v>530.18051771117166</v>
      </c>
      <c r="W147" s="20">
        <v>523.2690735694822</v>
      </c>
      <c r="X147" s="20">
        <v>523.63283378746587</v>
      </c>
      <c r="Y147" s="20">
        <v>546.91348773841958</v>
      </c>
      <c r="Z147" s="20">
        <v>569.28474114441417</v>
      </c>
      <c r="AA147" s="20">
        <v>767.71594005449595</v>
      </c>
      <c r="AB147" s="20">
        <v>612.20844686648502</v>
      </c>
      <c r="AC147" s="20">
        <v>517.44891008174386</v>
      </c>
      <c r="AD147" s="20">
        <v>505.44482288828328</v>
      </c>
      <c r="AE147" s="20">
        <v>535.63692098092633</v>
      </c>
      <c r="AF147" s="20">
        <v>491.4400544959127</v>
      </c>
    </row>
    <row r="148" spans="1:32" s="3" customFormat="1">
      <c r="A148" s="3">
        <v>2001</v>
      </c>
      <c r="B148" s="5" t="s">
        <v>17</v>
      </c>
      <c r="C148" s="5" t="s">
        <v>19</v>
      </c>
      <c r="D148" s="2">
        <v>2</v>
      </c>
      <c r="E148" s="2">
        <v>4</v>
      </c>
      <c r="F148" s="96">
        <v>396.2</v>
      </c>
      <c r="G148" s="96">
        <v>359.5</v>
      </c>
      <c r="H148" s="96">
        <v>374.5</v>
      </c>
      <c r="I148" s="96">
        <v>364.7</v>
      </c>
      <c r="J148" s="96">
        <v>366</v>
      </c>
      <c r="K148" s="96">
        <v>377.8</v>
      </c>
      <c r="L148" s="96">
        <v>403.1</v>
      </c>
      <c r="M148" s="96">
        <v>501.4</v>
      </c>
      <c r="N148" s="96">
        <v>427.1</v>
      </c>
      <c r="O148" s="96">
        <v>374.9</v>
      </c>
      <c r="P148" s="96">
        <v>355.5</v>
      </c>
      <c r="Q148" s="96">
        <v>378.8</v>
      </c>
      <c r="R148" s="96">
        <v>337.8</v>
      </c>
      <c r="S148" s="23">
        <v>73.400000000000006</v>
      </c>
      <c r="T148" s="20">
        <v>720.60899182561297</v>
      </c>
      <c r="U148" s="20">
        <v>653.85899182561297</v>
      </c>
      <c r="V148" s="20">
        <v>681.14100817438691</v>
      </c>
      <c r="W148" s="20">
        <v>663.31675749318788</v>
      </c>
      <c r="X148" s="20">
        <v>665.68119891008166</v>
      </c>
      <c r="Y148" s="20">
        <v>687.14305177111714</v>
      </c>
      <c r="Z148" s="20">
        <v>733.15871934604911</v>
      </c>
      <c r="AA148" s="20">
        <v>911.94686648501352</v>
      </c>
      <c r="AB148" s="20">
        <v>776.80994550408718</v>
      </c>
      <c r="AC148" s="20">
        <v>681.86852861035413</v>
      </c>
      <c r="AD148" s="20">
        <v>646.58378746593996</v>
      </c>
      <c r="AE148" s="20">
        <v>688.96185286103537</v>
      </c>
      <c r="AF148" s="20">
        <v>614.39100817438691</v>
      </c>
    </row>
    <row r="149" spans="1:32" s="3" customFormat="1">
      <c r="A149" s="3">
        <v>2001</v>
      </c>
      <c r="B149" s="5" t="s">
        <v>17</v>
      </c>
      <c r="C149" s="5" t="s">
        <v>20</v>
      </c>
      <c r="D149" s="2">
        <v>3</v>
      </c>
      <c r="E149" s="2">
        <v>4</v>
      </c>
      <c r="F149" s="96">
        <v>228.4</v>
      </c>
      <c r="G149" s="96">
        <v>203.7</v>
      </c>
      <c r="H149" s="96">
        <v>217.6</v>
      </c>
      <c r="I149" s="96">
        <v>203.8</v>
      </c>
      <c r="J149" s="96">
        <v>199.8</v>
      </c>
      <c r="K149" s="96">
        <v>216.7</v>
      </c>
      <c r="L149" s="96">
        <v>219.3</v>
      </c>
      <c r="M149" s="96">
        <v>335.6</v>
      </c>
      <c r="N149" s="96">
        <v>247.7</v>
      </c>
      <c r="O149" s="96">
        <v>201.5</v>
      </c>
      <c r="P149" s="96">
        <v>205.6</v>
      </c>
      <c r="Q149" s="96">
        <v>224.8</v>
      </c>
      <c r="R149" s="96">
        <v>211.1</v>
      </c>
      <c r="S149" s="23">
        <v>73.400000000000006</v>
      </c>
      <c r="T149" s="20">
        <v>415.41416893732969</v>
      </c>
      <c r="U149" s="20">
        <v>370.48978201634873</v>
      </c>
      <c r="V149" s="20">
        <v>395.77111716621249</v>
      </c>
      <c r="W149" s="20">
        <v>370.67166212534062</v>
      </c>
      <c r="X149" s="20">
        <v>363.39645776566761</v>
      </c>
      <c r="Y149" s="20">
        <v>394.13419618528604</v>
      </c>
      <c r="Z149" s="20">
        <v>398.86307901907355</v>
      </c>
      <c r="AA149" s="20">
        <v>610.38964577656679</v>
      </c>
      <c r="AB149" s="20">
        <v>450.51702997275197</v>
      </c>
      <c r="AC149" s="20">
        <v>366.48841961852861</v>
      </c>
      <c r="AD149" s="20">
        <v>373.9455040871934</v>
      </c>
      <c r="AE149" s="20">
        <v>408.86648501362396</v>
      </c>
      <c r="AF149" s="20">
        <v>383.9489100817438</v>
      </c>
    </row>
    <row r="150" spans="1:32" s="3" customFormat="1">
      <c r="A150" s="3">
        <v>2001</v>
      </c>
      <c r="B150" s="5" t="s">
        <v>17</v>
      </c>
      <c r="C150" s="5" t="s">
        <v>21</v>
      </c>
      <c r="D150" s="2">
        <v>4</v>
      </c>
      <c r="E150" s="2">
        <v>4</v>
      </c>
      <c r="F150" s="96">
        <v>375.9</v>
      </c>
      <c r="G150" s="96">
        <v>333.7</v>
      </c>
      <c r="H150" s="96">
        <v>354.2</v>
      </c>
      <c r="I150" s="96">
        <v>345.5</v>
      </c>
      <c r="J150" s="96">
        <v>346.6</v>
      </c>
      <c r="K150" s="96">
        <v>357.9</v>
      </c>
      <c r="L150" s="96">
        <v>379.1</v>
      </c>
      <c r="M150" s="96">
        <v>479.9</v>
      </c>
      <c r="N150" s="96">
        <v>398.3</v>
      </c>
      <c r="O150" s="96">
        <v>352.3</v>
      </c>
      <c r="P150" s="96">
        <v>341.3</v>
      </c>
      <c r="Q150" s="96">
        <v>355.1</v>
      </c>
      <c r="R150" s="96">
        <v>330.5</v>
      </c>
      <c r="S150" s="23">
        <v>73.400000000000006</v>
      </c>
      <c r="T150" s="20">
        <v>683.68732970027236</v>
      </c>
      <c r="U150" s="20">
        <v>606.93392370572201</v>
      </c>
      <c r="V150" s="20">
        <v>644.21934604904618</v>
      </c>
      <c r="W150" s="20">
        <v>628.39577656675749</v>
      </c>
      <c r="X150" s="20">
        <v>630.39645776566761</v>
      </c>
      <c r="Y150" s="20">
        <v>650.94891008174375</v>
      </c>
      <c r="Z150" s="20">
        <v>689.50749318801093</v>
      </c>
      <c r="AA150" s="20">
        <v>872.84264305177101</v>
      </c>
      <c r="AB150" s="20">
        <v>724.42847411444143</v>
      </c>
      <c r="AC150" s="20">
        <v>640.76362397820162</v>
      </c>
      <c r="AD150" s="20">
        <v>620.75681198910081</v>
      </c>
      <c r="AE150" s="20">
        <v>645.85626702997274</v>
      </c>
      <c r="AF150" s="20">
        <v>601.11376021798355</v>
      </c>
    </row>
    <row r="151" spans="1:32" s="3" customFormat="1">
      <c r="A151" s="3">
        <v>2001</v>
      </c>
      <c r="B151" s="5" t="s">
        <v>17</v>
      </c>
      <c r="C151" s="5" t="s">
        <v>22</v>
      </c>
      <c r="D151" s="2">
        <v>5</v>
      </c>
      <c r="E151" s="2">
        <v>4</v>
      </c>
      <c r="F151" s="96">
        <v>415.7</v>
      </c>
      <c r="G151" s="96">
        <v>376.1</v>
      </c>
      <c r="H151" s="96">
        <v>392.6</v>
      </c>
      <c r="I151" s="96">
        <v>381</v>
      </c>
      <c r="J151" s="96">
        <v>382.7</v>
      </c>
      <c r="K151" s="96">
        <v>395</v>
      </c>
      <c r="L151" s="96">
        <v>422.6</v>
      </c>
      <c r="M151" s="96">
        <v>531.29999999999995</v>
      </c>
      <c r="N151" s="96">
        <v>445.3</v>
      </c>
      <c r="O151" s="96">
        <v>398.7</v>
      </c>
      <c r="P151" s="96">
        <v>373.7</v>
      </c>
      <c r="Q151" s="96">
        <v>398.2</v>
      </c>
      <c r="R151" s="96">
        <v>362.3</v>
      </c>
      <c r="S151" s="23">
        <v>73.400000000000006</v>
      </c>
      <c r="T151" s="20">
        <v>756.07561307901892</v>
      </c>
      <c r="U151" s="20">
        <v>684.05108991825614</v>
      </c>
      <c r="V151" s="20">
        <v>714.06130790190741</v>
      </c>
      <c r="W151" s="20">
        <v>692.96321525885548</v>
      </c>
      <c r="X151" s="20">
        <v>696.05517711171649</v>
      </c>
      <c r="Y151" s="20">
        <v>718.42643051771108</v>
      </c>
      <c r="Z151" s="20">
        <v>768.62534059945506</v>
      </c>
      <c r="AA151" s="20">
        <v>966.32901907356927</v>
      </c>
      <c r="AB151" s="20">
        <v>809.91212534059946</v>
      </c>
      <c r="AC151" s="20">
        <v>725.15599455040865</v>
      </c>
      <c r="AD151" s="20">
        <v>679.68596730245224</v>
      </c>
      <c r="AE151" s="20">
        <v>724.24659400544954</v>
      </c>
      <c r="AF151" s="20">
        <v>658.95163487738421</v>
      </c>
    </row>
    <row r="152" spans="1:32" s="3" customFormat="1">
      <c r="A152" s="3">
        <v>2001</v>
      </c>
      <c r="B152" s="5" t="s">
        <v>17</v>
      </c>
      <c r="C152" s="5" t="s">
        <v>23</v>
      </c>
      <c r="D152" s="2">
        <v>6</v>
      </c>
      <c r="E152" s="2">
        <v>4</v>
      </c>
      <c r="F152" s="96">
        <v>314.3</v>
      </c>
      <c r="G152" s="96">
        <v>270.39999999999998</v>
      </c>
      <c r="H152" s="96">
        <v>292.89999999999998</v>
      </c>
      <c r="I152" s="96">
        <v>284.8</v>
      </c>
      <c r="J152" s="96">
        <v>278.3</v>
      </c>
      <c r="K152" s="96">
        <v>294.5</v>
      </c>
      <c r="L152" s="96">
        <v>308.7</v>
      </c>
      <c r="M152" s="96">
        <v>422.3</v>
      </c>
      <c r="N152" s="96">
        <v>328.3</v>
      </c>
      <c r="O152" s="96">
        <v>288.10000000000002</v>
      </c>
      <c r="P152" s="96">
        <v>282.10000000000002</v>
      </c>
      <c r="Q152" s="96">
        <v>296.7</v>
      </c>
      <c r="R152" s="96">
        <v>290.3</v>
      </c>
      <c r="S152" s="23">
        <v>73.400000000000006</v>
      </c>
      <c r="T152" s="20">
        <v>571.64918256130795</v>
      </c>
      <c r="U152" s="20">
        <v>491.80381471389632</v>
      </c>
      <c r="V152" s="20">
        <v>532.72683923705711</v>
      </c>
      <c r="W152" s="20">
        <v>517.99455040871931</v>
      </c>
      <c r="X152" s="20">
        <v>506.17234332425068</v>
      </c>
      <c r="Y152" s="20">
        <v>535.63692098092633</v>
      </c>
      <c r="Z152" s="20">
        <v>561.4638964577656</v>
      </c>
      <c r="AA152" s="20">
        <v>768.0797002724795</v>
      </c>
      <c r="AB152" s="20">
        <v>597.11239782016344</v>
      </c>
      <c r="AC152" s="20">
        <v>523.99659400544965</v>
      </c>
      <c r="AD152" s="20">
        <v>513.08378746594008</v>
      </c>
      <c r="AE152" s="20">
        <v>539.63828337874656</v>
      </c>
      <c r="AF152" s="20">
        <v>527.99795640326977</v>
      </c>
    </row>
    <row r="153" spans="1:32" s="3" customFormat="1">
      <c r="A153" s="3">
        <v>2001</v>
      </c>
      <c r="B153" s="5" t="s">
        <v>17</v>
      </c>
      <c r="C153" s="5" t="s">
        <v>24</v>
      </c>
      <c r="D153" s="2">
        <v>7</v>
      </c>
      <c r="E153" s="2">
        <v>4</v>
      </c>
      <c r="F153" s="96">
        <v>110.2</v>
      </c>
      <c r="G153" s="96">
        <v>100.4</v>
      </c>
      <c r="H153" s="96">
        <v>111.4</v>
      </c>
      <c r="I153" s="96">
        <v>107</v>
      </c>
      <c r="J153" s="96">
        <v>106.7</v>
      </c>
      <c r="K153" s="96">
        <v>105.8</v>
      </c>
      <c r="L153" s="96">
        <v>109.3</v>
      </c>
      <c r="M153" s="96">
        <v>116.6</v>
      </c>
      <c r="N153" s="96">
        <v>116.6</v>
      </c>
      <c r="O153" s="96">
        <v>107.2</v>
      </c>
      <c r="P153" s="96">
        <v>109.2</v>
      </c>
      <c r="Q153" s="96">
        <v>114</v>
      </c>
      <c r="R153" s="96">
        <v>104.5</v>
      </c>
      <c r="S153" s="23">
        <v>73.400000000000006</v>
      </c>
      <c r="T153" s="20">
        <v>200.43188010899183</v>
      </c>
      <c r="U153" s="20">
        <v>182.60762942779292</v>
      </c>
      <c r="V153" s="20">
        <v>202.61444141689373</v>
      </c>
      <c r="W153" s="20">
        <v>194.61171662125338</v>
      </c>
      <c r="X153" s="20">
        <v>194.06607629427793</v>
      </c>
      <c r="Y153" s="20">
        <v>192.42915531335149</v>
      </c>
      <c r="Z153" s="20">
        <v>198.79495912806536</v>
      </c>
      <c r="AA153" s="20">
        <v>212.07220708446863</v>
      </c>
      <c r="AB153" s="20">
        <v>212.07220708446863</v>
      </c>
      <c r="AC153" s="20">
        <v>194.97547683923705</v>
      </c>
      <c r="AD153" s="20">
        <v>198.61307901907355</v>
      </c>
      <c r="AE153" s="20">
        <v>207.34332425068118</v>
      </c>
      <c r="AF153" s="20">
        <v>190.06471389645776</v>
      </c>
    </row>
    <row r="154" spans="1:32" s="3" customFormat="1">
      <c r="A154" s="3">
        <v>2001</v>
      </c>
      <c r="B154" s="5" t="s">
        <v>17</v>
      </c>
      <c r="C154" s="5" t="s">
        <v>25</v>
      </c>
      <c r="D154" s="2">
        <v>8</v>
      </c>
      <c r="E154" s="2">
        <v>4</v>
      </c>
      <c r="F154" s="96">
        <v>98.6</v>
      </c>
      <c r="G154" s="96">
        <v>98.6</v>
      </c>
      <c r="H154" s="96">
        <v>101.7</v>
      </c>
      <c r="I154" s="96">
        <v>98.6</v>
      </c>
      <c r="J154" s="96">
        <v>100.2</v>
      </c>
      <c r="K154" s="96">
        <v>82.3</v>
      </c>
      <c r="L154" s="96">
        <v>95</v>
      </c>
      <c r="M154" s="96">
        <v>98.5</v>
      </c>
      <c r="N154" s="96">
        <v>102.5</v>
      </c>
      <c r="O154" s="96">
        <v>98.7</v>
      </c>
      <c r="P154" s="96">
        <v>93.5</v>
      </c>
      <c r="Q154" s="96">
        <v>99.5</v>
      </c>
      <c r="R154" s="96">
        <v>105</v>
      </c>
      <c r="S154" s="23">
        <v>73.400000000000006</v>
      </c>
      <c r="T154" s="20">
        <v>179.33378746594002</v>
      </c>
      <c r="U154" s="20">
        <v>179.33378746594002</v>
      </c>
      <c r="V154" s="20">
        <v>184.97207084468664</v>
      </c>
      <c r="W154" s="20">
        <v>179.33378746594002</v>
      </c>
      <c r="X154" s="20">
        <v>182.24386920980925</v>
      </c>
      <c r="Y154" s="20">
        <v>149.68732970027247</v>
      </c>
      <c r="Z154" s="20">
        <v>172.78610354223432</v>
      </c>
      <c r="AA154" s="20">
        <v>179.15190735694821</v>
      </c>
      <c r="AB154" s="20">
        <v>186.42711171662123</v>
      </c>
      <c r="AC154" s="20">
        <v>179.51566757493188</v>
      </c>
      <c r="AD154" s="20">
        <v>170.05790190735692</v>
      </c>
      <c r="AE154" s="20">
        <v>180.97070844686647</v>
      </c>
      <c r="AF154" s="20">
        <v>190.97411444141687</v>
      </c>
    </row>
    <row r="155" spans="1:32" s="3" customFormat="1">
      <c r="A155" s="3">
        <v>2001</v>
      </c>
      <c r="B155" s="5" t="s">
        <v>17</v>
      </c>
      <c r="C155" s="5" t="s">
        <v>26</v>
      </c>
      <c r="D155" s="2">
        <v>9</v>
      </c>
      <c r="E155" s="2">
        <v>4</v>
      </c>
      <c r="F155" s="96">
        <v>112.4</v>
      </c>
      <c r="G155" s="96">
        <v>101.8</v>
      </c>
      <c r="H155" s="96">
        <v>113.2</v>
      </c>
      <c r="I155" s="96">
        <v>107.8</v>
      </c>
      <c r="J155" s="96">
        <v>107.5</v>
      </c>
      <c r="K155" s="96">
        <v>110.2</v>
      </c>
      <c r="L155" s="96">
        <v>112.2</v>
      </c>
      <c r="M155" s="96">
        <v>123.5</v>
      </c>
      <c r="N155" s="96">
        <v>119.4</v>
      </c>
      <c r="O155" s="96">
        <v>108.7</v>
      </c>
      <c r="P155" s="96">
        <v>112.9</v>
      </c>
      <c r="Q155" s="96">
        <v>116</v>
      </c>
      <c r="R155" s="96">
        <v>103.6</v>
      </c>
      <c r="S155" s="23">
        <v>73.400000000000006</v>
      </c>
      <c r="T155" s="20">
        <v>204.43324250681198</v>
      </c>
      <c r="U155" s="20">
        <v>185.15395095367845</v>
      </c>
      <c r="V155" s="20">
        <v>205.88828337874659</v>
      </c>
      <c r="W155" s="20">
        <v>196.06675749318799</v>
      </c>
      <c r="X155" s="20">
        <v>195.52111716621252</v>
      </c>
      <c r="Y155" s="20">
        <v>200.43188010899183</v>
      </c>
      <c r="Z155" s="20">
        <v>204.06948228882834</v>
      </c>
      <c r="AA155" s="20">
        <v>224.62193460490462</v>
      </c>
      <c r="AB155" s="20">
        <v>217.16485013623978</v>
      </c>
      <c r="AC155" s="20">
        <v>197.70367847411444</v>
      </c>
      <c r="AD155" s="20">
        <v>205.34264305177112</v>
      </c>
      <c r="AE155" s="20">
        <v>210.98092643051768</v>
      </c>
      <c r="AF155" s="20">
        <v>188.42779291553131</v>
      </c>
    </row>
    <row r="156" spans="1:32" s="3" customFormat="1">
      <c r="A156" s="3">
        <v>2001</v>
      </c>
      <c r="B156" s="5" t="s">
        <v>27</v>
      </c>
      <c r="C156" s="5" t="s">
        <v>18</v>
      </c>
      <c r="D156" s="2">
        <v>10</v>
      </c>
      <c r="E156" s="2">
        <v>4</v>
      </c>
      <c r="F156" s="44">
        <v>8.2799999999999994</v>
      </c>
      <c r="G156" s="44">
        <v>7.45</v>
      </c>
      <c r="H156" s="44">
        <v>7.79</v>
      </c>
      <c r="I156" s="44">
        <v>7.55</v>
      </c>
      <c r="J156" s="44">
        <v>7.5</v>
      </c>
      <c r="K156" s="44">
        <v>7.93</v>
      </c>
      <c r="L156" s="44">
        <v>8.25</v>
      </c>
      <c r="M156" s="44">
        <v>11.32</v>
      </c>
      <c r="N156" s="44">
        <v>8.8699999999999992</v>
      </c>
      <c r="O156" s="44">
        <v>7.68</v>
      </c>
      <c r="P156" s="44">
        <v>7.49</v>
      </c>
      <c r="Q156" s="44">
        <v>7.92</v>
      </c>
      <c r="R156" s="44">
        <v>7.35</v>
      </c>
      <c r="S156" s="23">
        <v>73.400000000000006</v>
      </c>
      <c r="T156" s="21">
        <v>15.059673024523159</v>
      </c>
      <c r="U156" s="21">
        <v>13.550068119891007</v>
      </c>
      <c r="V156" s="21">
        <v>14.168460490463213</v>
      </c>
      <c r="W156" s="21">
        <v>13.731948228882832</v>
      </c>
      <c r="X156" s="21">
        <v>13.64100817438692</v>
      </c>
      <c r="Y156" s="21">
        <v>14.423092643051769</v>
      </c>
      <c r="Z156" s="21">
        <v>15.005108991825612</v>
      </c>
      <c r="AA156" s="21">
        <v>20.588828337874659</v>
      </c>
      <c r="AB156" s="21">
        <v>16.13276566757493</v>
      </c>
      <c r="AC156" s="21">
        <v>13.968392370572206</v>
      </c>
      <c r="AD156" s="21">
        <v>13.622820163487738</v>
      </c>
      <c r="AE156" s="21">
        <v>14.404904632152586</v>
      </c>
      <c r="AF156" s="21">
        <v>13.36818801089918</v>
      </c>
    </row>
    <row r="157" spans="1:32" s="3" customFormat="1">
      <c r="A157" s="3">
        <v>2001</v>
      </c>
      <c r="B157" s="5" t="s">
        <v>27</v>
      </c>
      <c r="C157" s="5" t="s">
        <v>19</v>
      </c>
      <c r="D157" s="2">
        <v>11</v>
      </c>
      <c r="E157" s="2">
        <v>4</v>
      </c>
      <c r="F157" s="44">
        <v>9.6300000000000008</v>
      </c>
      <c r="G157" s="44">
        <v>8.8699999999999992</v>
      </c>
      <c r="H157" s="44">
        <v>9.15</v>
      </c>
      <c r="I157" s="44">
        <v>8.7899999999999991</v>
      </c>
      <c r="J157" s="44">
        <v>8.7200000000000006</v>
      </c>
      <c r="K157" s="44">
        <v>9.2100000000000009</v>
      </c>
      <c r="L157" s="44">
        <v>9.6300000000000008</v>
      </c>
      <c r="M157" s="44">
        <v>12.84</v>
      </c>
      <c r="N157" s="44">
        <v>10.32</v>
      </c>
      <c r="O157" s="44">
        <v>9.09</v>
      </c>
      <c r="P157" s="44">
        <v>8.69</v>
      </c>
      <c r="Q157" s="44">
        <v>9.26</v>
      </c>
      <c r="R157" s="44">
        <v>8.2200000000000006</v>
      </c>
      <c r="S157" s="23">
        <v>73.400000000000006</v>
      </c>
      <c r="T157" s="21">
        <v>17.515054495912807</v>
      </c>
      <c r="U157" s="21">
        <v>16.13276566757493</v>
      </c>
      <c r="V157" s="21">
        <v>16.642029972752045</v>
      </c>
      <c r="W157" s="21">
        <v>15.987261580381469</v>
      </c>
      <c r="X157" s="21">
        <v>15.859945504087193</v>
      </c>
      <c r="Y157" s="21">
        <v>16.751158038147139</v>
      </c>
      <c r="Z157" s="21">
        <v>17.515054495912807</v>
      </c>
      <c r="AA157" s="21">
        <v>23.353405994550407</v>
      </c>
      <c r="AB157" s="21">
        <v>18.770027247956403</v>
      </c>
      <c r="AC157" s="21">
        <v>16.532901907356944</v>
      </c>
      <c r="AD157" s="21">
        <v>15.805381471389644</v>
      </c>
      <c r="AE157" s="21">
        <v>16.842098092643052</v>
      </c>
      <c r="AF157" s="21">
        <v>14.950544959128067</v>
      </c>
    </row>
    <row r="158" spans="1:32" s="3" customFormat="1">
      <c r="A158" s="3">
        <v>2001</v>
      </c>
      <c r="B158" s="5" t="s">
        <v>27</v>
      </c>
      <c r="C158" s="5" t="s">
        <v>20</v>
      </c>
      <c r="D158" s="2">
        <v>12</v>
      </c>
      <c r="E158" s="2">
        <v>4</v>
      </c>
      <c r="F158" s="44">
        <v>7.02</v>
      </c>
      <c r="G158" s="44">
        <v>6.29</v>
      </c>
      <c r="H158" s="44">
        <v>6.65</v>
      </c>
      <c r="I158" s="44">
        <v>6.41</v>
      </c>
      <c r="J158" s="44">
        <v>6.3</v>
      </c>
      <c r="K158" s="44">
        <v>6.67</v>
      </c>
      <c r="L158" s="44">
        <v>6.96</v>
      </c>
      <c r="M158" s="44">
        <v>9.86</v>
      </c>
      <c r="N158" s="44">
        <v>7.59</v>
      </c>
      <c r="O158" s="44">
        <v>6.48</v>
      </c>
      <c r="P158" s="44">
        <v>6.37</v>
      </c>
      <c r="Q158" s="44">
        <v>6.89</v>
      </c>
      <c r="R158" s="44">
        <v>6.57</v>
      </c>
      <c r="S158" s="23">
        <v>73.400000000000006</v>
      </c>
      <c r="T158" s="21">
        <v>12.767983651226157</v>
      </c>
      <c r="U158" s="21">
        <v>11.44025885558583</v>
      </c>
      <c r="V158" s="21">
        <v>12.095027247956404</v>
      </c>
      <c r="W158" s="21">
        <v>11.658514986376021</v>
      </c>
      <c r="X158" s="21">
        <v>11.458446866485012</v>
      </c>
      <c r="Y158" s="21">
        <v>12.131403269754767</v>
      </c>
      <c r="Z158" s="21">
        <v>12.658855585831061</v>
      </c>
      <c r="AA158" s="21">
        <v>17.933378746594002</v>
      </c>
      <c r="AB158" s="21">
        <v>13.804700272479563</v>
      </c>
      <c r="AC158" s="21">
        <v>11.785831062670299</v>
      </c>
      <c r="AD158" s="21">
        <v>11.58576294277929</v>
      </c>
      <c r="AE158" s="21">
        <v>12.531539509536783</v>
      </c>
      <c r="AF158" s="21">
        <v>11.949523160762942</v>
      </c>
    </row>
    <row r="159" spans="1:32" s="3" customFormat="1">
      <c r="A159" s="3">
        <v>2001</v>
      </c>
      <c r="B159" s="5" t="s">
        <v>27</v>
      </c>
      <c r="C159" s="5" t="s">
        <v>21</v>
      </c>
      <c r="D159" s="2">
        <v>13</v>
      </c>
      <c r="E159" s="2">
        <v>4</v>
      </c>
      <c r="F159" s="44">
        <v>9.32</v>
      </c>
      <c r="G159" s="44">
        <v>8.36</v>
      </c>
      <c r="H159" s="44">
        <v>8.77</v>
      </c>
      <c r="I159" s="44">
        <v>8.4499999999999993</v>
      </c>
      <c r="J159" s="44">
        <v>8.3699999999999992</v>
      </c>
      <c r="K159" s="44">
        <v>8.86</v>
      </c>
      <c r="L159" s="44">
        <v>9.24</v>
      </c>
      <c r="M159" s="44">
        <v>12.46</v>
      </c>
      <c r="N159" s="44">
        <v>9.85</v>
      </c>
      <c r="O159" s="44">
        <v>8.65</v>
      </c>
      <c r="P159" s="44">
        <v>8.43</v>
      </c>
      <c r="Q159" s="44">
        <v>8.7899999999999991</v>
      </c>
      <c r="R159" s="44">
        <v>8.14</v>
      </c>
      <c r="S159" s="23">
        <v>73.400000000000006</v>
      </c>
      <c r="T159" s="21">
        <v>16.951226158038146</v>
      </c>
      <c r="U159" s="21">
        <v>15.205177111716619</v>
      </c>
      <c r="V159" s="21">
        <v>15.950885558583103</v>
      </c>
      <c r="W159" s="21">
        <v>15.36886920980926</v>
      </c>
      <c r="X159" s="21">
        <v>15.223365122615803</v>
      </c>
      <c r="Y159" s="21">
        <v>16.114577656675749</v>
      </c>
      <c r="Z159" s="21">
        <v>16.805722070844684</v>
      </c>
      <c r="AA159" s="21">
        <v>22.662261580381472</v>
      </c>
      <c r="AB159" s="21">
        <v>17.915190735694821</v>
      </c>
      <c r="AC159" s="21">
        <v>15.732629427792915</v>
      </c>
      <c r="AD159" s="21">
        <v>15.332493188010897</v>
      </c>
      <c r="AE159" s="21">
        <v>15.987261580381469</v>
      </c>
      <c r="AF159" s="21">
        <v>14.805040871934604</v>
      </c>
    </row>
    <row r="160" spans="1:32" s="3" customFormat="1">
      <c r="A160" s="3">
        <v>2001</v>
      </c>
      <c r="B160" s="5" t="s">
        <v>27</v>
      </c>
      <c r="C160" s="5" t="s">
        <v>22</v>
      </c>
      <c r="D160" s="2">
        <v>14</v>
      </c>
      <c r="E160" s="2">
        <v>4</v>
      </c>
      <c r="F160" s="44">
        <v>9.99</v>
      </c>
      <c r="G160" s="44">
        <v>9.16</v>
      </c>
      <c r="H160" s="44">
        <v>9.4700000000000006</v>
      </c>
      <c r="I160" s="44">
        <v>9</v>
      </c>
      <c r="J160" s="44">
        <v>8.9700000000000006</v>
      </c>
      <c r="K160" s="44">
        <v>9.49</v>
      </c>
      <c r="L160" s="44">
        <v>10.02</v>
      </c>
      <c r="M160" s="44">
        <v>13.41</v>
      </c>
      <c r="N160" s="44">
        <v>10.63</v>
      </c>
      <c r="O160" s="44">
        <v>9.48</v>
      </c>
      <c r="P160" s="44">
        <v>8.9600000000000009</v>
      </c>
      <c r="Q160" s="44">
        <v>9.5</v>
      </c>
      <c r="R160" s="44">
        <v>8.5399999999999991</v>
      </c>
      <c r="S160" s="23">
        <v>73.400000000000006</v>
      </c>
      <c r="T160" s="21">
        <v>18.169822888283377</v>
      </c>
      <c r="U160" s="21">
        <v>16.660217983651226</v>
      </c>
      <c r="V160" s="21">
        <v>17.224046321525886</v>
      </c>
      <c r="W160" s="21">
        <v>16.369209809264305</v>
      </c>
      <c r="X160" s="21">
        <v>16.314645776566756</v>
      </c>
      <c r="Y160" s="21">
        <v>17.260422343324247</v>
      </c>
      <c r="Z160" s="21">
        <v>18.224386920980923</v>
      </c>
      <c r="AA160" s="21">
        <v>24.390122615803815</v>
      </c>
      <c r="AB160" s="21">
        <v>19.33385558583106</v>
      </c>
      <c r="AC160" s="21">
        <v>17.24223433242507</v>
      </c>
      <c r="AD160" s="21">
        <v>16.296457765667576</v>
      </c>
      <c r="AE160" s="21">
        <v>17.278610354223432</v>
      </c>
      <c r="AF160" s="21">
        <v>15.532561307901904</v>
      </c>
    </row>
    <row r="161" spans="1:32" s="3" customFormat="1">
      <c r="A161" s="3">
        <v>2001</v>
      </c>
      <c r="B161" s="5" t="s">
        <v>27</v>
      </c>
      <c r="C161" s="5" t="s">
        <v>23</v>
      </c>
      <c r="D161" s="2">
        <v>15</v>
      </c>
      <c r="E161" s="2">
        <v>4</v>
      </c>
      <c r="F161" s="44">
        <v>8.2799999999999994</v>
      </c>
      <c r="G161" s="44">
        <v>7.17</v>
      </c>
      <c r="H161" s="44">
        <v>7.74</v>
      </c>
      <c r="I161" s="44">
        <v>7.45</v>
      </c>
      <c r="J161" s="44">
        <v>7.27</v>
      </c>
      <c r="K161" s="44">
        <v>7.73</v>
      </c>
      <c r="L161" s="44">
        <v>8.17</v>
      </c>
      <c r="M161" s="44">
        <v>11.43</v>
      </c>
      <c r="N161" s="44">
        <v>8.68</v>
      </c>
      <c r="O161" s="44">
        <v>7.57</v>
      </c>
      <c r="P161" s="44">
        <v>7.47</v>
      </c>
      <c r="Q161" s="44">
        <v>7.84</v>
      </c>
      <c r="R161" s="44">
        <v>7.58</v>
      </c>
      <c r="S161" s="23">
        <v>73.400000000000006</v>
      </c>
      <c r="T161" s="21">
        <v>15.059673024523159</v>
      </c>
      <c r="U161" s="21">
        <v>13.040803814713895</v>
      </c>
      <c r="V161" s="21">
        <v>14.077520435967301</v>
      </c>
      <c r="W161" s="21">
        <v>13.550068119891007</v>
      </c>
      <c r="X161" s="21">
        <v>13.22268392370572</v>
      </c>
      <c r="Y161" s="21">
        <v>14.059332425068121</v>
      </c>
      <c r="Z161" s="21">
        <v>14.859604904632151</v>
      </c>
      <c r="AA161" s="21">
        <v>20.788896457765667</v>
      </c>
      <c r="AB161" s="21">
        <v>15.787193460490462</v>
      </c>
      <c r="AC161" s="21">
        <v>13.768324250681198</v>
      </c>
      <c r="AD161" s="21">
        <v>13.586444141689372</v>
      </c>
      <c r="AE161" s="21">
        <v>14.259400544959124</v>
      </c>
      <c r="AF161" s="21">
        <v>13.786512261580381</v>
      </c>
    </row>
    <row r="162" spans="1:32" s="3" customFormat="1">
      <c r="A162" s="3">
        <v>2001</v>
      </c>
      <c r="B162" s="5" t="s">
        <v>27</v>
      </c>
      <c r="C162" s="5" t="s">
        <v>24</v>
      </c>
      <c r="D162" s="2">
        <v>16</v>
      </c>
      <c r="E162" s="2">
        <v>4</v>
      </c>
      <c r="F162" s="44">
        <v>5.52</v>
      </c>
      <c r="G162" s="44">
        <v>5</v>
      </c>
      <c r="H162" s="44">
        <v>5.34</v>
      </c>
      <c r="I162" s="44">
        <v>5.27</v>
      </c>
      <c r="J162" s="44">
        <v>5.25</v>
      </c>
      <c r="K162" s="44">
        <v>5.28</v>
      </c>
      <c r="L162" s="44">
        <v>5.58</v>
      </c>
      <c r="M162" s="44">
        <v>6.05</v>
      </c>
      <c r="N162" s="44">
        <v>5.98</v>
      </c>
      <c r="O162" s="44">
        <v>5.4</v>
      </c>
      <c r="P162" s="44">
        <v>5.27</v>
      </c>
      <c r="Q162" s="44">
        <v>5.63</v>
      </c>
      <c r="R162" s="44">
        <v>5.32</v>
      </c>
      <c r="S162" s="23">
        <v>73.400000000000006</v>
      </c>
      <c r="T162" s="21">
        <v>10.039782016348772</v>
      </c>
      <c r="U162" s="21">
        <v>9.0940054495912808</v>
      </c>
      <c r="V162" s="21">
        <v>9.7123978201634866</v>
      </c>
      <c r="W162" s="21">
        <v>9.5850817438692086</v>
      </c>
      <c r="X162" s="21">
        <v>9.548705722070844</v>
      </c>
      <c r="Y162" s="21">
        <v>9.603269754768391</v>
      </c>
      <c r="Z162" s="21">
        <v>10.148910081743869</v>
      </c>
      <c r="AA162" s="21">
        <v>11.003746594005449</v>
      </c>
      <c r="AB162" s="21">
        <v>10.876430517711171</v>
      </c>
      <c r="AC162" s="21">
        <v>9.8215258855585841</v>
      </c>
      <c r="AD162" s="21">
        <v>9.5850817438692086</v>
      </c>
      <c r="AE162" s="21">
        <v>10.239850136239781</v>
      </c>
      <c r="AF162" s="21">
        <v>9.676021798365122</v>
      </c>
    </row>
    <row r="163" spans="1:32" s="3" customFormat="1">
      <c r="A163" s="3">
        <v>2001</v>
      </c>
      <c r="B163" s="5" t="s">
        <v>27</v>
      </c>
      <c r="C163" s="5" t="s">
        <v>25</v>
      </c>
      <c r="D163" s="2">
        <v>17</v>
      </c>
      <c r="E163" s="2">
        <v>4</v>
      </c>
      <c r="F163" s="44">
        <v>5.38</v>
      </c>
      <c r="G163" s="44">
        <v>5.23</v>
      </c>
      <c r="H163" s="44">
        <v>5.44</v>
      </c>
      <c r="I163" s="44">
        <v>5.21</v>
      </c>
      <c r="J163" s="44">
        <v>5.4</v>
      </c>
      <c r="K163" s="44">
        <v>4.9000000000000004</v>
      </c>
      <c r="L163" s="44">
        <v>5.18</v>
      </c>
      <c r="M163" s="44">
        <v>5.5</v>
      </c>
      <c r="N163" s="44">
        <v>5.68</v>
      </c>
      <c r="O163" s="44">
        <v>5.22</v>
      </c>
      <c r="P163" s="44">
        <v>5.16</v>
      </c>
      <c r="Q163" s="44">
        <v>5.76</v>
      </c>
      <c r="R163" s="44">
        <v>5.4</v>
      </c>
      <c r="S163" s="23">
        <v>73.400000000000006</v>
      </c>
      <c r="T163" s="21">
        <v>9.7851498637602177</v>
      </c>
      <c r="U163" s="21">
        <v>9.5123297002724794</v>
      </c>
      <c r="V163" s="21">
        <v>9.8942779291553133</v>
      </c>
      <c r="W163" s="21">
        <v>9.475953678474113</v>
      </c>
      <c r="X163" s="21">
        <v>9.8215258855585841</v>
      </c>
      <c r="Y163" s="21">
        <v>8.9121253405994558</v>
      </c>
      <c r="Z163" s="21">
        <v>9.421389645776566</v>
      </c>
      <c r="AA163" s="21">
        <v>10.003405994550407</v>
      </c>
      <c r="AB163" s="21">
        <v>10.330790190735694</v>
      </c>
      <c r="AC163" s="21">
        <v>9.4941416893732971</v>
      </c>
      <c r="AD163" s="21">
        <v>9.3850136239782014</v>
      </c>
      <c r="AE163" s="21">
        <v>10.476294277929153</v>
      </c>
      <c r="AF163" s="21">
        <v>9.8215258855585841</v>
      </c>
    </row>
    <row r="164" spans="1:32" s="3" customFormat="1">
      <c r="A164" s="3">
        <v>2001</v>
      </c>
      <c r="B164" s="5" t="s">
        <v>27</v>
      </c>
      <c r="C164" s="5" t="s">
        <v>26</v>
      </c>
      <c r="D164" s="2">
        <v>18</v>
      </c>
      <c r="E164" s="2">
        <v>4</v>
      </c>
      <c r="F164" s="44">
        <v>5.54</v>
      </c>
      <c r="G164" s="44">
        <v>4.99</v>
      </c>
      <c r="H164" s="44">
        <v>5.33</v>
      </c>
      <c r="I164" s="44">
        <v>5.28</v>
      </c>
      <c r="J164" s="44">
        <v>5.23</v>
      </c>
      <c r="K164" s="44">
        <v>5.34</v>
      </c>
      <c r="L164" s="44">
        <v>5.63</v>
      </c>
      <c r="M164" s="44">
        <v>6.27</v>
      </c>
      <c r="N164" s="44">
        <v>6</v>
      </c>
      <c r="O164" s="44">
        <v>5.42</v>
      </c>
      <c r="P164" s="44">
        <v>5.3</v>
      </c>
      <c r="Q164" s="44">
        <v>5.6</v>
      </c>
      <c r="R164" s="44">
        <v>5.3</v>
      </c>
      <c r="S164" s="23">
        <v>73.400000000000006</v>
      </c>
      <c r="T164" s="21">
        <v>10.076158038147138</v>
      </c>
      <c r="U164" s="21">
        <v>9.0758174386920984</v>
      </c>
      <c r="V164" s="21">
        <v>9.6942098092643061</v>
      </c>
      <c r="W164" s="21">
        <v>9.603269754768391</v>
      </c>
      <c r="X164" s="21">
        <v>9.5123297002724794</v>
      </c>
      <c r="Y164" s="21">
        <v>9.7123978201634866</v>
      </c>
      <c r="Z164" s="21">
        <v>10.239850136239781</v>
      </c>
      <c r="AA164" s="21">
        <v>11.403882833787465</v>
      </c>
      <c r="AB164" s="21">
        <v>10.912806539509535</v>
      </c>
      <c r="AC164" s="21">
        <v>9.8579019073569469</v>
      </c>
      <c r="AD164" s="21">
        <v>9.6396457765667556</v>
      </c>
      <c r="AE164" s="21">
        <v>10.185286103542232</v>
      </c>
      <c r="AF164" s="21">
        <v>9.6396457765667556</v>
      </c>
    </row>
    <row r="165" spans="1:32" s="3" customFormat="1">
      <c r="A165" s="3">
        <v>2001</v>
      </c>
      <c r="B165" s="5" t="s">
        <v>28</v>
      </c>
      <c r="C165" s="5" t="s">
        <v>18</v>
      </c>
      <c r="D165" s="2">
        <v>19</v>
      </c>
      <c r="E165" s="2">
        <v>4</v>
      </c>
      <c r="F165" s="45">
        <v>8.19</v>
      </c>
      <c r="G165" s="45">
        <v>7.37</v>
      </c>
      <c r="H165" s="45">
        <v>7.7</v>
      </c>
      <c r="I165" s="45">
        <v>7.47</v>
      </c>
      <c r="J165" s="45">
        <v>7.37</v>
      </c>
      <c r="K165" s="45">
        <v>7.82</v>
      </c>
      <c r="L165" s="45">
        <v>8.19</v>
      </c>
      <c r="M165" s="45">
        <v>11.26</v>
      </c>
      <c r="N165" s="45">
        <v>8.77</v>
      </c>
      <c r="O165" s="45">
        <v>7.57</v>
      </c>
      <c r="P165" s="45">
        <v>7.42</v>
      </c>
      <c r="Q165" s="45">
        <v>7.8</v>
      </c>
      <c r="R165" s="45">
        <v>7.23</v>
      </c>
      <c r="S165" s="23">
        <v>73.400000000000006</v>
      </c>
      <c r="T165" s="22">
        <v>14.895980926430516</v>
      </c>
      <c r="U165" s="22">
        <v>13.404564032697547</v>
      </c>
      <c r="V165" s="22">
        <v>14.004768392370572</v>
      </c>
      <c r="W165" s="22">
        <v>13.586444141689372</v>
      </c>
      <c r="X165" s="22">
        <v>13.404564032697547</v>
      </c>
      <c r="Y165" s="22">
        <v>14.223024523160761</v>
      </c>
      <c r="Z165" s="22">
        <v>14.895980926430516</v>
      </c>
      <c r="AA165" s="22">
        <v>20.479700272479562</v>
      </c>
      <c r="AB165" s="22">
        <v>15.950885558583103</v>
      </c>
      <c r="AC165" s="22">
        <v>13.768324250681198</v>
      </c>
      <c r="AD165" s="22">
        <v>13.495504087193458</v>
      </c>
      <c r="AE165" s="22">
        <v>14.186648501362397</v>
      </c>
      <c r="AF165" s="22">
        <v>13.149931880108991</v>
      </c>
    </row>
    <row r="166" spans="1:32" s="3" customFormat="1">
      <c r="A166" s="3">
        <v>2001</v>
      </c>
      <c r="B166" s="5" t="s">
        <v>28</v>
      </c>
      <c r="C166" s="5" t="s">
        <v>19</v>
      </c>
      <c r="D166" s="2">
        <v>20</v>
      </c>
      <c r="E166" s="2">
        <v>4</v>
      </c>
      <c r="F166" s="45">
        <v>9.48</v>
      </c>
      <c r="G166" s="45">
        <v>8.65</v>
      </c>
      <c r="H166" s="45">
        <v>8.98</v>
      </c>
      <c r="I166" s="45">
        <v>8.6199999999999992</v>
      </c>
      <c r="J166" s="45">
        <v>8.57</v>
      </c>
      <c r="K166" s="45">
        <v>9.09</v>
      </c>
      <c r="L166" s="45">
        <v>9.48</v>
      </c>
      <c r="M166" s="45">
        <v>12.8</v>
      </c>
      <c r="N166" s="45">
        <v>10.17</v>
      </c>
      <c r="O166" s="45">
        <v>8.93</v>
      </c>
      <c r="P166" s="45">
        <v>8.57</v>
      </c>
      <c r="Q166" s="45">
        <v>9.11</v>
      </c>
      <c r="R166" s="45">
        <v>8.01</v>
      </c>
      <c r="S166" s="23">
        <v>73.400000000000006</v>
      </c>
      <c r="T166" s="22">
        <v>17.24223433242507</v>
      </c>
      <c r="U166" s="22">
        <v>15.732629427792915</v>
      </c>
      <c r="V166" s="22">
        <v>16.33283378746594</v>
      </c>
      <c r="W166" s="22">
        <v>15.678065395095366</v>
      </c>
      <c r="X166" s="22">
        <v>15.587125340599455</v>
      </c>
      <c r="Y166" s="22">
        <v>16.532901907356944</v>
      </c>
      <c r="Z166" s="22">
        <v>17.24223433242507</v>
      </c>
      <c r="AA166" s="22">
        <v>23.280653950953678</v>
      </c>
      <c r="AB166" s="22">
        <v>18.497207084468663</v>
      </c>
      <c r="AC166" s="22">
        <v>16.241893732970027</v>
      </c>
      <c r="AD166" s="22">
        <v>15.587125340599455</v>
      </c>
      <c r="AE166" s="22">
        <v>16.569277929155312</v>
      </c>
      <c r="AF166" s="22">
        <v>14.568596730245231</v>
      </c>
    </row>
    <row r="167" spans="1:32" s="3" customFormat="1">
      <c r="A167" s="3">
        <v>2001</v>
      </c>
      <c r="B167" s="5" t="s">
        <v>28</v>
      </c>
      <c r="C167" s="5" t="s">
        <v>20</v>
      </c>
      <c r="D167" s="2">
        <v>21</v>
      </c>
      <c r="E167" s="2">
        <v>4</v>
      </c>
      <c r="F167" s="45">
        <v>6.98</v>
      </c>
      <c r="G167" s="45">
        <v>6.21</v>
      </c>
      <c r="H167" s="45">
        <v>6.6</v>
      </c>
      <c r="I167" s="45">
        <v>6.36</v>
      </c>
      <c r="J167" s="45">
        <v>6.24</v>
      </c>
      <c r="K167" s="45">
        <v>6.65</v>
      </c>
      <c r="L167" s="45">
        <v>6.92</v>
      </c>
      <c r="M167" s="45">
        <v>9.81</v>
      </c>
      <c r="N167" s="45">
        <v>7.54</v>
      </c>
      <c r="O167" s="45">
        <v>6.44</v>
      </c>
      <c r="P167" s="45">
        <v>6.35</v>
      </c>
      <c r="Q167" s="45">
        <v>6.83</v>
      </c>
      <c r="R167" s="45">
        <v>6.54</v>
      </c>
      <c r="S167" s="23">
        <v>73.400000000000006</v>
      </c>
      <c r="T167" s="22">
        <v>12.695231607629427</v>
      </c>
      <c r="U167" s="22">
        <v>11.294754768392369</v>
      </c>
      <c r="V167" s="22">
        <v>12.004087193460489</v>
      </c>
      <c r="W167" s="22">
        <v>11.56757493188011</v>
      </c>
      <c r="X167" s="22">
        <v>11.349318801089918</v>
      </c>
      <c r="Y167" s="22">
        <v>12.095027247956404</v>
      </c>
      <c r="Z167" s="22">
        <v>12.58610354223433</v>
      </c>
      <c r="AA167" s="22">
        <v>17.842438692098092</v>
      </c>
      <c r="AB167" s="22">
        <v>13.713760217983651</v>
      </c>
      <c r="AC167" s="22">
        <v>11.713079019073568</v>
      </c>
      <c r="AD167" s="22">
        <v>11.549386920980924</v>
      </c>
      <c r="AE167" s="22">
        <v>12.422411444141689</v>
      </c>
      <c r="AF167" s="22">
        <v>11.894959128065395</v>
      </c>
    </row>
    <row r="168" spans="1:32" s="3" customFormat="1">
      <c r="A168" s="3">
        <v>2001</v>
      </c>
      <c r="B168" s="5" t="s">
        <v>28</v>
      </c>
      <c r="C168" s="5" t="s">
        <v>21</v>
      </c>
      <c r="D168" s="2">
        <v>22</v>
      </c>
      <c r="E168" s="2">
        <v>4</v>
      </c>
      <c r="F168" s="45">
        <v>9.2100000000000009</v>
      </c>
      <c r="G168" s="45">
        <v>8.17</v>
      </c>
      <c r="H168" s="45">
        <v>8.64</v>
      </c>
      <c r="I168" s="45">
        <v>8.31</v>
      </c>
      <c r="J168" s="45">
        <v>8.2100000000000009</v>
      </c>
      <c r="K168" s="45">
        <v>8.75</v>
      </c>
      <c r="L168" s="45">
        <v>9.11</v>
      </c>
      <c r="M168" s="45">
        <v>12.4</v>
      </c>
      <c r="N168" s="45">
        <v>9.7200000000000006</v>
      </c>
      <c r="O168" s="45">
        <v>8.56</v>
      </c>
      <c r="P168" s="45">
        <v>8.27</v>
      </c>
      <c r="Q168" s="45">
        <v>8.64</v>
      </c>
      <c r="R168" s="45">
        <v>8</v>
      </c>
      <c r="S168" s="23">
        <v>73.400000000000006</v>
      </c>
      <c r="T168" s="22">
        <v>16.751158038147139</v>
      </c>
      <c r="U168" s="22">
        <v>14.859604904632151</v>
      </c>
      <c r="V168" s="22">
        <v>15.714441416893733</v>
      </c>
      <c r="W168" s="22">
        <v>15.114237057220707</v>
      </c>
      <c r="X168" s="22">
        <v>14.932356948228882</v>
      </c>
      <c r="Y168" s="22">
        <v>15.91450953678474</v>
      </c>
      <c r="Z168" s="22">
        <v>16.569277929155312</v>
      </c>
      <c r="AA168" s="22">
        <v>22.553133514986374</v>
      </c>
      <c r="AB168" s="22">
        <v>17.67874659400545</v>
      </c>
      <c r="AC168" s="22">
        <v>15.568937329700271</v>
      </c>
      <c r="AD168" s="22">
        <v>15.041485013623975</v>
      </c>
      <c r="AE168" s="22">
        <v>15.714441416893733</v>
      </c>
      <c r="AF168" s="22">
        <v>14.550408719346049</v>
      </c>
    </row>
    <row r="169" spans="1:32" s="3" customFormat="1">
      <c r="A169" s="3">
        <v>2001</v>
      </c>
      <c r="B169" s="5" t="s">
        <v>28</v>
      </c>
      <c r="C169" s="5" t="s">
        <v>22</v>
      </c>
      <c r="D169" s="2">
        <v>23</v>
      </c>
      <c r="E169" s="2">
        <v>4</v>
      </c>
      <c r="F169" s="45">
        <v>9.84</v>
      </c>
      <c r="G169" s="45">
        <v>8.99</v>
      </c>
      <c r="H169" s="45">
        <v>9.2799999999999994</v>
      </c>
      <c r="I169" s="45">
        <v>8.86</v>
      </c>
      <c r="J169" s="45">
        <v>8.7799999999999994</v>
      </c>
      <c r="K169" s="45">
        <v>9.31</v>
      </c>
      <c r="L169" s="45">
        <v>9.84</v>
      </c>
      <c r="M169" s="45">
        <v>13.34</v>
      </c>
      <c r="N169" s="45">
        <v>10.46</v>
      </c>
      <c r="O169" s="45">
        <v>9.3000000000000007</v>
      </c>
      <c r="P169" s="45">
        <v>8.83</v>
      </c>
      <c r="Q169" s="45">
        <v>9.35</v>
      </c>
      <c r="R169" s="45">
        <v>8.35</v>
      </c>
      <c r="S169" s="23">
        <v>73.400000000000006</v>
      </c>
      <c r="T169" s="22">
        <v>17.897002724795637</v>
      </c>
      <c r="U169" s="22">
        <v>16.351021798365121</v>
      </c>
      <c r="V169" s="22">
        <v>16.878474114441413</v>
      </c>
      <c r="W169" s="22">
        <v>16.114577656675749</v>
      </c>
      <c r="X169" s="22">
        <v>15.969073569482285</v>
      </c>
      <c r="Y169" s="22">
        <v>16.933038147138962</v>
      </c>
      <c r="Z169" s="22">
        <v>17.897002724795637</v>
      </c>
      <c r="AA169" s="22">
        <v>24.262806539509533</v>
      </c>
      <c r="AB169" s="22">
        <v>19.024659400544959</v>
      </c>
      <c r="AC169" s="22">
        <v>16.914850136239782</v>
      </c>
      <c r="AD169" s="22">
        <v>16.0600136239782</v>
      </c>
      <c r="AE169" s="22">
        <v>17.005790190735691</v>
      </c>
      <c r="AF169" s="22">
        <v>15.186989100817437</v>
      </c>
    </row>
    <row r="170" spans="1:32" s="3" customFormat="1">
      <c r="A170" s="3">
        <v>2001</v>
      </c>
      <c r="B170" s="5" t="s">
        <v>28</v>
      </c>
      <c r="C170" s="5" t="s">
        <v>23</v>
      </c>
      <c r="D170" s="2">
        <v>24</v>
      </c>
      <c r="E170" s="2">
        <v>4</v>
      </c>
      <c r="F170" s="45">
        <v>8.23</v>
      </c>
      <c r="G170" s="45">
        <v>7.16</v>
      </c>
      <c r="H170" s="45">
        <v>7.7</v>
      </c>
      <c r="I170" s="45">
        <v>7.4</v>
      </c>
      <c r="J170" s="45">
        <v>7.21</v>
      </c>
      <c r="K170" s="45">
        <v>7.69</v>
      </c>
      <c r="L170" s="45">
        <v>8.14</v>
      </c>
      <c r="M170" s="45">
        <v>11.41</v>
      </c>
      <c r="N170" s="45">
        <v>8.65</v>
      </c>
      <c r="O170" s="45">
        <v>7.52</v>
      </c>
      <c r="P170" s="45">
        <v>7.43</v>
      </c>
      <c r="Q170" s="45">
        <v>7.76</v>
      </c>
      <c r="R170" s="45">
        <v>7.49</v>
      </c>
      <c r="S170" s="23">
        <v>73.400000000000006</v>
      </c>
      <c r="T170" s="22">
        <v>14.968732970027249</v>
      </c>
      <c r="U170" s="22">
        <v>13.022615803814713</v>
      </c>
      <c r="V170" s="22">
        <v>14.004768392370572</v>
      </c>
      <c r="W170" s="22">
        <v>13.459128065395095</v>
      </c>
      <c r="X170" s="22">
        <v>13.113555858310626</v>
      </c>
      <c r="Y170" s="22">
        <v>13.986580381471388</v>
      </c>
      <c r="Z170" s="22">
        <v>14.805040871934604</v>
      </c>
      <c r="AA170" s="22">
        <v>20.752520435967302</v>
      </c>
      <c r="AB170" s="22">
        <v>15.732629427792915</v>
      </c>
      <c r="AC170" s="22">
        <v>13.677384196185285</v>
      </c>
      <c r="AD170" s="22">
        <v>13.513692098092642</v>
      </c>
      <c r="AE170" s="22">
        <v>14.113896457765668</v>
      </c>
      <c r="AF170" s="22">
        <v>13.622820163487738</v>
      </c>
    </row>
    <row r="171" spans="1:32" s="3" customFormat="1">
      <c r="A171" s="3">
        <v>2001</v>
      </c>
      <c r="B171" s="5" t="s">
        <v>28</v>
      </c>
      <c r="C171" s="5" t="s">
        <v>24</v>
      </c>
      <c r="D171" s="2">
        <v>25</v>
      </c>
      <c r="E171" s="2">
        <v>4</v>
      </c>
      <c r="F171" s="45">
        <v>5.49</v>
      </c>
      <c r="G171" s="45">
        <v>4.95</v>
      </c>
      <c r="H171" s="45">
        <v>5.3</v>
      </c>
      <c r="I171" s="45">
        <v>5.27</v>
      </c>
      <c r="J171" s="45">
        <v>5.19</v>
      </c>
      <c r="K171" s="45">
        <v>5.27</v>
      </c>
      <c r="L171" s="45">
        <v>5.5</v>
      </c>
      <c r="M171" s="45">
        <v>6.03</v>
      </c>
      <c r="N171" s="45">
        <v>5.92</v>
      </c>
      <c r="O171" s="45">
        <v>5.34</v>
      </c>
      <c r="P171" s="45">
        <v>5.23</v>
      </c>
      <c r="Q171" s="45">
        <v>5.55</v>
      </c>
      <c r="R171" s="45">
        <v>5.28</v>
      </c>
      <c r="S171" s="23">
        <v>73.400000000000006</v>
      </c>
      <c r="T171" s="22">
        <v>9.9852179836512267</v>
      </c>
      <c r="U171" s="22">
        <v>9.0030653950953674</v>
      </c>
      <c r="V171" s="22">
        <v>9.6396457765667556</v>
      </c>
      <c r="W171" s="22">
        <v>9.5850817438692086</v>
      </c>
      <c r="X171" s="22">
        <v>9.4395776566757483</v>
      </c>
      <c r="Y171" s="22">
        <v>9.5850817438692086</v>
      </c>
      <c r="Z171" s="22">
        <v>10.003405994550407</v>
      </c>
      <c r="AA171" s="22">
        <v>10.967370572207084</v>
      </c>
      <c r="AB171" s="22">
        <v>10.767302452316075</v>
      </c>
      <c r="AC171" s="22">
        <v>9.7123978201634866</v>
      </c>
      <c r="AD171" s="22">
        <v>9.5123297002724794</v>
      </c>
      <c r="AE171" s="22">
        <v>10.094346049046321</v>
      </c>
      <c r="AF171" s="22">
        <v>9.603269754768391</v>
      </c>
    </row>
    <row r="172" spans="1:32" s="3" customFormat="1">
      <c r="A172" s="3">
        <v>2001</v>
      </c>
      <c r="B172" s="5" t="s">
        <v>28</v>
      </c>
      <c r="C172" s="5" t="s">
        <v>25</v>
      </c>
      <c r="D172" s="2">
        <v>26</v>
      </c>
      <c r="E172" s="2">
        <v>4</v>
      </c>
      <c r="F172" s="45">
        <v>5.3</v>
      </c>
      <c r="G172" s="45">
        <v>5.17</v>
      </c>
      <c r="H172" s="45">
        <v>5.45</v>
      </c>
      <c r="I172" s="45">
        <v>5.19</v>
      </c>
      <c r="J172" s="45">
        <v>5.38</v>
      </c>
      <c r="K172" s="45">
        <v>4.9000000000000004</v>
      </c>
      <c r="L172" s="45">
        <v>5.0599999999999996</v>
      </c>
      <c r="M172" s="45">
        <v>5.5</v>
      </c>
      <c r="N172" s="45">
        <v>5.62</v>
      </c>
      <c r="O172" s="45">
        <v>5.13</v>
      </c>
      <c r="P172" s="45">
        <v>5.0999999999999996</v>
      </c>
      <c r="Q172" s="45">
        <v>5.7</v>
      </c>
      <c r="R172" s="45">
        <v>5.25</v>
      </c>
      <c r="S172" s="23">
        <v>73.400000000000006</v>
      </c>
      <c r="T172" s="22">
        <v>9.6396457765667556</v>
      </c>
      <c r="U172" s="22">
        <v>9.4032016348773819</v>
      </c>
      <c r="V172" s="22">
        <v>9.9124659400544957</v>
      </c>
      <c r="W172" s="22">
        <v>9.4395776566757483</v>
      </c>
      <c r="X172" s="22">
        <v>9.7851498637602177</v>
      </c>
      <c r="Y172" s="22">
        <v>8.9121253405994558</v>
      </c>
      <c r="Z172" s="22">
        <v>9.2031335149863747</v>
      </c>
      <c r="AA172" s="22">
        <v>10.003405994550407</v>
      </c>
      <c r="AB172" s="22">
        <v>10.221662125340599</v>
      </c>
      <c r="AC172" s="22">
        <v>9.3304495912806527</v>
      </c>
      <c r="AD172" s="22">
        <v>9.2758855585831039</v>
      </c>
      <c r="AE172" s="22">
        <v>10.367166212534059</v>
      </c>
      <c r="AF172" s="22">
        <v>9.548705722070844</v>
      </c>
    </row>
    <row r="173" spans="1:32" s="3" customFormat="1">
      <c r="A173" s="3">
        <v>2001</v>
      </c>
      <c r="B173" s="5" t="s">
        <v>28</v>
      </c>
      <c r="C173" s="5" t="s">
        <v>26</v>
      </c>
      <c r="D173" s="2">
        <v>27</v>
      </c>
      <c r="E173" s="2">
        <v>4</v>
      </c>
      <c r="F173" s="45">
        <v>5.5</v>
      </c>
      <c r="G173" s="45">
        <v>4.93</v>
      </c>
      <c r="H173" s="45">
        <v>5.29</v>
      </c>
      <c r="I173" s="45">
        <v>5.27</v>
      </c>
      <c r="J173" s="45">
        <v>5.18</v>
      </c>
      <c r="K173" s="45">
        <v>5.32</v>
      </c>
      <c r="L173" s="45">
        <v>5.57</v>
      </c>
      <c r="M173" s="45">
        <v>6.24</v>
      </c>
      <c r="N173" s="45">
        <v>5.99</v>
      </c>
      <c r="O173" s="45">
        <v>5.38</v>
      </c>
      <c r="P173" s="45">
        <v>5.26</v>
      </c>
      <c r="Q173" s="45">
        <v>5.54</v>
      </c>
      <c r="R173" s="45">
        <v>5.28</v>
      </c>
      <c r="S173" s="23">
        <v>73.400000000000006</v>
      </c>
      <c r="T173" s="22">
        <v>10.003405994550407</v>
      </c>
      <c r="U173" s="22">
        <v>8.966689373297001</v>
      </c>
      <c r="V173" s="22">
        <v>9.621457765667575</v>
      </c>
      <c r="W173" s="22">
        <v>9.5850817438692086</v>
      </c>
      <c r="X173" s="22">
        <v>9.421389645776566</v>
      </c>
      <c r="Y173" s="22">
        <v>9.676021798365122</v>
      </c>
      <c r="Z173" s="22">
        <v>10.130722070844687</v>
      </c>
      <c r="AA173" s="22">
        <v>11.349318801089918</v>
      </c>
      <c r="AB173" s="22">
        <v>10.894618528610355</v>
      </c>
      <c r="AC173" s="22">
        <v>9.7851498637602177</v>
      </c>
      <c r="AD173" s="22">
        <v>9.5668937329700263</v>
      </c>
      <c r="AE173" s="22">
        <v>10.076158038147138</v>
      </c>
      <c r="AF173" s="22">
        <v>9.603269754768391</v>
      </c>
    </row>
    <row r="174" spans="1:32" s="3" customFormat="1">
      <c r="A174" s="3">
        <v>2001</v>
      </c>
      <c r="B174" s="5" t="s">
        <v>29</v>
      </c>
      <c r="C174" s="5" t="s">
        <v>18</v>
      </c>
      <c r="D174" s="2">
        <v>28</v>
      </c>
      <c r="E174" s="2">
        <v>4</v>
      </c>
      <c r="F174" s="46">
        <v>16438</v>
      </c>
      <c r="G174" s="46">
        <v>14472</v>
      </c>
      <c r="H174" s="46">
        <v>15461</v>
      </c>
      <c r="I174" s="46">
        <v>15135</v>
      </c>
      <c r="J174" s="46">
        <v>15283</v>
      </c>
      <c r="K174" s="46">
        <v>15895</v>
      </c>
      <c r="L174" s="46">
        <v>16566</v>
      </c>
      <c r="M174" s="46">
        <v>22181</v>
      </c>
      <c r="N174" s="46">
        <v>17644</v>
      </c>
      <c r="O174" s="46">
        <v>15000</v>
      </c>
      <c r="P174" s="46">
        <v>14986</v>
      </c>
      <c r="Q174" s="46">
        <v>15516</v>
      </c>
      <c r="R174" s="46">
        <v>14306</v>
      </c>
      <c r="S174" s="23">
        <v>73.400000000000006</v>
      </c>
      <c r="T174" s="6">
        <v>29897.452316076291</v>
      </c>
      <c r="U174" s="6">
        <v>26321.689373297002</v>
      </c>
      <c r="V174" s="6">
        <v>28120.483651226157</v>
      </c>
      <c r="W174" s="6">
        <v>27527.554495912806</v>
      </c>
      <c r="X174" s="6">
        <v>27796.737057220707</v>
      </c>
      <c r="Y174" s="6">
        <v>28909.84332425068</v>
      </c>
      <c r="Z174" s="6">
        <v>30130.258855585827</v>
      </c>
      <c r="AA174" s="6">
        <v>40342.826975476833</v>
      </c>
      <c r="AB174" s="6">
        <v>32090.926430517709</v>
      </c>
      <c r="AC174" s="6">
        <v>27282.016348773839</v>
      </c>
      <c r="AD174" s="6">
        <v>27256.553133514983</v>
      </c>
      <c r="AE174" s="6">
        <v>28220.517711171658</v>
      </c>
      <c r="AF174" s="6">
        <v>26019.76839237057</v>
      </c>
    </row>
    <row r="175" spans="1:32" s="3" customFormat="1">
      <c r="A175" s="3">
        <v>2001</v>
      </c>
      <c r="B175" s="5" t="s">
        <v>29</v>
      </c>
      <c r="C175" s="5" t="s">
        <v>19</v>
      </c>
      <c r="D175" s="2">
        <v>29</v>
      </c>
      <c r="E175" s="2">
        <v>4</v>
      </c>
      <c r="F175" s="46">
        <v>20906</v>
      </c>
      <c r="G175" s="46">
        <v>19114</v>
      </c>
      <c r="H175" s="46">
        <v>20005</v>
      </c>
      <c r="I175" s="46">
        <v>19535</v>
      </c>
      <c r="J175" s="46">
        <v>19394</v>
      </c>
      <c r="K175" s="46">
        <v>20030</v>
      </c>
      <c r="L175" s="46">
        <v>21128</v>
      </c>
      <c r="M175" s="46">
        <v>26550</v>
      </c>
      <c r="N175" s="46">
        <v>22465</v>
      </c>
      <c r="O175" s="46">
        <v>19717</v>
      </c>
      <c r="P175" s="46">
        <v>19196</v>
      </c>
      <c r="Q175" s="46">
        <v>20143</v>
      </c>
      <c r="R175" s="46">
        <v>17866</v>
      </c>
      <c r="S175" s="23">
        <v>73.400000000000006</v>
      </c>
      <c r="T175" s="6">
        <v>38023.855585831057</v>
      </c>
      <c r="U175" s="6">
        <v>34764.564032697548</v>
      </c>
      <c r="V175" s="6">
        <v>36385.115803814711</v>
      </c>
      <c r="W175" s="6">
        <v>35530.279291553132</v>
      </c>
      <c r="X175" s="6">
        <v>35273.828337874656</v>
      </c>
      <c r="Y175" s="6">
        <v>36430.585831062665</v>
      </c>
      <c r="Z175" s="6">
        <v>38427.629427792912</v>
      </c>
      <c r="AA175" s="6">
        <v>48289.168937329698</v>
      </c>
      <c r="AB175" s="6">
        <v>40859.366485013619</v>
      </c>
      <c r="AC175" s="6">
        <v>35861.301089918255</v>
      </c>
      <c r="AD175" s="6">
        <v>34913.705722070845</v>
      </c>
      <c r="AE175" s="6">
        <v>36636.110354223427</v>
      </c>
      <c r="AF175" s="6">
        <v>32494.70027247956</v>
      </c>
    </row>
    <row r="176" spans="1:32" s="3" customFormat="1">
      <c r="A176" s="3">
        <v>2001</v>
      </c>
      <c r="B176" s="5" t="s">
        <v>29</v>
      </c>
      <c r="C176" s="5" t="s">
        <v>20</v>
      </c>
      <c r="D176" s="2">
        <v>30</v>
      </c>
      <c r="E176" s="2">
        <v>4</v>
      </c>
      <c r="F176" s="46">
        <v>11529</v>
      </c>
      <c r="G176" s="46">
        <v>10361</v>
      </c>
      <c r="H176" s="46">
        <v>11075</v>
      </c>
      <c r="I176" s="46">
        <v>10321</v>
      </c>
      <c r="J176" s="46">
        <v>10130</v>
      </c>
      <c r="K176" s="46">
        <v>10931</v>
      </c>
      <c r="L176" s="46">
        <v>11189</v>
      </c>
      <c r="M176" s="46">
        <v>17192</v>
      </c>
      <c r="N176" s="46">
        <v>12468</v>
      </c>
      <c r="O176" s="46">
        <v>10305</v>
      </c>
      <c r="P176" s="46">
        <v>10715</v>
      </c>
      <c r="Q176" s="46">
        <v>11662</v>
      </c>
      <c r="R176" s="46">
        <v>10819</v>
      </c>
      <c r="S176" s="23">
        <v>73.400000000000006</v>
      </c>
      <c r="T176" s="6">
        <v>20968.957765667572</v>
      </c>
      <c r="U176" s="6">
        <v>18844.598092643049</v>
      </c>
      <c r="V176" s="6">
        <v>20143.222070844684</v>
      </c>
      <c r="W176" s="6">
        <v>18771.846049046319</v>
      </c>
      <c r="X176" s="6">
        <v>18424.455040871933</v>
      </c>
      <c r="Y176" s="6">
        <v>19881.314713896456</v>
      </c>
      <c r="Z176" s="6">
        <v>20350.565395095367</v>
      </c>
      <c r="AA176" s="6">
        <v>31268.828337874656</v>
      </c>
      <c r="AB176" s="6">
        <v>22676.811989100817</v>
      </c>
      <c r="AC176" s="6">
        <v>18742.745231607627</v>
      </c>
      <c r="AD176" s="6">
        <v>19488.453678474114</v>
      </c>
      <c r="AE176" s="6">
        <v>21210.8583106267</v>
      </c>
      <c r="AF176" s="6">
        <v>19677.608991825611</v>
      </c>
    </row>
    <row r="177" spans="1:32" s="3" customFormat="1">
      <c r="A177" s="3">
        <v>2001</v>
      </c>
      <c r="B177" s="5" t="s">
        <v>29</v>
      </c>
      <c r="C177" s="5" t="s">
        <v>21</v>
      </c>
      <c r="D177" s="2">
        <v>31</v>
      </c>
      <c r="E177" s="2">
        <v>4</v>
      </c>
      <c r="F177" s="46">
        <v>19722</v>
      </c>
      <c r="G177" s="46">
        <v>17844</v>
      </c>
      <c r="H177" s="46">
        <v>18567</v>
      </c>
      <c r="I177" s="46">
        <v>18270</v>
      </c>
      <c r="J177" s="46">
        <v>18291</v>
      </c>
      <c r="K177" s="46">
        <v>18756</v>
      </c>
      <c r="L177" s="46">
        <v>19978</v>
      </c>
      <c r="M177" s="46">
        <v>25215</v>
      </c>
      <c r="N177" s="46">
        <v>20907</v>
      </c>
      <c r="O177" s="46">
        <v>18465</v>
      </c>
      <c r="P177" s="46">
        <v>18018</v>
      </c>
      <c r="Q177" s="46">
        <v>18610</v>
      </c>
      <c r="R177" s="46">
        <v>17529</v>
      </c>
      <c r="S177" s="23">
        <v>73.400000000000006</v>
      </c>
      <c r="T177" s="6">
        <v>35870.395095367843</v>
      </c>
      <c r="U177" s="6">
        <v>32454.68664850136</v>
      </c>
      <c r="V177" s="6">
        <v>33769.679836512259</v>
      </c>
      <c r="W177" s="6">
        <v>33229.495912806538</v>
      </c>
      <c r="X177" s="6">
        <v>33267.690735694821</v>
      </c>
      <c r="Y177" s="6">
        <v>34113.433242506806</v>
      </c>
      <c r="Z177" s="6">
        <v>36336.008174386916</v>
      </c>
      <c r="AA177" s="6">
        <v>45861.069482288825</v>
      </c>
      <c r="AB177" s="6">
        <v>38025.674386920975</v>
      </c>
      <c r="AC177" s="6">
        <v>33584.162125340597</v>
      </c>
      <c r="AD177" s="6">
        <v>32771.158038147136</v>
      </c>
      <c r="AE177" s="6">
        <v>33847.888283378743</v>
      </c>
      <c r="AF177" s="6">
        <v>31881.764305177108</v>
      </c>
    </row>
    <row r="178" spans="1:32" s="3" customFormat="1">
      <c r="A178" s="3">
        <v>2001</v>
      </c>
      <c r="B178" s="5" t="s">
        <v>29</v>
      </c>
      <c r="C178" s="5" t="s">
        <v>22</v>
      </c>
      <c r="D178" s="2">
        <v>32</v>
      </c>
      <c r="E178" s="2">
        <v>4</v>
      </c>
      <c r="F178" s="46">
        <v>21762</v>
      </c>
      <c r="G178" s="46">
        <v>20156</v>
      </c>
      <c r="H178" s="46">
        <v>20731</v>
      </c>
      <c r="I178" s="46">
        <v>20171</v>
      </c>
      <c r="J178" s="46">
        <v>20174</v>
      </c>
      <c r="K178" s="46">
        <v>20656</v>
      </c>
      <c r="L178" s="46">
        <v>22123</v>
      </c>
      <c r="M178" s="46">
        <v>27299</v>
      </c>
      <c r="N178" s="46">
        <v>23334</v>
      </c>
      <c r="O178" s="46">
        <v>20660</v>
      </c>
      <c r="P178" s="46">
        <v>19867</v>
      </c>
      <c r="Q178" s="46">
        <v>21022</v>
      </c>
      <c r="R178" s="46">
        <v>19000</v>
      </c>
      <c r="S178" s="23">
        <v>73.400000000000006</v>
      </c>
      <c r="T178" s="6">
        <v>39580.749318801085</v>
      </c>
      <c r="U178" s="6">
        <v>36659.754768392369</v>
      </c>
      <c r="V178" s="6">
        <v>37705.565395095364</v>
      </c>
      <c r="W178" s="6">
        <v>36687.03678474114</v>
      </c>
      <c r="X178" s="6">
        <v>36692.4931880109</v>
      </c>
      <c r="Y178" s="6">
        <v>37569.155313351497</v>
      </c>
      <c r="Z178" s="6">
        <v>40237.33651226158</v>
      </c>
      <c r="AA178" s="6">
        <v>49651.450953678468</v>
      </c>
      <c r="AB178" s="6">
        <v>42439.904632152582</v>
      </c>
      <c r="AC178" s="6">
        <v>37576.430517711167</v>
      </c>
      <c r="AD178" s="6">
        <v>36134.121253405989</v>
      </c>
      <c r="AE178" s="6">
        <v>38234.83651226158</v>
      </c>
      <c r="AF178" s="6">
        <v>34557.220708446861</v>
      </c>
    </row>
    <row r="179" spans="1:32" s="3" customFormat="1">
      <c r="A179" s="3">
        <v>2001</v>
      </c>
      <c r="B179" s="5" t="s">
        <v>29</v>
      </c>
      <c r="C179" s="5" t="s">
        <v>23</v>
      </c>
      <c r="D179" s="2">
        <v>33</v>
      </c>
      <c r="E179" s="2">
        <v>4</v>
      </c>
      <c r="F179" s="46">
        <v>16151</v>
      </c>
      <c r="G179" s="46">
        <v>13969</v>
      </c>
      <c r="H179" s="46">
        <v>14992</v>
      </c>
      <c r="I179" s="46">
        <v>14500</v>
      </c>
      <c r="J179" s="46">
        <v>14251</v>
      </c>
      <c r="K179" s="46">
        <v>15001</v>
      </c>
      <c r="L179" s="46">
        <v>16126</v>
      </c>
      <c r="M179" s="46">
        <v>21879</v>
      </c>
      <c r="N179" s="46">
        <v>17193</v>
      </c>
      <c r="O179" s="46">
        <v>14815</v>
      </c>
      <c r="P179" s="46">
        <v>14695</v>
      </c>
      <c r="Q179" s="46">
        <v>15202</v>
      </c>
      <c r="R179" s="46">
        <v>15154</v>
      </c>
      <c r="S179" s="23">
        <v>73.400000000000006</v>
      </c>
      <c r="T179" s="6">
        <v>29375.456403269753</v>
      </c>
      <c r="U179" s="6">
        <v>25406.832425068118</v>
      </c>
      <c r="V179" s="6">
        <v>27267.465940054495</v>
      </c>
      <c r="W179" s="6">
        <v>26372.615803814711</v>
      </c>
      <c r="X179" s="6">
        <v>25919.734332425065</v>
      </c>
      <c r="Y179" s="6">
        <v>27283.835149863757</v>
      </c>
      <c r="Z179" s="6">
        <v>29329.986376021796</v>
      </c>
      <c r="AA179" s="6">
        <v>39793.549046321525</v>
      </c>
      <c r="AB179" s="6">
        <v>31270.647138964574</v>
      </c>
      <c r="AC179" s="6">
        <v>26945.538147138963</v>
      </c>
      <c r="AD179" s="6">
        <v>26727.28201634877</v>
      </c>
      <c r="AE179" s="6">
        <v>27649.414168937328</v>
      </c>
      <c r="AF179" s="6">
        <v>27562.11171662125</v>
      </c>
    </row>
    <row r="180" spans="1:32" s="3" customFormat="1">
      <c r="A180" s="3">
        <v>2001</v>
      </c>
      <c r="B180" s="5" t="s">
        <v>29</v>
      </c>
      <c r="C180" s="5" t="s">
        <v>24</v>
      </c>
      <c r="D180" s="2">
        <v>34</v>
      </c>
      <c r="E180" s="2">
        <v>4</v>
      </c>
      <c r="F180" s="46">
        <v>5884</v>
      </c>
      <c r="G180" s="46">
        <v>5358</v>
      </c>
      <c r="H180" s="46">
        <v>6036</v>
      </c>
      <c r="I180" s="46">
        <v>5696</v>
      </c>
      <c r="J180" s="46">
        <v>5629</v>
      </c>
      <c r="K180" s="46">
        <v>5754</v>
      </c>
      <c r="L180" s="46">
        <v>5625</v>
      </c>
      <c r="M180" s="46">
        <v>6407</v>
      </c>
      <c r="N180" s="46">
        <v>6184</v>
      </c>
      <c r="O180" s="46">
        <v>5643</v>
      </c>
      <c r="P180" s="46">
        <v>5796</v>
      </c>
      <c r="Q180" s="46">
        <v>6189</v>
      </c>
      <c r="R180" s="46">
        <v>5751</v>
      </c>
      <c r="S180" s="23">
        <v>73.400000000000006</v>
      </c>
      <c r="T180" s="6">
        <v>10701.825613079018</v>
      </c>
      <c r="U180" s="6">
        <v>9745.1362397820158</v>
      </c>
      <c r="V180" s="6">
        <v>10978.283378746593</v>
      </c>
      <c r="W180" s="6">
        <v>10359.891008174387</v>
      </c>
      <c r="X180" s="6">
        <v>10238.031335149863</v>
      </c>
      <c r="Y180" s="6">
        <v>10465.381471389645</v>
      </c>
      <c r="Z180" s="6">
        <v>10230.756130790191</v>
      </c>
      <c r="AA180" s="6">
        <v>11653.058583106265</v>
      </c>
      <c r="AB180" s="6">
        <v>11247.465940054495</v>
      </c>
      <c r="AC180" s="6">
        <v>10263.494550408719</v>
      </c>
      <c r="AD180" s="6">
        <v>10541.771117166212</v>
      </c>
      <c r="AE180" s="6">
        <v>11256.559945504086</v>
      </c>
      <c r="AF180" s="6">
        <v>10459.92506811989</v>
      </c>
    </row>
    <row r="181" spans="1:32" s="3" customFormat="1">
      <c r="A181" s="3">
        <v>2001</v>
      </c>
      <c r="B181" s="5" t="s">
        <v>29</v>
      </c>
      <c r="C181" s="5" t="s">
        <v>25</v>
      </c>
      <c r="D181" s="2">
        <v>35</v>
      </c>
      <c r="E181" s="2">
        <v>4</v>
      </c>
      <c r="F181" s="46">
        <v>5615</v>
      </c>
      <c r="G181" s="46">
        <v>5497</v>
      </c>
      <c r="H181" s="46">
        <v>5765</v>
      </c>
      <c r="I181" s="46">
        <v>6775</v>
      </c>
      <c r="J181" s="46">
        <v>5347</v>
      </c>
      <c r="K181" s="46">
        <v>5294</v>
      </c>
      <c r="L181" s="46">
        <v>5149</v>
      </c>
      <c r="M181" s="46">
        <v>5805</v>
      </c>
      <c r="N181" s="46">
        <v>5673</v>
      </c>
      <c r="O181" s="46">
        <v>5448</v>
      </c>
      <c r="P181" s="46">
        <v>5185</v>
      </c>
      <c r="Q181" s="46">
        <v>5351</v>
      </c>
      <c r="R181" s="46">
        <v>6151</v>
      </c>
      <c r="S181" s="23">
        <v>73.400000000000006</v>
      </c>
      <c r="T181" s="6">
        <v>10212.568119891008</v>
      </c>
      <c r="U181" s="6">
        <v>9997.9495912806524</v>
      </c>
      <c r="V181" s="6">
        <v>10485.388283378747</v>
      </c>
      <c r="W181" s="6">
        <v>12322.377384196185</v>
      </c>
      <c r="X181" s="6">
        <v>9725.1294277929155</v>
      </c>
      <c r="Y181" s="6">
        <v>9628.7329700272476</v>
      </c>
      <c r="Z181" s="6">
        <v>9365.0068119891002</v>
      </c>
      <c r="AA181" s="6">
        <v>10558.140326975476</v>
      </c>
      <c r="AB181" s="6">
        <v>10318.058583106265</v>
      </c>
      <c r="AC181" s="6">
        <v>9908.8283378746582</v>
      </c>
      <c r="AD181" s="6">
        <v>9430.4836512261572</v>
      </c>
      <c r="AE181" s="6">
        <v>9732.4046321525875</v>
      </c>
      <c r="AF181" s="6">
        <v>11187.445504087193</v>
      </c>
    </row>
    <row r="182" spans="1:32" s="3" customFormat="1">
      <c r="A182" s="3">
        <v>2001</v>
      </c>
      <c r="B182" s="5" t="s">
        <v>29</v>
      </c>
      <c r="C182" s="5" t="s">
        <v>26</v>
      </c>
      <c r="D182" s="2">
        <v>36</v>
      </c>
      <c r="E182" s="2">
        <v>4</v>
      </c>
      <c r="F182" s="46">
        <v>5929</v>
      </c>
      <c r="G182" s="46">
        <v>5342</v>
      </c>
      <c r="H182" s="46">
        <v>6059</v>
      </c>
      <c r="I182" s="46">
        <v>5631</v>
      </c>
      <c r="J182" s="46">
        <v>5664</v>
      </c>
      <c r="K182" s="46">
        <v>5824</v>
      </c>
      <c r="L182" s="46">
        <v>5753</v>
      </c>
      <c r="M182" s="46">
        <v>6525</v>
      </c>
      <c r="N182" s="46">
        <v>6249</v>
      </c>
      <c r="O182" s="46">
        <v>5679</v>
      </c>
      <c r="P182" s="46">
        <v>5848</v>
      </c>
      <c r="Q182" s="46">
        <v>6238</v>
      </c>
      <c r="R182" s="46">
        <v>5688</v>
      </c>
      <c r="S182" s="23">
        <v>73.400000000000006</v>
      </c>
      <c r="T182" s="6">
        <v>10783.67166212534</v>
      </c>
      <c r="U182" s="6">
        <v>9716.0354223433242</v>
      </c>
      <c r="V182" s="6">
        <v>11020.115803814713</v>
      </c>
      <c r="W182" s="6">
        <v>10241.668937329699</v>
      </c>
      <c r="X182" s="6">
        <v>10301.689373297002</v>
      </c>
      <c r="Y182" s="6">
        <v>10592.697547683923</v>
      </c>
      <c r="Z182" s="6">
        <v>10463.562670299727</v>
      </c>
      <c r="AA182" s="6">
        <v>11867.677111716621</v>
      </c>
      <c r="AB182" s="6">
        <v>11365.688010899181</v>
      </c>
      <c r="AC182" s="6">
        <v>10328.971389645776</v>
      </c>
      <c r="AD182" s="6">
        <v>10636.348773841961</v>
      </c>
      <c r="AE182" s="6">
        <v>11345.681198910081</v>
      </c>
      <c r="AF182" s="6">
        <v>10345.340599455039</v>
      </c>
    </row>
    <row r="183" spans="1:32">
      <c r="A183" s="3">
        <v>2002</v>
      </c>
      <c r="B183" s="5" t="s">
        <v>17</v>
      </c>
      <c r="C183" s="5" t="s">
        <v>18</v>
      </c>
      <c r="D183" s="2">
        <v>1</v>
      </c>
      <c r="E183" s="2">
        <v>5</v>
      </c>
      <c r="F183" s="96">
        <v>324.8</v>
      </c>
      <c r="G183" s="96">
        <v>282.89999999999998</v>
      </c>
      <c r="H183" s="96">
        <v>307.5</v>
      </c>
      <c r="I183" s="96">
        <v>299.7</v>
      </c>
      <c r="J183" s="96">
        <v>302.89999999999998</v>
      </c>
      <c r="K183" s="96">
        <v>308.5</v>
      </c>
      <c r="L183" s="96">
        <v>318.89999999999998</v>
      </c>
      <c r="M183" s="96">
        <v>437.1</v>
      </c>
      <c r="N183" s="96">
        <v>353.1</v>
      </c>
      <c r="O183" s="96">
        <v>296.60000000000002</v>
      </c>
      <c r="P183" s="96">
        <v>286.2</v>
      </c>
      <c r="Q183" s="96">
        <v>302.8</v>
      </c>
      <c r="R183" s="96">
        <v>284.3</v>
      </c>
      <c r="S183" s="19">
        <v>74.400000000000006</v>
      </c>
      <c r="T183" s="20">
        <v>582.80645161290317</v>
      </c>
      <c r="U183" s="20">
        <v>507.62298387096763</v>
      </c>
      <c r="V183" s="20">
        <v>551.76411290322574</v>
      </c>
      <c r="W183" s="20">
        <v>537.76814516129025</v>
      </c>
      <c r="X183" s="20">
        <v>543.51008064516122</v>
      </c>
      <c r="Y183" s="20">
        <v>553.55846774193549</v>
      </c>
      <c r="Z183" s="20">
        <v>572.21975806451599</v>
      </c>
      <c r="AA183" s="20">
        <v>784.3125</v>
      </c>
      <c r="AB183" s="20">
        <v>633.58669354838707</v>
      </c>
      <c r="AC183" s="20">
        <v>532.20564516129036</v>
      </c>
      <c r="AD183" s="20">
        <v>513.54435483870964</v>
      </c>
      <c r="AE183" s="20">
        <v>543.33064516129036</v>
      </c>
      <c r="AF183" s="20">
        <v>510.13508064516128</v>
      </c>
    </row>
    <row r="184" spans="1:32">
      <c r="A184" s="3">
        <v>2002</v>
      </c>
      <c r="B184" s="5" t="s">
        <v>17</v>
      </c>
      <c r="C184" s="5" t="s">
        <v>19</v>
      </c>
      <c r="D184" s="2">
        <v>2</v>
      </c>
      <c r="E184" s="2">
        <v>5</v>
      </c>
      <c r="F184" s="96">
        <v>409.1</v>
      </c>
      <c r="G184" s="96">
        <v>365.4</v>
      </c>
      <c r="H184" s="96">
        <v>391</v>
      </c>
      <c r="I184" s="96">
        <v>379.2</v>
      </c>
      <c r="J184" s="96">
        <v>383.7</v>
      </c>
      <c r="K184" s="96">
        <v>387.6</v>
      </c>
      <c r="L184" s="96">
        <v>414.6</v>
      </c>
      <c r="M184" s="96">
        <v>521.6</v>
      </c>
      <c r="N184" s="96">
        <v>445.3</v>
      </c>
      <c r="O184" s="96">
        <v>387.5</v>
      </c>
      <c r="P184" s="96">
        <v>364.8</v>
      </c>
      <c r="Q184" s="96">
        <v>393.3</v>
      </c>
      <c r="R184" s="96">
        <v>348.4</v>
      </c>
      <c r="S184" s="19">
        <v>74.400000000000006</v>
      </c>
      <c r="T184" s="20">
        <v>734.07056451612902</v>
      </c>
      <c r="U184" s="20">
        <v>655.65725806451599</v>
      </c>
      <c r="V184" s="20">
        <v>701.59274193548379</v>
      </c>
      <c r="W184" s="20">
        <v>680.41935483870964</v>
      </c>
      <c r="X184" s="20">
        <v>688.49395161290317</v>
      </c>
      <c r="Y184" s="20">
        <v>695.49193548387098</v>
      </c>
      <c r="Z184" s="20">
        <v>743.93951612903231</v>
      </c>
      <c r="AA184" s="20">
        <v>935.9354838709678</v>
      </c>
      <c r="AB184" s="20">
        <v>799.02620967741939</v>
      </c>
      <c r="AC184" s="20">
        <v>695.3125</v>
      </c>
      <c r="AD184" s="20">
        <v>654.58064516129036</v>
      </c>
      <c r="AE184" s="20">
        <v>705.7197580645161</v>
      </c>
      <c r="AF184" s="20">
        <v>625.15322580645147</v>
      </c>
    </row>
    <row r="185" spans="1:32">
      <c r="A185" s="3">
        <v>2002</v>
      </c>
      <c r="B185" s="5" t="s">
        <v>17</v>
      </c>
      <c r="C185" s="5" t="s">
        <v>20</v>
      </c>
      <c r="D185" s="2">
        <v>3</v>
      </c>
      <c r="E185" s="2">
        <v>5</v>
      </c>
      <c r="F185" s="96">
        <v>237.5</v>
      </c>
      <c r="G185" s="96">
        <v>211.5</v>
      </c>
      <c r="H185" s="96">
        <v>227.4</v>
      </c>
      <c r="I185" s="96">
        <v>211.1</v>
      </c>
      <c r="J185" s="96">
        <v>207.2</v>
      </c>
      <c r="K185" s="96">
        <v>220.7</v>
      </c>
      <c r="L185" s="96">
        <v>225.2</v>
      </c>
      <c r="M185" s="96">
        <v>349.3</v>
      </c>
      <c r="N185" s="96">
        <v>258.5</v>
      </c>
      <c r="O185" s="96">
        <v>214.1</v>
      </c>
      <c r="P185" s="96">
        <v>216.5</v>
      </c>
      <c r="Q185" s="96">
        <v>234</v>
      </c>
      <c r="R185" s="96">
        <v>221.8</v>
      </c>
      <c r="S185" s="19">
        <v>74.400000000000006</v>
      </c>
      <c r="T185" s="20">
        <v>426.15927419354836</v>
      </c>
      <c r="U185" s="20">
        <v>379.50604838709677</v>
      </c>
      <c r="V185" s="20">
        <v>408.03629032258061</v>
      </c>
      <c r="W185" s="20">
        <v>378.78830645161287</v>
      </c>
      <c r="X185" s="20">
        <v>371.79032258064507</v>
      </c>
      <c r="Y185" s="20">
        <v>396.01411290322574</v>
      </c>
      <c r="Z185" s="20">
        <v>404.08870967741927</v>
      </c>
      <c r="AA185" s="20">
        <v>626.76814516129036</v>
      </c>
      <c r="AB185" s="20">
        <v>463.84072580645159</v>
      </c>
      <c r="AC185" s="20">
        <v>384.17137096774189</v>
      </c>
      <c r="AD185" s="20">
        <v>388.47782258064512</v>
      </c>
      <c r="AE185" s="20">
        <v>419.87903225806451</v>
      </c>
      <c r="AF185" s="20">
        <v>397.98790322580646</v>
      </c>
    </row>
    <row r="186" spans="1:32">
      <c r="A186" s="3">
        <v>2002</v>
      </c>
      <c r="B186" s="5" t="s">
        <v>17</v>
      </c>
      <c r="C186" s="5" t="s">
        <v>21</v>
      </c>
      <c r="D186" s="2">
        <v>4</v>
      </c>
      <c r="E186" s="2">
        <v>5</v>
      </c>
      <c r="F186" s="96">
        <v>390.9</v>
      </c>
      <c r="G186" s="96">
        <v>344.8</v>
      </c>
      <c r="H186" s="96">
        <v>368.5</v>
      </c>
      <c r="I186" s="96">
        <v>360</v>
      </c>
      <c r="J186" s="96">
        <v>362.3</v>
      </c>
      <c r="K186" s="96">
        <v>366.6</v>
      </c>
      <c r="L186" s="96">
        <v>392.6</v>
      </c>
      <c r="M186" s="96">
        <v>501.1</v>
      </c>
      <c r="N186" s="96">
        <v>419.9</v>
      </c>
      <c r="O186" s="96">
        <v>364.9</v>
      </c>
      <c r="P186" s="96">
        <v>349.4</v>
      </c>
      <c r="Q186" s="96">
        <v>371.7</v>
      </c>
      <c r="R186" s="96">
        <v>342</v>
      </c>
      <c r="S186" s="19">
        <v>74.400000000000006</v>
      </c>
      <c r="T186" s="20">
        <v>701.41330645161281</v>
      </c>
      <c r="U186" s="20">
        <v>618.69354838709671</v>
      </c>
      <c r="V186" s="20">
        <v>661.2197580645161</v>
      </c>
      <c r="W186" s="20">
        <v>645.96774193548379</v>
      </c>
      <c r="X186" s="20">
        <v>650.0947580645161</v>
      </c>
      <c r="Y186" s="20">
        <v>657.8104838709678</v>
      </c>
      <c r="Z186" s="20">
        <v>704.46370967741939</v>
      </c>
      <c r="AA186" s="20">
        <v>899.15120967741939</v>
      </c>
      <c r="AB186" s="20">
        <v>753.44959677419342</v>
      </c>
      <c r="AC186" s="20">
        <v>654.76008064516111</v>
      </c>
      <c r="AD186" s="20">
        <v>626.94758064516111</v>
      </c>
      <c r="AE186" s="20">
        <v>666.96169354838696</v>
      </c>
      <c r="AF186" s="20">
        <v>613.66935483870964</v>
      </c>
    </row>
    <row r="187" spans="1:32">
      <c r="A187" s="3">
        <v>2002</v>
      </c>
      <c r="B187" s="5" t="s">
        <v>17</v>
      </c>
      <c r="C187" s="5" t="s">
        <v>22</v>
      </c>
      <c r="D187" s="2">
        <v>5</v>
      </c>
      <c r="E187" s="2">
        <v>5</v>
      </c>
      <c r="F187" s="96">
        <v>430.1</v>
      </c>
      <c r="G187" s="96">
        <v>385.8</v>
      </c>
      <c r="H187" s="96">
        <v>406.5</v>
      </c>
      <c r="I187" s="96">
        <v>395.1</v>
      </c>
      <c r="J187" s="96">
        <v>398.3</v>
      </c>
      <c r="K187" s="96">
        <v>404.6</v>
      </c>
      <c r="L187" s="96">
        <v>438.7</v>
      </c>
      <c r="M187" s="96">
        <v>551.4</v>
      </c>
      <c r="N187" s="96">
        <v>468.2</v>
      </c>
      <c r="O187" s="96">
        <v>411.3</v>
      </c>
      <c r="P187" s="96">
        <v>383.9</v>
      </c>
      <c r="Q187" s="96">
        <v>414.4</v>
      </c>
      <c r="R187" s="96">
        <v>370.5</v>
      </c>
      <c r="S187" s="19">
        <v>74.400000000000006</v>
      </c>
      <c r="T187" s="20">
        <v>771.75201612903231</v>
      </c>
      <c r="U187" s="20">
        <v>692.26209677419354</v>
      </c>
      <c r="V187" s="20">
        <v>729.40524193548379</v>
      </c>
      <c r="W187" s="20">
        <v>708.94959677419354</v>
      </c>
      <c r="X187" s="20">
        <v>714.69153225806451</v>
      </c>
      <c r="Y187" s="20">
        <v>725.99596774193549</v>
      </c>
      <c r="Z187" s="20">
        <v>787.18346774193537</v>
      </c>
      <c r="AA187" s="20">
        <v>989.40725806451599</v>
      </c>
      <c r="AB187" s="20">
        <v>840.11693548387086</v>
      </c>
      <c r="AC187" s="20">
        <v>738.01814516129025</v>
      </c>
      <c r="AD187" s="20">
        <v>688.85282258064501</v>
      </c>
      <c r="AE187" s="20">
        <v>743.58064516129014</v>
      </c>
      <c r="AF187" s="20">
        <v>664.80846774193549</v>
      </c>
    </row>
    <row r="188" spans="1:32">
      <c r="A188" s="3">
        <v>2002</v>
      </c>
      <c r="B188" s="5" t="s">
        <v>17</v>
      </c>
      <c r="C188" s="5" t="s">
        <v>23</v>
      </c>
      <c r="D188" s="2">
        <v>6</v>
      </c>
      <c r="E188" s="2">
        <v>5</v>
      </c>
      <c r="F188" s="96">
        <v>330.7</v>
      </c>
      <c r="G188" s="96">
        <v>282.89999999999998</v>
      </c>
      <c r="H188" s="96">
        <v>311</v>
      </c>
      <c r="I188" s="96">
        <v>298.39999999999998</v>
      </c>
      <c r="J188" s="96">
        <v>290.10000000000002</v>
      </c>
      <c r="K188" s="96">
        <v>303.8</v>
      </c>
      <c r="L188" s="96">
        <v>323.60000000000002</v>
      </c>
      <c r="M188" s="96">
        <v>443.4</v>
      </c>
      <c r="N188" s="96">
        <v>351</v>
      </c>
      <c r="O188" s="96">
        <v>300</v>
      </c>
      <c r="P188" s="96">
        <v>290.5</v>
      </c>
      <c r="Q188" s="96">
        <v>311</v>
      </c>
      <c r="R188" s="96">
        <v>300</v>
      </c>
      <c r="S188" s="19">
        <v>74.400000000000006</v>
      </c>
      <c r="T188" s="20">
        <v>593.39314516129025</v>
      </c>
      <c r="U188" s="20">
        <v>507.62298387096763</v>
      </c>
      <c r="V188" s="20">
        <v>558.04435483870964</v>
      </c>
      <c r="W188" s="20">
        <v>535.43548387096757</v>
      </c>
      <c r="X188" s="20">
        <v>520.54233870967744</v>
      </c>
      <c r="Y188" s="20">
        <v>545.125</v>
      </c>
      <c r="Z188" s="20">
        <v>580.6532258064517</v>
      </c>
      <c r="AA188" s="20">
        <v>795.61693548387086</v>
      </c>
      <c r="AB188" s="20">
        <v>629.81854838709671</v>
      </c>
      <c r="AC188" s="20">
        <v>538.30645161290317</v>
      </c>
      <c r="AD188" s="20">
        <v>521.26008064516122</v>
      </c>
      <c r="AE188" s="20">
        <v>558.04435483870964</v>
      </c>
      <c r="AF188" s="20">
        <v>538.30645161290317</v>
      </c>
    </row>
    <row r="189" spans="1:32">
      <c r="A189" s="3">
        <v>2002</v>
      </c>
      <c r="B189" s="5" t="s">
        <v>17</v>
      </c>
      <c r="C189" s="5" t="s">
        <v>24</v>
      </c>
      <c r="D189" s="2">
        <v>7</v>
      </c>
      <c r="E189" s="2">
        <v>5</v>
      </c>
      <c r="F189" s="96">
        <v>116.2</v>
      </c>
      <c r="G189" s="96">
        <v>110.8</v>
      </c>
      <c r="H189" s="96">
        <v>117.1</v>
      </c>
      <c r="I189" s="96">
        <v>113.7</v>
      </c>
      <c r="J189" s="96">
        <v>110.2</v>
      </c>
      <c r="K189" s="96">
        <v>112.1</v>
      </c>
      <c r="L189" s="96">
        <v>112.6</v>
      </c>
      <c r="M189" s="96">
        <v>126.5</v>
      </c>
      <c r="N189" s="96">
        <v>121.5</v>
      </c>
      <c r="O189" s="96">
        <v>114.2</v>
      </c>
      <c r="P189" s="96">
        <v>116.1</v>
      </c>
      <c r="Q189" s="96">
        <v>123.8</v>
      </c>
      <c r="R189" s="96">
        <v>109.4</v>
      </c>
      <c r="S189" s="19">
        <v>74.400000000000006</v>
      </c>
      <c r="T189" s="20">
        <v>208.50403225806451</v>
      </c>
      <c r="U189" s="20">
        <v>198.81451612903223</v>
      </c>
      <c r="V189" s="20">
        <v>210.1189516129032</v>
      </c>
      <c r="W189" s="20">
        <v>204.01814516129031</v>
      </c>
      <c r="X189" s="20">
        <v>197.73790322580643</v>
      </c>
      <c r="Y189" s="20">
        <v>201.14717741935479</v>
      </c>
      <c r="Z189" s="20">
        <v>202.04435483870964</v>
      </c>
      <c r="AA189" s="20">
        <v>226.98588709677418</v>
      </c>
      <c r="AB189" s="20">
        <v>218.01411290322579</v>
      </c>
      <c r="AC189" s="20">
        <v>204.91532258064515</v>
      </c>
      <c r="AD189" s="20">
        <v>208.32459677419351</v>
      </c>
      <c r="AE189" s="20">
        <v>222.14112903225805</v>
      </c>
      <c r="AF189" s="20">
        <v>196.30241935483872</v>
      </c>
    </row>
    <row r="190" spans="1:32">
      <c r="A190" s="3">
        <v>2002</v>
      </c>
      <c r="B190" s="5" t="s">
        <v>17</v>
      </c>
      <c r="C190" s="5" t="s">
        <v>25</v>
      </c>
      <c r="D190" s="2">
        <v>8</v>
      </c>
      <c r="E190" s="2">
        <v>5</v>
      </c>
      <c r="F190" s="96">
        <v>110</v>
      </c>
      <c r="G190" s="96">
        <v>115.1</v>
      </c>
      <c r="H190" s="96">
        <v>112</v>
      </c>
      <c r="I190" s="96">
        <v>108.8</v>
      </c>
      <c r="J190" s="96">
        <v>110.5</v>
      </c>
      <c r="K190" s="96">
        <v>103.1</v>
      </c>
      <c r="L190" s="96">
        <v>108.7</v>
      </c>
      <c r="M190" s="96">
        <v>113.4</v>
      </c>
      <c r="N190" s="96">
        <v>112.6</v>
      </c>
      <c r="O190" s="96">
        <v>103.8</v>
      </c>
      <c r="P190" s="96">
        <v>107.9</v>
      </c>
      <c r="Q190" s="96">
        <v>108.5</v>
      </c>
      <c r="R190" s="96">
        <v>104.8</v>
      </c>
      <c r="S190" s="19">
        <v>74.400000000000006</v>
      </c>
      <c r="T190" s="20">
        <v>197.37903225806451</v>
      </c>
      <c r="U190" s="20">
        <v>206.53024193548384</v>
      </c>
      <c r="V190" s="20">
        <v>200.96774193548384</v>
      </c>
      <c r="W190" s="20">
        <v>195.22580645161287</v>
      </c>
      <c r="X190" s="20">
        <v>198.27620967741933</v>
      </c>
      <c r="Y190" s="20">
        <v>184.99798387096772</v>
      </c>
      <c r="Z190" s="20">
        <v>195.04637096774192</v>
      </c>
      <c r="AA190" s="20">
        <v>203.47983870967741</v>
      </c>
      <c r="AB190" s="20">
        <v>202.04435483870964</v>
      </c>
      <c r="AC190" s="20">
        <v>186.25403225806448</v>
      </c>
      <c r="AD190" s="20">
        <v>193.61088709677421</v>
      </c>
      <c r="AE190" s="20">
        <v>194.68749999999997</v>
      </c>
      <c r="AF190" s="20">
        <v>188.04838709677418</v>
      </c>
    </row>
    <row r="191" spans="1:32">
      <c r="A191" s="3">
        <v>2002</v>
      </c>
      <c r="B191" s="5" t="s">
        <v>17</v>
      </c>
      <c r="C191" s="5" t="s">
        <v>26</v>
      </c>
      <c r="D191" s="2">
        <v>9</v>
      </c>
      <c r="E191" s="2">
        <v>5</v>
      </c>
      <c r="F191" s="96">
        <v>117.7</v>
      </c>
      <c r="G191" s="96">
        <v>110.7</v>
      </c>
      <c r="H191" s="96">
        <v>118.6</v>
      </c>
      <c r="I191" s="96">
        <v>114.2</v>
      </c>
      <c r="J191" s="96">
        <v>109.9</v>
      </c>
      <c r="K191" s="96">
        <v>113.2</v>
      </c>
      <c r="L191" s="96">
        <v>113.2</v>
      </c>
      <c r="M191" s="96">
        <v>131.9</v>
      </c>
      <c r="N191" s="96">
        <v>123.1</v>
      </c>
      <c r="O191" s="96">
        <v>115.7</v>
      </c>
      <c r="P191" s="96">
        <v>118.1</v>
      </c>
      <c r="Q191" s="96">
        <v>125</v>
      </c>
      <c r="R191" s="96">
        <v>109.5</v>
      </c>
      <c r="S191" s="19">
        <v>74.400000000000006</v>
      </c>
      <c r="T191" s="20">
        <v>211.19556451612902</v>
      </c>
      <c r="U191" s="20">
        <v>198.63508064516128</v>
      </c>
      <c r="V191" s="20">
        <v>212.81048387096772</v>
      </c>
      <c r="W191" s="20">
        <v>204.91532258064515</v>
      </c>
      <c r="X191" s="20">
        <v>197.19959677419357</v>
      </c>
      <c r="Y191" s="20">
        <v>203.12096774193549</v>
      </c>
      <c r="Z191" s="20">
        <v>203.12096774193549</v>
      </c>
      <c r="AA191" s="20">
        <v>236.67540322580646</v>
      </c>
      <c r="AB191" s="20">
        <v>220.88508064516125</v>
      </c>
      <c r="AC191" s="20">
        <v>207.60685483870967</v>
      </c>
      <c r="AD191" s="20">
        <v>211.91330645161287</v>
      </c>
      <c r="AE191" s="20">
        <v>224.29435483870967</v>
      </c>
      <c r="AF191" s="20">
        <v>196.48185483870967</v>
      </c>
    </row>
    <row r="192" spans="1:32">
      <c r="A192" s="3">
        <v>2002</v>
      </c>
      <c r="B192" s="5" t="s">
        <v>27</v>
      </c>
      <c r="C192" s="5" t="s">
        <v>18</v>
      </c>
      <c r="D192" s="2">
        <v>10</v>
      </c>
      <c r="E192" s="2">
        <v>5</v>
      </c>
      <c r="F192" s="44">
        <v>8.6199999999999992</v>
      </c>
      <c r="G192" s="44">
        <v>7.68</v>
      </c>
      <c r="H192" s="44">
        <v>8.18</v>
      </c>
      <c r="I192" s="44">
        <v>7.85</v>
      </c>
      <c r="J192" s="44">
        <v>7.86</v>
      </c>
      <c r="K192" s="44">
        <v>8.1199999999999992</v>
      </c>
      <c r="L192" s="44">
        <v>8.4600000000000009</v>
      </c>
      <c r="M192" s="44">
        <v>11.85</v>
      </c>
      <c r="N192" s="44">
        <v>9.36</v>
      </c>
      <c r="O192" s="44">
        <v>7.96</v>
      </c>
      <c r="P192" s="44">
        <v>7.71</v>
      </c>
      <c r="Q192" s="44">
        <v>8.31</v>
      </c>
      <c r="R192" s="44">
        <v>7.65</v>
      </c>
      <c r="S192" s="19">
        <v>74.400000000000006</v>
      </c>
      <c r="T192" s="21">
        <v>15.467338709677417</v>
      </c>
      <c r="U192" s="21">
        <v>13.780645161290321</v>
      </c>
      <c r="V192" s="21">
        <v>14.677822580645159</v>
      </c>
      <c r="W192" s="21">
        <v>14.085685483870966</v>
      </c>
      <c r="X192" s="21">
        <v>14.103629032258063</v>
      </c>
      <c r="Y192" s="21">
        <v>14.570161290322579</v>
      </c>
      <c r="Z192" s="21">
        <v>15.18024193548387</v>
      </c>
      <c r="AA192" s="21">
        <v>21.263104838709676</v>
      </c>
      <c r="AB192" s="21">
        <v>16.795161290322579</v>
      </c>
      <c r="AC192" s="21">
        <v>14.283064516129032</v>
      </c>
      <c r="AD192" s="21">
        <v>13.834475806451612</v>
      </c>
      <c r="AE192" s="21">
        <v>14.911088709677419</v>
      </c>
      <c r="AF192" s="21">
        <v>13.726814516129032</v>
      </c>
    </row>
    <row r="193" spans="1:32">
      <c r="A193" s="3">
        <v>2002</v>
      </c>
      <c r="B193" s="5" t="s">
        <v>27</v>
      </c>
      <c r="C193" s="5" t="s">
        <v>19</v>
      </c>
      <c r="D193" s="2">
        <v>11</v>
      </c>
      <c r="E193" s="2">
        <v>5</v>
      </c>
      <c r="F193" s="44">
        <v>10.050000000000001</v>
      </c>
      <c r="G193" s="44">
        <v>9.02</v>
      </c>
      <c r="H193" s="44">
        <v>9.5299999999999994</v>
      </c>
      <c r="I193" s="44">
        <v>9.0500000000000007</v>
      </c>
      <c r="J193" s="44">
        <v>9.2200000000000006</v>
      </c>
      <c r="K193" s="44">
        <v>9.48</v>
      </c>
      <c r="L193" s="44">
        <v>10.039999999999999</v>
      </c>
      <c r="M193" s="44">
        <v>13.47</v>
      </c>
      <c r="N193" s="44">
        <v>11</v>
      </c>
      <c r="O193" s="44">
        <v>9.58</v>
      </c>
      <c r="P193" s="44">
        <v>9</v>
      </c>
      <c r="Q193" s="44">
        <v>9.74</v>
      </c>
      <c r="R193" s="44">
        <v>8.6199999999999992</v>
      </c>
      <c r="S193" s="19">
        <v>74.400000000000006</v>
      </c>
      <c r="T193" s="21">
        <v>18.03326612903226</v>
      </c>
      <c r="U193" s="21">
        <v>16.185080645161285</v>
      </c>
      <c r="V193" s="21">
        <v>17.100201612903223</v>
      </c>
      <c r="W193" s="21">
        <v>16.238911290322584</v>
      </c>
      <c r="X193" s="21">
        <v>16.543951612903225</v>
      </c>
      <c r="Y193" s="21">
        <v>17.010483870967743</v>
      </c>
      <c r="Z193" s="21">
        <v>18.015322580645158</v>
      </c>
      <c r="AA193" s="21">
        <v>24.169959677419353</v>
      </c>
      <c r="AB193" s="21">
        <v>19.737903225806448</v>
      </c>
      <c r="AC193" s="21">
        <v>17.189919354838707</v>
      </c>
      <c r="AD193" s="21">
        <v>16.149193548387096</v>
      </c>
      <c r="AE193" s="21">
        <v>17.477016129032258</v>
      </c>
      <c r="AF193" s="21">
        <v>15.467338709677417</v>
      </c>
    </row>
    <row r="194" spans="1:32">
      <c r="A194" s="3">
        <v>2002</v>
      </c>
      <c r="B194" s="5" t="s">
        <v>27</v>
      </c>
      <c r="C194" s="5" t="s">
        <v>20</v>
      </c>
      <c r="D194" s="2">
        <v>12</v>
      </c>
      <c r="E194" s="2">
        <v>5</v>
      </c>
      <c r="F194" s="44">
        <v>7.29</v>
      </c>
      <c r="G194" s="44">
        <v>6.51</v>
      </c>
      <c r="H194" s="44">
        <v>6.92</v>
      </c>
      <c r="I194" s="44">
        <v>6.57</v>
      </c>
      <c r="J194" s="44">
        <v>6.44</v>
      </c>
      <c r="K194" s="44">
        <v>6.81</v>
      </c>
      <c r="L194" s="44">
        <v>7.09</v>
      </c>
      <c r="M194" s="44">
        <v>10.32</v>
      </c>
      <c r="N194" s="44">
        <v>7.96</v>
      </c>
      <c r="O194" s="44">
        <v>6.84</v>
      </c>
      <c r="P194" s="44">
        <v>6.58</v>
      </c>
      <c r="Q194" s="44">
        <v>7.21</v>
      </c>
      <c r="R194" s="44">
        <v>6.82</v>
      </c>
      <c r="S194" s="19">
        <v>74.400000000000006</v>
      </c>
      <c r="T194" s="21">
        <v>13.080846774193548</v>
      </c>
      <c r="U194" s="21">
        <v>11.681249999999999</v>
      </c>
      <c r="V194" s="21">
        <v>12.416935483870965</v>
      </c>
      <c r="W194" s="21">
        <v>11.788911290322581</v>
      </c>
      <c r="X194" s="21">
        <v>11.555645161290322</v>
      </c>
      <c r="Y194" s="21">
        <v>12.219556451612902</v>
      </c>
      <c r="Z194" s="21">
        <v>12.721975806451612</v>
      </c>
      <c r="AA194" s="21">
        <v>18.517741935483869</v>
      </c>
      <c r="AB194" s="21">
        <v>14.283064516129032</v>
      </c>
      <c r="AC194" s="21">
        <v>12.273387096774192</v>
      </c>
      <c r="AD194" s="21">
        <v>11.806854838709677</v>
      </c>
      <c r="AE194" s="21">
        <v>12.937298387096773</v>
      </c>
      <c r="AF194" s="21">
        <v>12.237499999999999</v>
      </c>
    </row>
    <row r="195" spans="1:32">
      <c r="A195" s="3">
        <v>2002</v>
      </c>
      <c r="B195" s="5" t="s">
        <v>27</v>
      </c>
      <c r="C195" s="5" t="s">
        <v>21</v>
      </c>
      <c r="D195" s="2">
        <v>13</v>
      </c>
      <c r="E195" s="2">
        <v>5</v>
      </c>
      <c r="F195" s="44">
        <v>9.74</v>
      </c>
      <c r="G195" s="44">
        <v>8.61</v>
      </c>
      <c r="H195" s="44">
        <v>9.2100000000000009</v>
      </c>
      <c r="I195" s="44">
        <v>8.7799999999999994</v>
      </c>
      <c r="J195" s="44">
        <v>8.76</v>
      </c>
      <c r="K195" s="44">
        <v>9.1199999999999992</v>
      </c>
      <c r="L195" s="44">
        <v>9.65</v>
      </c>
      <c r="M195" s="44">
        <v>13.13</v>
      </c>
      <c r="N195" s="44">
        <v>10.45</v>
      </c>
      <c r="O195" s="44">
        <v>9</v>
      </c>
      <c r="P195" s="44">
        <v>8.65</v>
      </c>
      <c r="Q195" s="44">
        <v>9.2799999999999994</v>
      </c>
      <c r="R195" s="44">
        <v>8.52</v>
      </c>
      <c r="S195" s="19">
        <v>74.400000000000006</v>
      </c>
      <c r="T195" s="21">
        <v>17.477016129032258</v>
      </c>
      <c r="U195" s="21">
        <v>15.449395161290321</v>
      </c>
      <c r="V195" s="21">
        <v>16.52600806451613</v>
      </c>
      <c r="W195" s="21">
        <v>15.754435483870965</v>
      </c>
      <c r="X195" s="21">
        <v>15.718548387096773</v>
      </c>
      <c r="Y195" s="21">
        <v>16.364516129032257</v>
      </c>
      <c r="Z195" s="21">
        <v>17.315524193548388</v>
      </c>
      <c r="AA195" s="21">
        <v>23.559879032258063</v>
      </c>
      <c r="AB195" s="21">
        <v>18.751008064516125</v>
      </c>
      <c r="AC195" s="21">
        <v>16.149193548387096</v>
      </c>
      <c r="AD195" s="21">
        <v>15.52116935483871</v>
      </c>
      <c r="AE195" s="21">
        <v>16.651612903225804</v>
      </c>
      <c r="AF195" s="21">
        <v>15.287903225806449</v>
      </c>
    </row>
    <row r="196" spans="1:32">
      <c r="A196" s="3">
        <v>2002</v>
      </c>
      <c r="B196" s="5" t="s">
        <v>27</v>
      </c>
      <c r="C196" s="5" t="s">
        <v>22</v>
      </c>
      <c r="D196" s="2">
        <v>14</v>
      </c>
      <c r="E196" s="2">
        <v>5</v>
      </c>
      <c r="F196" s="44">
        <v>10.4</v>
      </c>
      <c r="G196" s="44">
        <v>9.2899999999999991</v>
      </c>
      <c r="H196" s="44">
        <v>9.8699999999999992</v>
      </c>
      <c r="I196" s="44">
        <v>9.32</v>
      </c>
      <c r="J196" s="44">
        <v>9.4600000000000009</v>
      </c>
      <c r="K196" s="44">
        <v>9.8000000000000007</v>
      </c>
      <c r="L196" s="44">
        <v>10.41</v>
      </c>
      <c r="M196" s="44">
        <v>14.11</v>
      </c>
      <c r="N196" s="44">
        <v>11.4</v>
      </c>
      <c r="O196" s="44">
        <v>9.9</v>
      </c>
      <c r="P196" s="44">
        <v>9.33</v>
      </c>
      <c r="Q196" s="44">
        <v>10.029999999999999</v>
      </c>
      <c r="R196" s="44">
        <v>8.83</v>
      </c>
      <c r="S196" s="19">
        <v>74.400000000000006</v>
      </c>
      <c r="T196" s="21">
        <v>18.661290322580644</v>
      </c>
      <c r="U196" s="21">
        <v>16.669556451612902</v>
      </c>
      <c r="V196" s="21">
        <v>17.710282258064513</v>
      </c>
      <c r="W196" s="21">
        <v>16.723387096774193</v>
      </c>
      <c r="X196" s="21">
        <v>16.974596774193547</v>
      </c>
      <c r="Y196" s="21">
        <v>17.58467741935484</v>
      </c>
      <c r="Z196" s="21">
        <v>18.679233870967742</v>
      </c>
      <c r="AA196" s="21">
        <v>25.318346774193547</v>
      </c>
      <c r="AB196" s="21">
        <v>20.455645161290324</v>
      </c>
      <c r="AC196" s="21">
        <v>17.764112903225808</v>
      </c>
      <c r="AD196" s="21">
        <v>16.741330645161291</v>
      </c>
      <c r="AE196" s="21">
        <v>17.99737903225806</v>
      </c>
      <c r="AF196" s="21">
        <v>15.844153225806451</v>
      </c>
    </row>
    <row r="197" spans="1:32">
      <c r="A197" s="3">
        <v>2002</v>
      </c>
      <c r="B197" s="5" t="s">
        <v>27</v>
      </c>
      <c r="C197" s="5" t="s">
        <v>23</v>
      </c>
      <c r="D197" s="2">
        <v>15</v>
      </c>
      <c r="E197" s="2">
        <v>5</v>
      </c>
      <c r="F197" s="44">
        <v>8.6999999999999993</v>
      </c>
      <c r="G197" s="44">
        <v>7.53</v>
      </c>
      <c r="H197" s="44">
        <v>8.19</v>
      </c>
      <c r="I197" s="44">
        <v>7.91</v>
      </c>
      <c r="J197" s="44">
        <v>7.58</v>
      </c>
      <c r="K197" s="44">
        <v>8.0299999999999994</v>
      </c>
      <c r="L197" s="44">
        <v>8.4600000000000009</v>
      </c>
      <c r="M197" s="44">
        <v>12.04</v>
      </c>
      <c r="N197" s="44">
        <v>9.26</v>
      </c>
      <c r="O197" s="44">
        <v>7.91</v>
      </c>
      <c r="P197" s="44">
        <v>7.71</v>
      </c>
      <c r="Q197" s="44">
        <v>8.35</v>
      </c>
      <c r="R197" s="44">
        <v>7.97</v>
      </c>
      <c r="S197" s="19">
        <v>74.400000000000006</v>
      </c>
      <c r="T197" s="21">
        <v>15.61088709677419</v>
      </c>
      <c r="U197" s="21">
        <v>13.511491935483869</v>
      </c>
      <c r="V197" s="21">
        <v>14.695766129032258</v>
      </c>
      <c r="W197" s="21">
        <v>14.193346774193548</v>
      </c>
      <c r="X197" s="21">
        <v>13.601209677419355</v>
      </c>
      <c r="Y197" s="21">
        <v>14.408669354838707</v>
      </c>
      <c r="Z197" s="21">
        <v>15.18024193548387</v>
      </c>
      <c r="AA197" s="21">
        <v>21.604032258064514</v>
      </c>
      <c r="AB197" s="21">
        <v>16.615725806451611</v>
      </c>
      <c r="AC197" s="21">
        <v>14.193346774193548</v>
      </c>
      <c r="AD197" s="21">
        <v>13.834475806451612</v>
      </c>
      <c r="AE197" s="21">
        <v>14.982862903225804</v>
      </c>
      <c r="AF197" s="21">
        <v>14.301008064516127</v>
      </c>
    </row>
    <row r="198" spans="1:32">
      <c r="A198" s="3">
        <v>2002</v>
      </c>
      <c r="B198" s="5" t="s">
        <v>27</v>
      </c>
      <c r="C198" s="5" t="s">
        <v>24</v>
      </c>
      <c r="D198" s="2">
        <v>16</v>
      </c>
      <c r="E198" s="2">
        <v>5</v>
      </c>
      <c r="F198" s="44">
        <v>5.74</v>
      </c>
      <c r="G198" s="44">
        <v>5.34</v>
      </c>
      <c r="H198" s="44">
        <v>5.48</v>
      </c>
      <c r="I198" s="44">
        <v>5.47</v>
      </c>
      <c r="J198" s="44">
        <v>5.41</v>
      </c>
      <c r="K198" s="44">
        <v>5.47</v>
      </c>
      <c r="L198" s="44">
        <v>5.77</v>
      </c>
      <c r="M198" s="44">
        <v>6.49</v>
      </c>
      <c r="N198" s="44">
        <v>6.22</v>
      </c>
      <c r="O198" s="44">
        <v>5.83</v>
      </c>
      <c r="P198" s="44">
        <v>5.47</v>
      </c>
      <c r="Q198" s="44">
        <v>5.86</v>
      </c>
      <c r="R198" s="44">
        <v>5.47</v>
      </c>
      <c r="S198" s="19">
        <v>74.400000000000006</v>
      </c>
      <c r="T198" s="21">
        <v>10.299596774193549</v>
      </c>
      <c r="U198" s="21">
        <v>9.5818548387096758</v>
      </c>
      <c r="V198" s="21">
        <v>9.8330645161290313</v>
      </c>
      <c r="W198" s="21">
        <v>9.8151209677419349</v>
      </c>
      <c r="X198" s="21">
        <v>9.7074596774193544</v>
      </c>
      <c r="Y198" s="21">
        <v>9.8151209677419349</v>
      </c>
      <c r="Z198" s="21">
        <v>10.353427419354837</v>
      </c>
      <c r="AA198" s="21">
        <v>11.645362903225807</v>
      </c>
      <c r="AB198" s="21">
        <v>11.160887096774193</v>
      </c>
      <c r="AC198" s="21">
        <v>10.461088709677419</v>
      </c>
      <c r="AD198" s="21">
        <v>9.8151209677419349</v>
      </c>
      <c r="AE198" s="21">
        <v>10.51491935483871</v>
      </c>
      <c r="AF198" s="21">
        <v>9.8151209677419349</v>
      </c>
    </row>
    <row r="199" spans="1:32">
      <c r="A199" s="3">
        <v>2002</v>
      </c>
      <c r="B199" s="5" t="s">
        <v>27</v>
      </c>
      <c r="C199" s="5" t="s">
        <v>25</v>
      </c>
      <c r="D199" s="2">
        <v>17</v>
      </c>
      <c r="E199" s="2">
        <v>5</v>
      </c>
      <c r="F199" s="44">
        <v>5.75</v>
      </c>
      <c r="G199" s="44">
        <v>5.54</v>
      </c>
      <c r="H199" s="44">
        <v>5.5</v>
      </c>
      <c r="I199" s="44">
        <v>5.65</v>
      </c>
      <c r="J199" s="44">
        <v>5.64</v>
      </c>
      <c r="K199" s="44">
        <v>5.29</v>
      </c>
      <c r="L199" s="44">
        <v>5.85</v>
      </c>
      <c r="M199" s="44">
        <v>6.11</v>
      </c>
      <c r="N199" s="44">
        <v>5.9</v>
      </c>
      <c r="O199" s="44">
        <v>5.85</v>
      </c>
      <c r="P199" s="44">
        <v>5.6</v>
      </c>
      <c r="Q199" s="44">
        <v>5.87</v>
      </c>
      <c r="R199" s="44">
        <v>5.47</v>
      </c>
      <c r="S199" s="19">
        <v>74.400000000000006</v>
      </c>
      <c r="T199" s="21">
        <v>10.317540322580644</v>
      </c>
      <c r="U199" s="21">
        <v>9.9407258064516117</v>
      </c>
      <c r="V199" s="21">
        <v>9.8689516129032242</v>
      </c>
      <c r="W199" s="21">
        <v>10.138104838709678</v>
      </c>
      <c r="X199" s="21">
        <v>10.12016129032258</v>
      </c>
      <c r="Y199" s="21">
        <v>9.4921370967741936</v>
      </c>
      <c r="Z199" s="21">
        <v>10.49697580645161</v>
      </c>
      <c r="AA199" s="21">
        <v>10.963508064516128</v>
      </c>
      <c r="AB199" s="21">
        <v>10.586693548387098</v>
      </c>
      <c r="AC199" s="21">
        <v>10.49697580645161</v>
      </c>
      <c r="AD199" s="21">
        <v>10.048387096774192</v>
      </c>
      <c r="AE199" s="21">
        <v>10.532862903225805</v>
      </c>
      <c r="AF199" s="21">
        <v>9.8151209677419349</v>
      </c>
    </row>
    <row r="200" spans="1:32">
      <c r="A200" s="3">
        <v>2002</v>
      </c>
      <c r="B200" s="5" t="s">
        <v>27</v>
      </c>
      <c r="C200" s="5" t="s">
        <v>26</v>
      </c>
      <c r="D200" s="2">
        <v>18</v>
      </c>
      <c r="E200" s="2">
        <v>5</v>
      </c>
      <c r="F200" s="44">
        <v>5.74</v>
      </c>
      <c r="G200" s="44">
        <v>5.29</v>
      </c>
      <c r="H200" s="44">
        <v>5.48</v>
      </c>
      <c r="I200" s="44">
        <v>5.43</v>
      </c>
      <c r="J200" s="44">
        <v>5.37</v>
      </c>
      <c r="K200" s="44">
        <v>5.5</v>
      </c>
      <c r="L200" s="44">
        <v>5.76</v>
      </c>
      <c r="M200" s="44">
        <v>6.56</v>
      </c>
      <c r="N200" s="44">
        <v>6.29</v>
      </c>
      <c r="O200" s="44">
        <v>5.83</v>
      </c>
      <c r="P200" s="44">
        <v>5.47</v>
      </c>
      <c r="Q200" s="44">
        <v>5.85</v>
      </c>
      <c r="R200" s="44">
        <v>5.47</v>
      </c>
      <c r="S200" s="19">
        <v>74.400000000000006</v>
      </c>
      <c r="T200" s="21">
        <v>10.299596774193549</v>
      </c>
      <c r="U200" s="21">
        <v>9.4921370967741936</v>
      </c>
      <c r="V200" s="21">
        <v>9.8330645161290313</v>
      </c>
      <c r="W200" s="21">
        <v>9.7433467741935473</v>
      </c>
      <c r="X200" s="21">
        <v>9.6356854838709669</v>
      </c>
      <c r="Y200" s="21">
        <v>9.8689516129032242</v>
      </c>
      <c r="Z200" s="21">
        <v>10.335483870967741</v>
      </c>
      <c r="AA200" s="21">
        <v>11.770967741935483</v>
      </c>
      <c r="AB200" s="21">
        <v>11.28649193548387</v>
      </c>
      <c r="AC200" s="21">
        <v>10.461088709677419</v>
      </c>
      <c r="AD200" s="21">
        <v>9.8151209677419349</v>
      </c>
      <c r="AE200" s="21">
        <v>10.49697580645161</v>
      </c>
      <c r="AF200" s="21">
        <v>9.8151209677419349</v>
      </c>
    </row>
    <row r="201" spans="1:32">
      <c r="A201" s="3">
        <v>2002</v>
      </c>
      <c r="B201" s="5" t="s">
        <v>28</v>
      </c>
      <c r="C201" s="5" t="s">
        <v>18</v>
      </c>
      <c r="D201" s="2">
        <v>19</v>
      </c>
      <c r="E201" s="2">
        <v>5</v>
      </c>
      <c r="F201" s="45">
        <v>8.52</v>
      </c>
      <c r="G201" s="45">
        <v>7.63</v>
      </c>
      <c r="H201" s="45">
        <v>8.09</v>
      </c>
      <c r="I201" s="45">
        <v>7.72</v>
      </c>
      <c r="J201" s="45">
        <v>7.71</v>
      </c>
      <c r="K201" s="45">
        <v>8.06</v>
      </c>
      <c r="L201" s="45">
        <v>8.3699999999999992</v>
      </c>
      <c r="M201" s="45">
        <v>11.77</v>
      </c>
      <c r="N201" s="45">
        <v>9.2799999999999994</v>
      </c>
      <c r="O201" s="45">
        <v>7.92</v>
      </c>
      <c r="P201" s="45">
        <v>7.63</v>
      </c>
      <c r="Q201" s="45">
        <v>8.2100000000000009</v>
      </c>
      <c r="R201" s="45">
        <v>7.55</v>
      </c>
      <c r="S201" s="19">
        <v>74.400000000000006</v>
      </c>
      <c r="T201" s="22">
        <v>15.287903225806449</v>
      </c>
      <c r="U201" s="22">
        <v>13.690927419354837</v>
      </c>
      <c r="V201" s="22">
        <v>14.516330645161288</v>
      </c>
      <c r="W201" s="22">
        <v>13.852419354838707</v>
      </c>
      <c r="X201" s="22">
        <v>13.834475806451612</v>
      </c>
      <c r="Y201" s="22">
        <v>14.462499999999999</v>
      </c>
      <c r="Z201" s="22">
        <v>15.018749999999999</v>
      </c>
      <c r="AA201" s="22">
        <v>21.119556451612901</v>
      </c>
      <c r="AB201" s="22">
        <v>16.651612903225804</v>
      </c>
      <c r="AC201" s="22">
        <v>14.211290322580643</v>
      </c>
      <c r="AD201" s="22">
        <v>13.690927419354837</v>
      </c>
      <c r="AE201" s="22">
        <v>14.731653225806452</v>
      </c>
      <c r="AF201" s="22">
        <v>13.547379032258062</v>
      </c>
    </row>
    <row r="202" spans="1:32">
      <c r="A202" s="3">
        <v>2002</v>
      </c>
      <c r="B202" s="5" t="s">
        <v>28</v>
      </c>
      <c r="C202" s="5" t="s">
        <v>19</v>
      </c>
      <c r="D202" s="2">
        <v>20</v>
      </c>
      <c r="E202" s="2">
        <v>5</v>
      </c>
      <c r="F202" s="45">
        <v>9.92</v>
      </c>
      <c r="G202" s="45">
        <v>8.89</v>
      </c>
      <c r="H202" s="45">
        <v>9.4</v>
      </c>
      <c r="I202" s="45">
        <v>8.93</v>
      </c>
      <c r="J202" s="45">
        <v>9.0500000000000007</v>
      </c>
      <c r="K202" s="45">
        <v>9.3800000000000008</v>
      </c>
      <c r="L202" s="45">
        <v>9.9</v>
      </c>
      <c r="M202" s="45">
        <v>13.41</v>
      </c>
      <c r="N202" s="45">
        <v>10.86</v>
      </c>
      <c r="O202" s="45">
        <v>9.39</v>
      </c>
      <c r="P202" s="45">
        <v>8.91</v>
      </c>
      <c r="Q202" s="45">
        <v>9.59</v>
      </c>
      <c r="R202" s="45">
        <v>8.42</v>
      </c>
      <c r="S202" s="19">
        <v>74.400000000000006</v>
      </c>
      <c r="T202" s="22">
        <v>17.799999999999997</v>
      </c>
      <c r="U202" s="22">
        <v>15.951814516129032</v>
      </c>
      <c r="V202" s="22">
        <v>16.866935483870968</v>
      </c>
      <c r="W202" s="22">
        <v>16.023588709677419</v>
      </c>
      <c r="X202" s="22">
        <v>16.238911290322584</v>
      </c>
      <c r="Y202" s="22">
        <v>16.831048387096772</v>
      </c>
      <c r="Z202" s="22">
        <v>17.764112903225808</v>
      </c>
      <c r="AA202" s="22">
        <v>24.062298387096774</v>
      </c>
      <c r="AB202" s="22">
        <v>19.486693548387095</v>
      </c>
      <c r="AC202" s="22">
        <v>16.84899193548387</v>
      </c>
      <c r="AD202" s="22">
        <v>15.987701612903226</v>
      </c>
      <c r="AE202" s="22">
        <v>17.207862903225802</v>
      </c>
      <c r="AF202" s="22">
        <v>15.108467741935481</v>
      </c>
    </row>
    <row r="203" spans="1:32">
      <c r="A203" s="3">
        <v>2002</v>
      </c>
      <c r="B203" s="5" t="s">
        <v>28</v>
      </c>
      <c r="C203" s="5" t="s">
        <v>20</v>
      </c>
      <c r="D203" s="2">
        <v>21</v>
      </c>
      <c r="E203" s="2">
        <v>5</v>
      </c>
      <c r="F203" s="45">
        <v>7.25</v>
      </c>
      <c r="G203" s="45">
        <v>6.49</v>
      </c>
      <c r="H203" s="45">
        <v>6.9</v>
      </c>
      <c r="I203" s="45">
        <v>6.54</v>
      </c>
      <c r="J203" s="45">
        <v>6.42</v>
      </c>
      <c r="K203" s="45">
        <v>6.78</v>
      </c>
      <c r="L203" s="45">
        <v>7.05</v>
      </c>
      <c r="M203" s="45">
        <v>10.29</v>
      </c>
      <c r="N203" s="45">
        <v>7.95</v>
      </c>
      <c r="O203" s="45">
        <v>6.82</v>
      </c>
      <c r="P203" s="45">
        <v>6.56</v>
      </c>
      <c r="Q203" s="45">
        <v>7.19</v>
      </c>
      <c r="R203" s="45">
        <v>6.8</v>
      </c>
      <c r="S203" s="19">
        <v>74.400000000000006</v>
      </c>
      <c r="T203" s="22">
        <v>13.00907258064516</v>
      </c>
      <c r="U203" s="22">
        <v>11.645362903225807</v>
      </c>
      <c r="V203" s="22">
        <v>12.381048387096774</v>
      </c>
      <c r="W203" s="22">
        <v>11.73508064516129</v>
      </c>
      <c r="X203" s="22">
        <v>11.519758064516127</v>
      </c>
      <c r="Y203" s="22">
        <v>12.165725806451611</v>
      </c>
      <c r="Z203" s="22">
        <v>12.650201612903224</v>
      </c>
      <c r="AA203" s="22">
        <v>18.463911290322578</v>
      </c>
      <c r="AB203" s="22">
        <v>14.265120967741934</v>
      </c>
      <c r="AC203" s="22">
        <v>12.237499999999999</v>
      </c>
      <c r="AD203" s="22">
        <v>11.770967741935483</v>
      </c>
      <c r="AE203" s="22">
        <v>12.90141129032258</v>
      </c>
      <c r="AF203" s="22">
        <v>12.201612903225804</v>
      </c>
    </row>
    <row r="204" spans="1:32">
      <c r="A204" s="3">
        <v>2002</v>
      </c>
      <c r="B204" s="5" t="s">
        <v>28</v>
      </c>
      <c r="C204" s="5" t="s">
        <v>21</v>
      </c>
      <c r="D204" s="2">
        <v>22</v>
      </c>
      <c r="E204" s="2">
        <v>5</v>
      </c>
      <c r="F204" s="45">
        <v>9.6300000000000008</v>
      </c>
      <c r="G204" s="45">
        <v>8.48</v>
      </c>
      <c r="H204" s="45">
        <v>9.11</v>
      </c>
      <c r="I204" s="45">
        <v>8.68</v>
      </c>
      <c r="J204" s="45">
        <v>8.65</v>
      </c>
      <c r="K204" s="45">
        <v>9</v>
      </c>
      <c r="L204" s="45">
        <v>9.5399999999999991</v>
      </c>
      <c r="M204" s="45">
        <v>13.07</v>
      </c>
      <c r="N204" s="45">
        <v>10.34</v>
      </c>
      <c r="O204" s="45">
        <v>8.94</v>
      </c>
      <c r="P204" s="45">
        <v>8.5299999999999994</v>
      </c>
      <c r="Q204" s="45">
        <v>9.14</v>
      </c>
      <c r="R204" s="45">
        <v>8.4</v>
      </c>
      <c r="S204" s="19">
        <v>74.400000000000006</v>
      </c>
      <c r="T204" s="22">
        <v>17.279637096774191</v>
      </c>
      <c r="U204" s="22">
        <v>15.216129032258065</v>
      </c>
      <c r="V204" s="22">
        <v>16.346572580645159</v>
      </c>
      <c r="W204" s="22">
        <v>15.574999999999999</v>
      </c>
      <c r="X204" s="22">
        <v>15.52116935483871</v>
      </c>
      <c r="Y204" s="22">
        <v>16.149193548387096</v>
      </c>
      <c r="Z204" s="22">
        <v>17.118145161290322</v>
      </c>
      <c r="AA204" s="22">
        <v>23.452217741935481</v>
      </c>
      <c r="AB204" s="22">
        <v>18.553629032258062</v>
      </c>
      <c r="AC204" s="22">
        <v>16.041532258064514</v>
      </c>
      <c r="AD204" s="22">
        <v>15.305846774193546</v>
      </c>
      <c r="AE204" s="22">
        <v>16.40040322580645</v>
      </c>
      <c r="AF204" s="22">
        <v>15.07258064516129</v>
      </c>
    </row>
    <row r="205" spans="1:32">
      <c r="A205" s="3">
        <v>2002</v>
      </c>
      <c r="B205" s="5" t="s">
        <v>28</v>
      </c>
      <c r="C205" s="5" t="s">
        <v>22</v>
      </c>
      <c r="D205" s="2">
        <v>23</v>
      </c>
      <c r="E205" s="2">
        <v>5</v>
      </c>
      <c r="F205" s="45">
        <v>10.26</v>
      </c>
      <c r="G205" s="45">
        <v>9.1300000000000008</v>
      </c>
      <c r="H205" s="45">
        <v>9.7100000000000009</v>
      </c>
      <c r="I205" s="45">
        <v>9.16</v>
      </c>
      <c r="J205" s="45">
        <v>9.32</v>
      </c>
      <c r="K205" s="45">
        <v>9.66</v>
      </c>
      <c r="L205" s="45">
        <v>10.25</v>
      </c>
      <c r="M205" s="45">
        <v>14.02</v>
      </c>
      <c r="N205" s="45">
        <v>11.23</v>
      </c>
      <c r="O205" s="45">
        <v>9.81</v>
      </c>
      <c r="P205" s="45">
        <v>9.18</v>
      </c>
      <c r="Q205" s="45">
        <v>9.84</v>
      </c>
      <c r="R205" s="45">
        <v>8.6999999999999993</v>
      </c>
      <c r="S205" s="19">
        <v>74.400000000000006</v>
      </c>
      <c r="T205" s="22">
        <v>18.41008064516129</v>
      </c>
      <c r="U205" s="22">
        <v>16.382459677419355</v>
      </c>
      <c r="V205" s="22">
        <v>17.423185483870967</v>
      </c>
      <c r="W205" s="22">
        <v>16.436290322580646</v>
      </c>
      <c r="X205" s="22">
        <v>16.723387096774193</v>
      </c>
      <c r="Y205" s="22">
        <v>17.333467741935483</v>
      </c>
      <c r="Z205" s="22">
        <v>18.392137096774192</v>
      </c>
      <c r="AA205" s="22">
        <v>25.156854838709673</v>
      </c>
      <c r="AB205" s="22">
        <v>20.150604838709679</v>
      </c>
      <c r="AC205" s="22">
        <v>17.602620967741935</v>
      </c>
      <c r="AD205" s="22">
        <v>16.472177419354836</v>
      </c>
      <c r="AE205" s="22">
        <v>17.656451612903222</v>
      </c>
      <c r="AF205" s="22">
        <v>15.61088709677419</v>
      </c>
    </row>
    <row r="206" spans="1:32">
      <c r="A206" s="3">
        <v>2002</v>
      </c>
      <c r="B206" s="5" t="s">
        <v>28</v>
      </c>
      <c r="C206" s="5" t="s">
        <v>23</v>
      </c>
      <c r="D206" s="2">
        <v>24</v>
      </c>
      <c r="E206" s="2">
        <v>5</v>
      </c>
      <c r="F206" s="45">
        <v>8.67</v>
      </c>
      <c r="G206" s="45">
        <v>7.5</v>
      </c>
      <c r="H206" s="45">
        <v>8.15</v>
      </c>
      <c r="I206" s="45">
        <v>7.87</v>
      </c>
      <c r="J206" s="45">
        <v>7.53</v>
      </c>
      <c r="K206" s="45">
        <v>8</v>
      </c>
      <c r="L206" s="45">
        <v>8.4499999999999993</v>
      </c>
      <c r="M206" s="45">
        <v>11.99</v>
      </c>
      <c r="N206" s="45">
        <v>9.24</v>
      </c>
      <c r="O206" s="45">
        <v>7.88</v>
      </c>
      <c r="P206" s="45">
        <v>7.68</v>
      </c>
      <c r="Q206" s="45">
        <v>8.2899999999999991</v>
      </c>
      <c r="R206" s="45">
        <v>7.92</v>
      </c>
      <c r="S206" s="19">
        <v>74.400000000000006</v>
      </c>
      <c r="T206" s="22">
        <v>15.557056451612901</v>
      </c>
      <c r="U206" s="22">
        <v>13.45766129032258</v>
      </c>
      <c r="V206" s="22">
        <v>14.623991935483872</v>
      </c>
      <c r="W206" s="22">
        <v>14.121572580645161</v>
      </c>
      <c r="X206" s="22">
        <v>13.511491935483869</v>
      </c>
      <c r="Y206" s="22">
        <v>14.354838709677418</v>
      </c>
      <c r="Z206" s="22">
        <v>15.16229838709677</v>
      </c>
      <c r="AA206" s="22">
        <v>21.51431451612903</v>
      </c>
      <c r="AB206" s="22">
        <v>16.579838709677418</v>
      </c>
      <c r="AC206" s="22">
        <v>14.139516129032257</v>
      </c>
      <c r="AD206" s="22">
        <v>13.780645161290321</v>
      </c>
      <c r="AE206" s="22">
        <v>14.875201612903224</v>
      </c>
      <c r="AF206" s="22">
        <v>14.211290322580643</v>
      </c>
    </row>
    <row r="207" spans="1:32">
      <c r="A207" s="3">
        <v>2002</v>
      </c>
      <c r="B207" s="5" t="s">
        <v>28</v>
      </c>
      <c r="C207" s="5" t="s">
        <v>24</v>
      </c>
      <c r="D207" s="2">
        <v>25</v>
      </c>
      <c r="E207" s="2">
        <v>5</v>
      </c>
      <c r="F207" s="45">
        <v>5.71</v>
      </c>
      <c r="G207" s="45">
        <v>5.19</v>
      </c>
      <c r="H207" s="45">
        <v>5.46</v>
      </c>
      <c r="I207" s="45">
        <v>5.43</v>
      </c>
      <c r="J207" s="45">
        <v>5.33</v>
      </c>
      <c r="K207" s="45">
        <v>5.42</v>
      </c>
      <c r="L207" s="45">
        <v>5.7</v>
      </c>
      <c r="M207" s="45">
        <v>6.42</v>
      </c>
      <c r="N207" s="45">
        <v>6.18</v>
      </c>
      <c r="O207" s="45">
        <v>5.75</v>
      </c>
      <c r="P207" s="45">
        <v>5.41</v>
      </c>
      <c r="Q207" s="45">
        <v>5.76</v>
      </c>
      <c r="R207" s="45">
        <v>5.41</v>
      </c>
      <c r="S207" s="19">
        <v>74.400000000000006</v>
      </c>
      <c r="T207" s="22">
        <v>10.245766129032257</v>
      </c>
      <c r="U207" s="22">
        <v>9.3127016129032256</v>
      </c>
      <c r="V207" s="22">
        <v>9.7971774193548367</v>
      </c>
      <c r="W207" s="22">
        <v>9.7433467741935473</v>
      </c>
      <c r="X207" s="22">
        <v>9.5639112903225811</v>
      </c>
      <c r="Y207" s="22">
        <v>9.7254032258064509</v>
      </c>
      <c r="Z207" s="22">
        <v>10.227822580645162</v>
      </c>
      <c r="AA207" s="22">
        <v>11.519758064516127</v>
      </c>
      <c r="AB207" s="22">
        <v>11.089112903225805</v>
      </c>
      <c r="AC207" s="22">
        <v>10.317540322580644</v>
      </c>
      <c r="AD207" s="22">
        <v>9.7074596774193544</v>
      </c>
      <c r="AE207" s="22">
        <v>10.335483870967741</v>
      </c>
      <c r="AF207" s="22">
        <v>9.7074596774193544</v>
      </c>
    </row>
    <row r="208" spans="1:32">
      <c r="A208" s="3">
        <v>2002</v>
      </c>
      <c r="B208" s="5" t="s">
        <v>28</v>
      </c>
      <c r="C208" s="5" t="s">
        <v>25</v>
      </c>
      <c r="D208" s="2">
        <v>26</v>
      </c>
      <c r="E208" s="2">
        <v>5</v>
      </c>
      <c r="F208" s="45">
        <v>5.68</v>
      </c>
      <c r="G208" s="45">
        <v>5.39</v>
      </c>
      <c r="H208" s="45">
        <v>5.4</v>
      </c>
      <c r="I208" s="45">
        <v>5.64</v>
      </c>
      <c r="J208" s="45">
        <v>5.52</v>
      </c>
      <c r="K208" s="45">
        <v>5.24</v>
      </c>
      <c r="L208" s="45">
        <v>5.77</v>
      </c>
      <c r="M208" s="45">
        <v>6</v>
      </c>
      <c r="N208" s="45">
        <v>5.83</v>
      </c>
      <c r="O208" s="45">
        <v>5.76</v>
      </c>
      <c r="P208" s="45">
        <v>5.42</v>
      </c>
      <c r="Q208" s="45">
        <v>5.74</v>
      </c>
      <c r="R208" s="45">
        <v>5.33</v>
      </c>
      <c r="S208" s="19">
        <v>74.400000000000006</v>
      </c>
      <c r="T208" s="22">
        <v>10.191935483870967</v>
      </c>
      <c r="U208" s="22">
        <v>9.6715725806451598</v>
      </c>
      <c r="V208" s="22">
        <v>9.689516129032258</v>
      </c>
      <c r="W208" s="22">
        <v>10.12016129032258</v>
      </c>
      <c r="X208" s="22">
        <v>9.9048387096774189</v>
      </c>
      <c r="Y208" s="22">
        <v>9.4024193548387096</v>
      </c>
      <c r="Z208" s="22">
        <v>10.353427419354837</v>
      </c>
      <c r="AA208" s="22">
        <v>10.766129032258064</v>
      </c>
      <c r="AB208" s="22">
        <v>10.461088709677419</v>
      </c>
      <c r="AC208" s="22">
        <v>10.335483870967741</v>
      </c>
      <c r="AD208" s="22">
        <v>9.7254032258064509</v>
      </c>
      <c r="AE208" s="22">
        <v>10.299596774193549</v>
      </c>
      <c r="AF208" s="22">
        <v>9.5639112903225811</v>
      </c>
    </row>
    <row r="209" spans="1:32">
      <c r="A209" s="3">
        <v>2002</v>
      </c>
      <c r="B209" s="5" t="s">
        <v>28</v>
      </c>
      <c r="C209" s="5" t="s">
        <v>26</v>
      </c>
      <c r="D209" s="2">
        <v>27</v>
      </c>
      <c r="E209" s="2">
        <v>5</v>
      </c>
      <c r="F209" s="45">
        <v>5.71</v>
      </c>
      <c r="G209" s="45">
        <v>5.15</v>
      </c>
      <c r="H209" s="45">
        <v>5.47</v>
      </c>
      <c r="I209" s="45">
        <v>5.41</v>
      </c>
      <c r="J209" s="45">
        <v>5.31</v>
      </c>
      <c r="K209" s="45">
        <v>5.46</v>
      </c>
      <c r="L209" s="45">
        <v>5.68</v>
      </c>
      <c r="M209" s="45">
        <v>6.52</v>
      </c>
      <c r="N209" s="45">
        <v>6.26</v>
      </c>
      <c r="O209" s="45">
        <v>5.74</v>
      </c>
      <c r="P209" s="45">
        <v>5.41</v>
      </c>
      <c r="Q209" s="45">
        <v>5.76</v>
      </c>
      <c r="R209" s="45">
        <v>5.41</v>
      </c>
      <c r="S209" s="19">
        <v>74.400000000000006</v>
      </c>
      <c r="T209" s="22">
        <v>10.245766129032257</v>
      </c>
      <c r="U209" s="22">
        <v>9.2409274193548399</v>
      </c>
      <c r="V209" s="22">
        <v>9.8151209677419349</v>
      </c>
      <c r="W209" s="22">
        <v>9.7074596774193544</v>
      </c>
      <c r="X209" s="22">
        <v>9.5280241935483865</v>
      </c>
      <c r="Y209" s="22">
        <v>9.7971774193548367</v>
      </c>
      <c r="Z209" s="22">
        <v>10.191935483870967</v>
      </c>
      <c r="AA209" s="22">
        <v>11.699193548387095</v>
      </c>
      <c r="AB209" s="22">
        <v>11.232661290322579</v>
      </c>
      <c r="AC209" s="22">
        <v>10.299596774193549</v>
      </c>
      <c r="AD209" s="22">
        <v>9.7074596774193544</v>
      </c>
      <c r="AE209" s="22">
        <v>10.335483870967741</v>
      </c>
      <c r="AF209" s="22">
        <v>9.7074596774193544</v>
      </c>
    </row>
    <row r="210" spans="1:32">
      <c r="A210" s="3">
        <v>2002</v>
      </c>
      <c r="B210" s="5" t="s">
        <v>29</v>
      </c>
      <c r="C210" s="5" t="s">
        <v>18</v>
      </c>
      <c r="D210" s="2">
        <v>28</v>
      </c>
      <c r="E210" s="2">
        <v>5</v>
      </c>
      <c r="F210" s="46">
        <v>16964</v>
      </c>
      <c r="G210" s="46">
        <v>14936</v>
      </c>
      <c r="H210" s="46">
        <v>16148</v>
      </c>
      <c r="I210" s="46">
        <v>15632</v>
      </c>
      <c r="J210" s="46">
        <v>15856</v>
      </c>
      <c r="K210" s="46">
        <v>16224</v>
      </c>
      <c r="L210" s="46">
        <v>16899</v>
      </c>
      <c r="M210" s="46">
        <v>23024</v>
      </c>
      <c r="N210" s="46">
        <v>18366</v>
      </c>
      <c r="O210" s="46">
        <v>15653</v>
      </c>
      <c r="P210" s="46">
        <v>14804</v>
      </c>
      <c r="Q210" s="46">
        <v>15838</v>
      </c>
      <c r="R210" s="46">
        <v>15314</v>
      </c>
      <c r="S210" s="19">
        <v>74.400000000000006</v>
      </c>
      <c r="T210" s="6">
        <v>30439.435483870966</v>
      </c>
      <c r="U210" s="6">
        <v>26800.483870967739</v>
      </c>
      <c r="V210" s="6">
        <v>28975.241935483868</v>
      </c>
      <c r="W210" s="6">
        <v>28049.354838709674</v>
      </c>
      <c r="X210" s="6">
        <v>28451.290322580644</v>
      </c>
      <c r="Y210" s="6">
        <v>29111.612903225803</v>
      </c>
      <c r="Z210" s="6">
        <v>30322.802419354837</v>
      </c>
      <c r="AA210" s="6">
        <v>41313.225806451606</v>
      </c>
      <c r="AB210" s="6">
        <v>32955.120967741932</v>
      </c>
      <c r="AC210" s="6">
        <v>28087.03629032258</v>
      </c>
      <c r="AD210" s="6">
        <v>26563.629032258061</v>
      </c>
      <c r="AE210" s="6">
        <v>28418.991935483868</v>
      </c>
      <c r="AF210" s="6">
        <v>27478.749999999996</v>
      </c>
    </row>
    <row r="211" spans="1:32">
      <c r="A211" s="3">
        <v>2002</v>
      </c>
      <c r="B211" s="5" t="s">
        <v>29</v>
      </c>
      <c r="C211" s="5" t="s">
        <v>19</v>
      </c>
      <c r="D211" s="2">
        <v>29</v>
      </c>
      <c r="E211" s="2">
        <v>5</v>
      </c>
      <c r="F211" s="46">
        <v>21489</v>
      </c>
      <c r="G211" s="46">
        <v>19331</v>
      </c>
      <c r="H211" s="46">
        <v>20506</v>
      </c>
      <c r="I211" s="46">
        <v>20035</v>
      </c>
      <c r="J211" s="46">
        <v>20208</v>
      </c>
      <c r="K211" s="46">
        <v>20382</v>
      </c>
      <c r="L211" s="46">
        <v>21842</v>
      </c>
      <c r="M211" s="46">
        <v>27560</v>
      </c>
      <c r="N211" s="46">
        <v>23278</v>
      </c>
      <c r="O211" s="46">
        <v>20524</v>
      </c>
      <c r="P211" s="46">
        <v>19179</v>
      </c>
      <c r="Q211" s="46">
        <v>20530</v>
      </c>
      <c r="R211" s="46">
        <v>18610</v>
      </c>
      <c r="S211" s="19">
        <v>74.400000000000006</v>
      </c>
      <c r="T211" s="6">
        <v>38558.891129032258</v>
      </c>
      <c r="U211" s="6">
        <v>34686.673387096773</v>
      </c>
      <c r="V211" s="6">
        <v>36795.040322580644</v>
      </c>
      <c r="W211" s="6">
        <v>35949.899193548386</v>
      </c>
      <c r="X211" s="6">
        <v>36260.322580645159</v>
      </c>
      <c r="Y211" s="6">
        <v>36572.540322580644</v>
      </c>
      <c r="Z211" s="6">
        <v>39192.298387096773</v>
      </c>
      <c r="AA211" s="6">
        <v>49452.419354838705</v>
      </c>
      <c r="AB211" s="6">
        <v>41768.991935483871</v>
      </c>
      <c r="AC211" s="6">
        <v>36827.338709677417</v>
      </c>
      <c r="AD211" s="6">
        <v>34413.931451612902</v>
      </c>
      <c r="AE211" s="6">
        <v>36838.104838709674</v>
      </c>
      <c r="AF211" s="6">
        <v>33392.943548387091</v>
      </c>
    </row>
    <row r="212" spans="1:32">
      <c r="A212" s="3">
        <v>2002</v>
      </c>
      <c r="B212" s="5" t="s">
        <v>29</v>
      </c>
      <c r="C212" s="5" t="s">
        <v>20</v>
      </c>
      <c r="D212" s="2">
        <v>30</v>
      </c>
      <c r="E212" s="2">
        <v>5</v>
      </c>
      <c r="F212" s="46">
        <v>12018</v>
      </c>
      <c r="G212" s="46">
        <v>10767</v>
      </c>
      <c r="H212" s="46">
        <v>11743</v>
      </c>
      <c r="I212" s="46">
        <v>10950</v>
      </c>
      <c r="J212" s="46">
        <v>10463</v>
      </c>
      <c r="K212" s="46">
        <v>11400</v>
      </c>
      <c r="L212" s="46">
        <v>11292</v>
      </c>
      <c r="M212" s="46">
        <v>17937</v>
      </c>
      <c r="N212" s="46">
        <v>13187</v>
      </c>
      <c r="O212" s="46">
        <v>10865</v>
      </c>
      <c r="P212" s="46">
        <v>10987</v>
      </c>
      <c r="Q212" s="46">
        <v>11938</v>
      </c>
      <c r="R212" s="46">
        <v>11493</v>
      </c>
      <c r="S212" s="19">
        <v>74.400000000000006</v>
      </c>
      <c r="T212" s="6">
        <v>21564.556451612902</v>
      </c>
      <c r="U212" s="6">
        <v>19319.818548387095</v>
      </c>
      <c r="V212" s="6">
        <v>21071.108870967739</v>
      </c>
      <c r="W212" s="6">
        <v>19648.185483870966</v>
      </c>
      <c r="X212" s="6">
        <v>18774.334677419352</v>
      </c>
      <c r="Y212" s="6">
        <v>20455.645161290322</v>
      </c>
      <c r="Z212" s="6">
        <v>20261.854838709674</v>
      </c>
      <c r="AA212" s="6">
        <v>32185.342741935481</v>
      </c>
      <c r="AB212" s="6">
        <v>23662.157258064515</v>
      </c>
      <c r="AC212" s="6">
        <v>19495.665322580644</v>
      </c>
      <c r="AD212" s="6">
        <v>19714.576612903224</v>
      </c>
      <c r="AE212" s="6">
        <v>21421.008064516129</v>
      </c>
      <c r="AF212" s="6">
        <v>20622.520161290322</v>
      </c>
    </row>
    <row r="213" spans="1:32">
      <c r="A213" s="3">
        <v>2002</v>
      </c>
      <c r="B213" s="5" t="s">
        <v>29</v>
      </c>
      <c r="C213" s="5" t="s">
        <v>21</v>
      </c>
      <c r="D213" s="2">
        <v>31</v>
      </c>
      <c r="E213" s="2">
        <v>5</v>
      </c>
      <c r="F213" s="46">
        <v>20376</v>
      </c>
      <c r="G213" s="46">
        <v>18076</v>
      </c>
      <c r="H213" s="46">
        <v>19234</v>
      </c>
      <c r="I213" s="46">
        <v>18863</v>
      </c>
      <c r="J213" s="46">
        <v>19125</v>
      </c>
      <c r="K213" s="46">
        <v>19225</v>
      </c>
      <c r="L213" s="46">
        <v>20495</v>
      </c>
      <c r="M213" s="46">
        <v>26467</v>
      </c>
      <c r="N213" s="46">
        <v>21940</v>
      </c>
      <c r="O213" s="46">
        <v>19233</v>
      </c>
      <c r="P213" s="46">
        <v>18189</v>
      </c>
      <c r="Q213" s="46">
        <v>19167</v>
      </c>
      <c r="R213" s="46">
        <v>18325</v>
      </c>
      <c r="S213" s="19">
        <v>74.400000000000006</v>
      </c>
      <c r="T213" s="6">
        <v>36561.774193548386</v>
      </c>
      <c r="U213" s="6">
        <v>32434.758064516125</v>
      </c>
      <c r="V213" s="6">
        <v>34512.620967741932</v>
      </c>
      <c r="W213" s="6">
        <v>33846.915322580644</v>
      </c>
      <c r="X213" s="6">
        <v>34317.036290322576</v>
      </c>
      <c r="Y213" s="6">
        <v>34496.471774193546</v>
      </c>
      <c r="Z213" s="6">
        <v>36775.302419354834</v>
      </c>
      <c r="AA213" s="6">
        <v>47491.18951612903</v>
      </c>
      <c r="AB213" s="6">
        <v>39368.145161290318</v>
      </c>
      <c r="AC213" s="6">
        <v>34510.82661290322</v>
      </c>
      <c r="AD213" s="6">
        <v>32637.520161290318</v>
      </c>
      <c r="AE213" s="6">
        <v>34392.399193548386</v>
      </c>
      <c r="AF213" s="6">
        <v>32881.552419354834</v>
      </c>
    </row>
    <row r="214" spans="1:32">
      <c r="A214" s="3">
        <v>2002</v>
      </c>
      <c r="B214" s="5" t="s">
        <v>29</v>
      </c>
      <c r="C214" s="5" t="s">
        <v>22</v>
      </c>
      <c r="D214" s="2">
        <v>32</v>
      </c>
      <c r="E214" s="2">
        <v>5</v>
      </c>
      <c r="F214" s="46">
        <v>22435</v>
      </c>
      <c r="G214" s="46">
        <v>20270</v>
      </c>
      <c r="H214" s="46">
        <v>21138</v>
      </c>
      <c r="I214" s="46">
        <v>20769</v>
      </c>
      <c r="J214" s="46">
        <v>21000</v>
      </c>
      <c r="K214" s="46">
        <v>21146</v>
      </c>
      <c r="L214" s="46">
        <v>22786</v>
      </c>
      <c r="M214" s="46">
        <v>28585</v>
      </c>
      <c r="N214" s="46">
        <v>24353</v>
      </c>
      <c r="O214" s="46">
        <v>21634</v>
      </c>
      <c r="P214" s="46">
        <v>19907</v>
      </c>
      <c r="Q214" s="46">
        <v>21525</v>
      </c>
      <c r="R214" s="46">
        <v>19520</v>
      </c>
      <c r="S214" s="19">
        <v>74.400000000000006</v>
      </c>
      <c r="T214" s="6">
        <v>40256.350806451606</v>
      </c>
      <c r="U214" s="6">
        <v>36371.572580645159</v>
      </c>
      <c r="V214" s="6">
        <v>37929.072580645159</v>
      </c>
      <c r="W214" s="6">
        <v>37266.955645161288</v>
      </c>
      <c r="X214" s="6">
        <v>37681.45161290322</v>
      </c>
      <c r="Y214" s="6">
        <v>37943.427419354834</v>
      </c>
      <c r="Z214" s="6">
        <v>40886.169354838705</v>
      </c>
      <c r="AA214" s="6">
        <v>51291.633064516122</v>
      </c>
      <c r="AB214" s="6">
        <v>43697.923387096773</v>
      </c>
      <c r="AC214" s="6">
        <v>38819.072580645159</v>
      </c>
      <c r="AD214" s="6">
        <v>35720.221774193546</v>
      </c>
      <c r="AE214" s="6">
        <v>38623.487903225803</v>
      </c>
      <c r="AF214" s="6">
        <v>35025.806451612902</v>
      </c>
    </row>
    <row r="215" spans="1:32">
      <c r="A215" s="3">
        <v>2002</v>
      </c>
      <c r="B215" s="5" t="s">
        <v>29</v>
      </c>
      <c r="C215" s="5" t="s">
        <v>23</v>
      </c>
      <c r="D215" s="2">
        <v>33</v>
      </c>
      <c r="E215" s="2">
        <v>5</v>
      </c>
      <c r="F215" s="46">
        <v>16973</v>
      </c>
      <c r="G215" s="46">
        <v>14704</v>
      </c>
      <c r="H215" s="46">
        <v>15948</v>
      </c>
      <c r="I215" s="46">
        <v>15225</v>
      </c>
      <c r="J215" s="46">
        <v>14969</v>
      </c>
      <c r="K215" s="46">
        <v>15428</v>
      </c>
      <c r="L215" s="46">
        <v>16790</v>
      </c>
      <c r="M215" s="46">
        <v>23250</v>
      </c>
      <c r="N215" s="46">
        <v>18302</v>
      </c>
      <c r="O215" s="46">
        <v>15741</v>
      </c>
      <c r="P215" s="46">
        <v>14910</v>
      </c>
      <c r="Q215" s="46">
        <v>15798</v>
      </c>
      <c r="R215" s="46">
        <v>15958</v>
      </c>
      <c r="S215" s="19">
        <v>74.400000000000006</v>
      </c>
      <c r="T215" s="6">
        <v>30455.584677419352</v>
      </c>
      <c r="U215" s="6">
        <v>26384.193548387095</v>
      </c>
      <c r="V215" s="6">
        <v>28616.370967741932</v>
      </c>
      <c r="W215" s="6">
        <v>27319.052419354837</v>
      </c>
      <c r="X215" s="6">
        <v>26859.697580645159</v>
      </c>
      <c r="Y215" s="6">
        <v>27683.306451612902</v>
      </c>
      <c r="Z215" s="6">
        <v>30127.217741935481</v>
      </c>
      <c r="AA215" s="6">
        <v>41718.75</v>
      </c>
      <c r="AB215" s="6">
        <v>32840.282258064515</v>
      </c>
      <c r="AC215" s="6">
        <v>28244.93951612903</v>
      </c>
      <c r="AD215" s="6">
        <v>26753.830645161288</v>
      </c>
      <c r="AE215" s="6">
        <v>28347.217741935481</v>
      </c>
      <c r="AF215" s="6">
        <v>28634.31451612903</v>
      </c>
    </row>
    <row r="216" spans="1:32">
      <c r="A216" s="3">
        <v>2002</v>
      </c>
      <c r="B216" s="5" t="s">
        <v>29</v>
      </c>
      <c r="C216" s="5" t="s">
        <v>24</v>
      </c>
      <c r="D216" s="2">
        <v>34</v>
      </c>
      <c r="E216" s="2">
        <v>5</v>
      </c>
      <c r="F216" s="46">
        <v>6159</v>
      </c>
      <c r="G216" s="46">
        <v>5592</v>
      </c>
      <c r="H216" s="46">
        <v>6341</v>
      </c>
      <c r="I216" s="46">
        <v>6034</v>
      </c>
      <c r="J216" s="46">
        <v>5688</v>
      </c>
      <c r="K216" s="46">
        <v>5943</v>
      </c>
      <c r="L216" s="46">
        <v>5938</v>
      </c>
      <c r="M216" s="46">
        <v>6762</v>
      </c>
      <c r="N216" s="46">
        <v>6406</v>
      </c>
      <c r="O216" s="46">
        <v>5994</v>
      </c>
      <c r="P216" s="46">
        <v>5961</v>
      </c>
      <c r="Q216" s="46">
        <v>6364</v>
      </c>
      <c r="R216" s="46">
        <v>6008</v>
      </c>
      <c r="S216" s="19">
        <v>74.400000000000006</v>
      </c>
      <c r="T216" s="6">
        <v>11051.431451612902</v>
      </c>
      <c r="U216" s="6">
        <v>10034.032258064515</v>
      </c>
      <c r="V216" s="6">
        <v>11378.004032258064</v>
      </c>
      <c r="W216" s="6">
        <v>10827.137096774193</v>
      </c>
      <c r="X216" s="6">
        <v>10206.290322580644</v>
      </c>
      <c r="Y216" s="6">
        <v>10663.850806451612</v>
      </c>
      <c r="Z216" s="6">
        <v>10654.879032258064</v>
      </c>
      <c r="AA216" s="6">
        <v>12133.427419354837</v>
      </c>
      <c r="AB216" s="6">
        <v>11494.637096774193</v>
      </c>
      <c r="AC216" s="6">
        <v>10755.362903225805</v>
      </c>
      <c r="AD216" s="6">
        <v>10696.149193548386</v>
      </c>
      <c r="AE216" s="6">
        <v>11419.274193548386</v>
      </c>
      <c r="AF216" s="6">
        <v>10780.483870967741</v>
      </c>
    </row>
    <row r="217" spans="1:32">
      <c r="A217" s="3">
        <v>2002</v>
      </c>
      <c r="B217" s="5" t="s">
        <v>29</v>
      </c>
      <c r="C217" s="5" t="s">
        <v>25</v>
      </c>
      <c r="D217" s="2">
        <v>35</v>
      </c>
      <c r="E217" s="2">
        <v>5</v>
      </c>
      <c r="F217" s="46">
        <v>6000</v>
      </c>
      <c r="G217" s="46">
        <v>5975</v>
      </c>
      <c r="H217" s="46">
        <v>6276</v>
      </c>
      <c r="I217" s="46">
        <v>6220</v>
      </c>
      <c r="J217" s="46">
        <v>5560</v>
      </c>
      <c r="K217" s="46">
        <v>5608</v>
      </c>
      <c r="L217" s="46">
        <v>5851</v>
      </c>
      <c r="M217" s="46">
        <v>6397</v>
      </c>
      <c r="N217" s="46">
        <v>6014</v>
      </c>
      <c r="O217" s="46">
        <v>5905</v>
      </c>
      <c r="P217" s="46">
        <v>5274</v>
      </c>
      <c r="Q217" s="46">
        <v>5341</v>
      </c>
      <c r="R217" s="46">
        <v>5995</v>
      </c>
      <c r="S217" s="19">
        <v>74.400000000000006</v>
      </c>
      <c r="T217" s="6">
        <v>10766.129032258064</v>
      </c>
      <c r="U217" s="6">
        <v>10721.270161290322</v>
      </c>
      <c r="V217" s="6">
        <v>11261.370967741934</v>
      </c>
      <c r="W217" s="6">
        <v>11160.887096774193</v>
      </c>
      <c r="X217" s="6">
        <v>9976.612903225805</v>
      </c>
      <c r="Y217" s="6">
        <v>10062.741935483869</v>
      </c>
      <c r="Z217" s="6">
        <v>10498.770161290322</v>
      </c>
      <c r="AA217" s="6">
        <v>11478.487903225805</v>
      </c>
      <c r="AB217" s="6">
        <v>10791.25</v>
      </c>
      <c r="AC217" s="6">
        <v>10595.665322580644</v>
      </c>
      <c r="AD217" s="6">
        <v>9463.4274193548372</v>
      </c>
      <c r="AE217" s="6">
        <v>9583.6491935483864</v>
      </c>
      <c r="AF217" s="6">
        <v>10757.157258064515</v>
      </c>
    </row>
    <row r="218" spans="1:32">
      <c r="A218" s="3">
        <v>2002</v>
      </c>
      <c r="B218" s="5" t="s">
        <v>29</v>
      </c>
      <c r="C218" s="5" t="s">
        <v>26</v>
      </c>
      <c r="D218" s="2">
        <v>36</v>
      </c>
      <c r="E218" s="2">
        <v>5</v>
      </c>
      <c r="F218" s="46">
        <v>6180</v>
      </c>
      <c r="G218" s="46">
        <v>5539</v>
      </c>
      <c r="H218" s="46">
        <v>6341</v>
      </c>
      <c r="I218" s="46">
        <v>6008</v>
      </c>
      <c r="J218" s="46">
        <v>5725</v>
      </c>
      <c r="K218" s="46">
        <v>5961</v>
      </c>
      <c r="L218" s="46">
        <v>5957</v>
      </c>
      <c r="M218" s="46">
        <v>6875</v>
      </c>
      <c r="N218" s="46">
        <v>6454</v>
      </c>
      <c r="O218" s="46">
        <v>6011</v>
      </c>
      <c r="P218" s="46">
        <v>6087</v>
      </c>
      <c r="Q218" s="46">
        <v>6461</v>
      </c>
      <c r="R218" s="46">
        <v>6007</v>
      </c>
      <c r="S218" s="19">
        <v>74.400000000000006</v>
      </c>
      <c r="T218" s="6">
        <v>11089.112903225805</v>
      </c>
      <c r="U218" s="6">
        <v>9938.9314516129016</v>
      </c>
      <c r="V218" s="6">
        <v>11378.004032258064</v>
      </c>
      <c r="W218" s="6">
        <v>10780.483870967741</v>
      </c>
      <c r="X218" s="6">
        <v>10272.681451612902</v>
      </c>
      <c r="Y218" s="6">
        <v>10696.149193548386</v>
      </c>
      <c r="Z218" s="6">
        <v>10688.971774193547</v>
      </c>
      <c r="AA218" s="6">
        <v>12336.189516129032</v>
      </c>
      <c r="AB218" s="6">
        <v>11580.766129032258</v>
      </c>
      <c r="AC218" s="6">
        <v>10785.866935483869</v>
      </c>
      <c r="AD218" s="6">
        <v>10922.237903225805</v>
      </c>
      <c r="AE218" s="6">
        <v>11593.326612903225</v>
      </c>
      <c r="AF218" s="6">
        <v>10778.689516129032</v>
      </c>
    </row>
    <row r="219" spans="1:32">
      <c r="A219" s="3">
        <v>2003</v>
      </c>
      <c r="B219" s="5" t="s">
        <v>17</v>
      </c>
      <c r="C219" s="5" t="s">
        <v>18</v>
      </c>
      <c r="D219" s="2">
        <v>1</v>
      </c>
      <c r="E219" s="2">
        <v>6</v>
      </c>
      <c r="F219" s="96">
        <v>334.8</v>
      </c>
      <c r="G219" s="96">
        <v>289.7</v>
      </c>
      <c r="H219" s="96">
        <v>314.60000000000002</v>
      </c>
      <c r="I219" s="96">
        <v>311.10000000000002</v>
      </c>
      <c r="J219" s="96">
        <v>314.60000000000002</v>
      </c>
      <c r="K219" s="96">
        <v>317.3</v>
      </c>
      <c r="L219" s="96">
        <v>332.7</v>
      </c>
      <c r="M219" s="96">
        <v>460.7</v>
      </c>
      <c r="N219" s="96">
        <v>359.3</v>
      </c>
      <c r="O219" s="96">
        <v>308.3</v>
      </c>
      <c r="P219" s="96">
        <v>297.60000000000002</v>
      </c>
      <c r="Q219" s="96">
        <v>314.39999999999998</v>
      </c>
      <c r="R219" s="96">
        <v>290</v>
      </c>
      <c r="S219" s="19">
        <v>75.5</v>
      </c>
      <c r="T219" s="20">
        <v>591.99735099337749</v>
      </c>
      <c r="U219" s="20">
        <v>512.25099337748338</v>
      </c>
      <c r="V219" s="20">
        <v>556.27947019867554</v>
      </c>
      <c r="W219" s="20">
        <v>550.09072847682125</v>
      </c>
      <c r="X219" s="20">
        <v>556.27947019867554</v>
      </c>
      <c r="Y219" s="20">
        <v>561.05364238410596</v>
      </c>
      <c r="Z219" s="20">
        <v>588.28410596026481</v>
      </c>
      <c r="AA219" s="20">
        <v>814.61523178807943</v>
      </c>
      <c r="AB219" s="20">
        <v>635.3185430463576</v>
      </c>
      <c r="AC219" s="20">
        <v>545.13973509933783</v>
      </c>
      <c r="AD219" s="20">
        <v>526.21986754966895</v>
      </c>
      <c r="AE219" s="20">
        <v>555.92582781456952</v>
      </c>
      <c r="AF219" s="20">
        <v>512.78145695364242</v>
      </c>
    </row>
    <row r="220" spans="1:32">
      <c r="A220" s="3">
        <v>2003</v>
      </c>
      <c r="B220" s="5" t="s">
        <v>17</v>
      </c>
      <c r="C220" s="5" t="s">
        <v>19</v>
      </c>
      <c r="D220" s="2">
        <v>2</v>
      </c>
      <c r="E220" s="2">
        <v>6</v>
      </c>
      <c r="F220" s="96">
        <v>422.3</v>
      </c>
      <c r="G220" s="96">
        <v>368</v>
      </c>
      <c r="H220" s="96">
        <v>402</v>
      </c>
      <c r="I220" s="96">
        <v>393.5</v>
      </c>
      <c r="J220" s="96">
        <v>398.2</v>
      </c>
      <c r="K220" s="96">
        <v>398.1</v>
      </c>
      <c r="L220" s="96">
        <v>427.3</v>
      </c>
      <c r="M220" s="96">
        <v>544.6</v>
      </c>
      <c r="N220" s="96">
        <v>460.7</v>
      </c>
      <c r="O220" s="96">
        <v>400.9</v>
      </c>
      <c r="P220" s="96">
        <v>379.7</v>
      </c>
      <c r="Q220" s="96">
        <v>398.3</v>
      </c>
      <c r="R220" s="96">
        <v>357.4</v>
      </c>
      <c r="S220" s="19">
        <v>75.5</v>
      </c>
      <c r="T220" s="20">
        <v>746.71589403973519</v>
      </c>
      <c r="U220" s="20">
        <v>650.70198675496692</v>
      </c>
      <c r="V220" s="20">
        <v>710.82119205298011</v>
      </c>
      <c r="W220" s="20">
        <v>695.79139072847681</v>
      </c>
      <c r="X220" s="20">
        <v>704.1019867549669</v>
      </c>
      <c r="Y220" s="20">
        <v>703.925165562914</v>
      </c>
      <c r="Z220" s="20">
        <v>755.5569536423842</v>
      </c>
      <c r="AA220" s="20">
        <v>962.96821192052982</v>
      </c>
      <c r="AB220" s="20">
        <v>814.61523178807943</v>
      </c>
      <c r="AC220" s="20">
        <v>708.87615894039732</v>
      </c>
      <c r="AD220" s="20">
        <v>671.39006622516547</v>
      </c>
      <c r="AE220" s="20">
        <v>704.27880794701991</v>
      </c>
      <c r="AF220" s="20">
        <v>631.95894039735094</v>
      </c>
    </row>
    <row r="221" spans="1:32">
      <c r="A221" s="3">
        <v>2003</v>
      </c>
      <c r="B221" s="5" t="s">
        <v>17</v>
      </c>
      <c r="C221" s="5" t="s">
        <v>20</v>
      </c>
      <c r="D221" s="2">
        <v>3</v>
      </c>
      <c r="E221" s="2">
        <v>6</v>
      </c>
      <c r="F221" s="96">
        <v>248.1</v>
      </c>
      <c r="G221" s="96">
        <v>223.4</v>
      </c>
      <c r="H221" s="96">
        <v>237</v>
      </c>
      <c r="I221" s="96">
        <v>223.9</v>
      </c>
      <c r="J221" s="96">
        <v>221.6</v>
      </c>
      <c r="K221" s="96">
        <v>231.3</v>
      </c>
      <c r="L221" s="96">
        <v>232.5</v>
      </c>
      <c r="M221" s="96">
        <v>366.5</v>
      </c>
      <c r="N221" s="96">
        <v>267.5</v>
      </c>
      <c r="O221" s="96">
        <v>225</v>
      </c>
      <c r="P221" s="96">
        <v>226.7</v>
      </c>
      <c r="Q221" s="96">
        <v>246</v>
      </c>
      <c r="R221" s="96">
        <v>231.2</v>
      </c>
      <c r="S221" s="19">
        <v>75.5</v>
      </c>
      <c r="T221" s="20">
        <v>438.69337748344367</v>
      </c>
      <c r="U221" s="20">
        <v>395.01854304635765</v>
      </c>
      <c r="V221" s="20">
        <v>419.06622516556291</v>
      </c>
      <c r="W221" s="20">
        <v>395.90264900662254</v>
      </c>
      <c r="X221" s="20">
        <v>391.83576158940394</v>
      </c>
      <c r="Y221" s="20">
        <v>408.9874172185431</v>
      </c>
      <c r="Z221" s="20">
        <v>411.10927152317879</v>
      </c>
      <c r="AA221" s="20">
        <v>648.0496688741722</v>
      </c>
      <c r="AB221" s="20">
        <v>472.99668874172187</v>
      </c>
      <c r="AC221" s="20">
        <v>397.84768211920527</v>
      </c>
      <c r="AD221" s="20">
        <v>400.85364238410591</v>
      </c>
      <c r="AE221" s="20">
        <v>434.9801324503311</v>
      </c>
      <c r="AF221" s="20">
        <v>408.81059602649003</v>
      </c>
    </row>
    <row r="222" spans="1:32">
      <c r="A222" s="3">
        <v>2003</v>
      </c>
      <c r="B222" s="5" t="s">
        <v>17</v>
      </c>
      <c r="C222" s="5" t="s">
        <v>21</v>
      </c>
      <c r="D222" s="2">
        <v>4</v>
      </c>
      <c r="E222" s="2">
        <v>6</v>
      </c>
      <c r="F222" s="96">
        <v>404</v>
      </c>
      <c r="G222" s="96">
        <v>348.4</v>
      </c>
      <c r="H222" s="96">
        <v>379.7</v>
      </c>
      <c r="I222" s="96">
        <v>375.6</v>
      </c>
      <c r="J222" s="96">
        <v>379.6</v>
      </c>
      <c r="K222" s="96">
        <v>378</v>
      </c>
      <c r="L222" s="96">
        <v>407.6</v>
      </c>
      <c r="M222" s="96">
        <v>521.4</v>
      </c>
      <c r="N222" s="96">
        <v>434.8</v>
      </c>
      <c r="O222" s="96">
        <v>382</v>
      </c>
      <c r="P222" s="96">
        <v>363.6</v>
      </c>
      <c r="Q222" s="96">
        <v>381.3</v>
      </c>
      <c r="R222" s="96">
        <v>352</v>
      </c>
      <c r="S222" s="19">
        <v>75.5</v>
      </c>
      <c r="T222" s="20">
        <v>714.35761589403978</v>
      </c>
      <c r="U222" s="20">
        <v>616.0450331125827</v>
      </c>
      <c r="V222" s="20">
        <v>671.39006622516547</v>
      </c>
      <c r="W222" s="20">
        <v>664.14039735099345</v>
      </c>
      <c r="X222" s="20">
        <v>671.21324503311268</v>
      </c>
      <c r="Y222" s="20">
        <v>668.38410596026495</v>
      </c>
      <c r="Z222" s="20">
        <v>720.72317880794708</v>
      </c>
      <c r="AA222" s="20">
        <v>921.9456953642383</v>
      </c>
      <c r="AB222" s="20">
        <v>768.8185430463576</v>
      </c>
      <c r="AC222" s="20">
        <v>675.45695364238406</v>
      </c>
      <c r="AD222" s="20">
        <v>642.92185430463587</v>
      </c>
      <c r="AE222" s="20">
        <v>674.21920529801332</v>
      </c>
      <c r="AF222" s="20">
        <v>622.41059602649011</v>
      </c>
    </row>
    <row r="223" spans="1:32">
      <c r="A223" s="3">
        <v>2003</v>
      </c>
      <c r="B223" s="5" t="s">
        <v>17</v>
      </c>
      <c r="C223" s="5" t="s">
        <v>22</v>
      </c>
      <c r="D223" s="2">
        <v>5</v>
      </c>
      <c r="E223" s="2">
        <v>6</v>
      </c>
      <c r="F223" s="96">
        <v>444.6</v>
      </c>
      <c r="G223" s="96">
        <v>392.3</v>
      </c>
      <c r="H223" s="96">
        <v>419.3</v>
      </c>
      <c r="I223" s="96">
        <v>411.8</v>
      </c>
      <c r="J223" s="96">
        <v>417.5</v>
      </c>
      <c r="K223" s="96">
        <v>414.8</v>
      </c>
      <c r="L223" s="96">
        <v>452.3</v>
      </c>
      <c r="M223" s="96">
        <v>575.79999999999995</v>
      </c>
      <c r="N223" s="96">
        <v>480.8</v>
      </c>
      <c r="O223" s="96">
        <v>426</v>
      </c>
      <c r="P223" s="96">
        <v>397.6</v>
      </c>
      <c r="Q223" s="96">
        <v>419.2</v>
      </c>
      <c r="R223" s="96">
        <v>381.8</v>
      </c>
      <c r="S223" s="19">
        <v>75.5</v>
      </c>
      <c r="T223" s="20">
        <v>786.14701986754972</v>
      </c>
      <c r="U223" s="20">
        <v>693.66953642384112</v>
      </c>
      <c r="V223" s="20">
        <v>741.41125827814574</v>
      </c>
      <c r="W223" s="20">
        <v>728.14966887417222</v>
      </c>
      <c r="X223" s="20">
        <v>738.22847682119209</v>
      </c>
      <c r="Y223" s="20">
        <v>733.45430463576167</v>
      </c>
      <c r="Z223" s="20">
        <v>799.76225165562914</v>
      </c>
      <c r="AA223" s="20">
        <v>1018.1364238410595</v>
      </c>
      <c r="AB223" s="20">
        <v>850.15629139072848</v>
      </c>
      <c r="AC223" s="20">
        <v>753.25827814569539</v>
      </c>
      <c r="AD223" s="20">
        <v>703.04105960264906</v>
      </c>
      <c r="AE223" s="20">
        <v>741.23443708609273</v>
      </c>
      <c r="AF223" s="20">
        <v>675.10331125827815</v>
      </c>
    </row>
    <row r="224" spans="1:32">
      <c r="A224" s="3">
        <v>2003</v>
      </c>
      <c r="B224" s="5" t="s">
        <v>17</v>
      </c>
      <c r="C224" s="5" t="s">
        <v>23</v>
      </c>
      <c r="D224" s="2">
        <v>6</v>
      </c>
      <c r="E224" s="2">
        <v>6</v>
      </c>
      <c r="F224" s="96">
        <v>343</v>
      </c>
      <c r="G224" s="96">
        <v>293.89999999999998</v>
      </c>
      <c r="H224" s="96">
        <v>322.10000000000002</v>
      </c>
      <c r="I224" s="96">
        <v>314.39999999999998</v>
      </c>
      <c r="J224" s="96">
        <v>306.8</v>
      </c>
      <c r="K224" s="96">
        <v>311.3</v>
      </c>
      <c r="L224" s="96">
        <v>336.5</v>
      </c>
      <c r="M224" s="96">
        <v>460.7</v>
      </c>
      <c r="N224" s="96">
        <v>363</v>
      </c>
      <c r="O224" s="96">
        <v>314.10000000000002</v>
      </c>
      <c r="P224" s="96">
        <v>303.8</v>
      </c>
      <c r="Q224" s="96">
        <v>326</v>
      </c>
      <c r="R224" s="96">
        <v>309.10000000000002</v>
      </c>
      <c r="S224" s="19">
        <v>75.5</v>
      </c>
      <c r="T224" s="20">
        <v>606.49668874172187</v>
      </c>
      <c r="U224" s="20">
        <v>519.67748344370852</v>
      </c>
      <c r="V224" s="20">
        <v>569.54105960264906</v>
      </c>
      <c r="W224" s="20">
        <v>555.92582781456952</v>
      </c>
      <c r="X224" s="20">
        <v>542.4874172185431</v>
      </c>
      <c r="Y224" s="20">
        <v>550.44437086092717</v>
      </c>
      <c r="Z224" s="20">
        <v>595.00331125827813</v>
      </c>
      <c r="AA224" s="20">
        <v>814.61523178807943</v>
      </c>
      <c r="AB224" s="20">
        <v>641.86092715231791</v>
      </c>
      <c r="AC224" s="20">
        <v>555.39536423841071</v>
      </c>
      <c r="AD224" s="20">
        <v>537.18278145695365</v>
      </c>
      <c r="AE224" s="20">
        <v>576.43708609271528</v>
      </c>
      <c r="AF224" s="20">
        <v>546.5543046357617</v>
      </c>
    </row>
    <row r="225" spans="1:32">
      <c r="A225" s="3">
        <v>2003</v>
      </c>
      <c r="B225" s="5" t="s">
        <v>17</v>
      </c>
      <c r="C225" s="5" t="s">
        <v>24</v>
      </c>
      <c r="D225" s="2">
        <v>7</v>
      </c>
      <c r="E225" s="2">
        <v>6</v>
      </c>
      <c r="F225" s="96">
        <v>122.9</v>
      </c>
      <c r="G225" s="96">
        <v>116.1</v>
      </c>
      <c r="H225" s="96">
        <v>125.3</v>
      </c>
      <c r="I225" s="96">
        <v>120</v>
      </c>
      <c r="J225" s="96">
        <v>115.7</v>
      </c>
      <c r="K225" s="96">
        <v>117.3</v>
      </c>
      <c r="L225" s="96">
        <v>116.8</v>
      </c>
      <c r="M225" s="96">
        <v>140</v>
      </c>
      <c r="N225" s="96">
        <v>129.9</v>
      </c>
      <c r="O225" s="96">
        <v>120.4</v>
      </c>
      <c r="P225" s="96">
        <v>122.5</v>
      </c>
      <c r="Q225" s="96">
        <v>124.7</v>
      </c>
      <c r="R225" s="96">
        <v>119.4</v>
      </c>
      <c r="S225" s="19">
        <v>75.5</v>
      </c>
      <c r="T225" s="20">
        <v>217.31324503311259</v>
      </c>
      <c r="U225" s="20">
        <v>205.28940397350991</v>
      </c>
      <c r="V225" s="20">
        <v>221.55695364238409</v>
      </c>
      <c r="W225" s="20">
        <v>212.18543046357615</v>
      </c>
      <c r="X225" s="20">
        <v>204.58211920529803</v>
      </c>
      <c r="Y225" s="20">
        <v>207.41125827814568</v>
      </c>
      <c r="Z225" s="20">
        <v>206.52715231788079</v>
      </c>
      <c r="AA225" s="20">
        <v>247.5496688741722</v>
      </c>
      <c r="AB225" s="20">
        <v>229.69072847682122</v>
      </c>
      <c r="AC225" s="20">
        <v>212.89271523178809</v>
      </c>
      <c r="AD225" s="20">
        <v>216.60596026490066</v>
      </c>
      <c r="AE225" s="20">
        <v>220.49602649006624</v>
      </c>
      <c r="AF225" s="20">
        <v>211.12450331125831</v>
      </c>
    </row>
    <row r="226" spans="1:32">
      <c r="A226" s="3">
        <v>2003</v>
      </c>
      <c r="B226" s="5" t="s">
        <v>17</v>
      </c>
      <c r="C226" s="5" t="s">
        <v>25</v>
      </c>
      <c r="D226" s="2">
        <v>8</v>
      </c>
      <c r="E226" s="2">
        <v>6</v>
      </c>
      <c r="F226" s="96">
        <v>112.5</v>
      </c>
      <c r="G226" s="96">
        <v>115.9</v>
      </c>
      <c r="H226" s="96">
        <v>113.3</v>
      </c>
      <c r="I226" s="96">
        <v>114.6</v>
      </c>
      <c r="J226" s="96">
        <v>105.6</v>
      </c>
      <c r="K226" s="96">
        <v>106.9</v>
      </c>
      <c r="L226" s="96">
        <v>105.4</v>
      </c>
      <c r="M226" s="96">
        <v>123.3</v>
      </c>
      <c r="N226" s="96">
        <v>107.5</v>
      </c>
      <c r="O226" s="96">
        <v>107.1</v>
      </c>
      <c r="P226" s="96">
        <v>113.2</v>
      </c>
      <c r="Q226" s="96">
        <v>113.3</v>
      </c>
      <c r="R226" s="96">
        <v>122.1</v>
      </c>
      <c r="S226" s="19">
        <v>75.5</v>
      </c>
      <c r="T226" s="20">
        <v>198.92384105960264</v>
      </c>
      <c r="U226" s="20">
        <v>204.935761589404</v>
      </c>
      <c r="V226" s="20">
        <v>200.33841059602648</v>
      </c>
      <c r="W226" s="20">
        <v>202.63708609271521</v>
      </c>
      <c r="X226" s="20">
        <v>186.72317880794699</v>
      </c>
      <c r="Y226" s="20">
        <v>189.02185430463578</v>
      </c>
      <c r="Z226" s="20">
        <v>186.36953642384108</v>
      </c>
      <c r="AA226" s="20">
        <v>218.0205298013245</v>
      </c>
      <c r="AB226" s="20">
        <v>190.08278145695365</v>
      </c>
      <c r="AC226" s="20">
        <v>189.37549668874169</v>
      </c>
      <c r="AD226" s="20">
        <v>200.16158940397352</v>
      </c>
      <c r="AE226" s="20">
        <v>200.33841059602648</v>
      </c>
      <c r="AF226" s="20">
        <v>215.89867549668872</v>
      </c>
    </row>
    <row r="227" spans="1:32">
      <c r="A227" s="3">
        <v>2003</v>
      </c>
      <c r="B227" s="5" t="s">
        <v>17</v>
      </c>
      <c r="C227" s="5" t="s">
        <v>26</v>
      </c>
      <c r="D227" s="2">
        <v>9</v>
      </c>
      <c r="E227" s="2">
        <v>6</v>
      </c>
      <c r="F227" s="96">
        <v>125</v>
      </c>
      <c r="G227" s="96">
        <v>116.1</v>
      </c>
      <c r="H227" s="96">
        <v>127</v>
      </c>
      <c r="I227" s="96">
        <v>121.3</v>
      </c>
      <c r="J227" s="96">
        <v>117.4</v>
      </c>
      <c r="K227" s="96">
        <v>119.2</v>
      </c>
      <c r="L227" s="96">
        <v>119.9</v>
      </c>
      <c r="M227" s="96">
        <v>145.1</v>
      </c>
      <c r="N227" s="96">
        <v>132.80000000000001</v>
      </c>
      <c r="O227" s="96">
        <v>122.8</v>
      </c>
      <c r="P227" s="96">
        <v>123.6</v>
      </c>
      <c r="Q227" s="96">
        <v>126.5</v>
      </c>
      <c r="R227" s="96">
        <v>116.8</v>
      </c>
      <c r="S227" s="19">
        <v>75.5</v>
      </c>
      <c r="T227" s="20">
        <v>221.02649006622516</v>
      </c>
      <c r="U227" s="20">
        <v>205.28940397350991</v>
      </c>
      <c r="V227" s="20">
        <v>224.56291390728478</v>
      </c>
      <c r="W227" s="20">
        <v>214.48410596026488</v>
      </c>
      <c r="X227" s="20">
        <v>207.58807947019869</v>
      </c>
      <c r="Y227" s="20">
        <v>210.77086092715234</v>
      </c>
      <c r="Z227" s="20">
        <v>212.0086092715232</v>
      </c>
      <c r="AA227" s="20">
        <v>256.56754966887416</v>
      </c>
      <c r="AB227" s="20">
        <v>234.81854304635766</v>
      </c>
      <c r="AC227" s="20">
        <v>217.13642384105958</v>
      </c>
      <c r="AD227" s="20">
        <v>218.55099337748342</v>
      </c>
      <c r="AE227" s="20">
        <v>223.67880794701986</v>
      </c>
      <c r="AF227" s="20">
        <v>206.52715231788079</v>
      </c>
    </row>
    <row r="228" spans="1:32">
      <c r="A228" s="3">
        <v>2003</v>
      </c>
      <c r="B228" s="5" t="s">
        <v>27</v>
      </c>
      <c r="C228" s="5" t="s">
        <v>18</v>
      </c>
      <c r="D228" s="2">
        <v>10</v>
      </c>
      <c r="E228" s="2">
        <v>6</v>
      </c>
      <c r="F228" s="44">
        <v>8.9499999999999993</v>
      </c>
      <c r="G228" s="44">
        <v>7.94</v>
      </c>
      <c r="H228" s="44">
        <v>8.4700000000000006</v>
      </c>
      <c r="I228" s="44">
        <v>8.24</v>
      </c>
      <c r="J228" s="44">
        <v>8.23</v>
      </c>
      <c r="K228" s="44">
        <v>8.44</v>
      </c>
      <c r="L228" s="44">
        <v>8.85</v>
      </c>
      <c r="M228" s="44">
        <v>12.44</v>
      </c>
      <c r="N228" s="44">
        <v>9.68</v>
      </c>
      <c r="O228" s="44">
        <v>8.41</v>
      </c>
      <c r="P228" s="44">
        <v>8</v>
      </c>
      <c r="Q228" s="44">
        <v>8.49</v>
      </c>
      <c r="R228" s="44">
        <v>7.96</v>
      </c>
      <c r="S228" s="19">
        <v>75.5</v>
      </c>
      <c r="T228" s="21">
        <v>15.825496688741719</v>
      </c>
      <c r="U228" s="21">
        <v>14.039602649006623</v>
      </c>
      <c r="V228" s="21">
        <v>14.97675496688742</v>
      </c>
      <c r="W228" s="21">
        <v>14.570066225165563</v>
      </c>
      <c r="X228" s="21">
        <v>14.552384105960266</v>
      </c>
      <c r="Y228" s="21">
        <v>14.923708609271523</v>
      </c>
      <c r="Z228" s="21">
        <v>15.648675496688741</v>
      </c>
      <c r="AA228" s="21">
        <v>21.996556291390728</v>
      </c>
      <c r="AB228" s="21">
        <v>17.116291390728477</v>
      </c>
      <c r="AC228" s="21">
        <v>14.870662251655631</v>
      </c>
      <c r="AD228" s="21">
        <v>14.14569536423841</v>
      </c>
      <c r="AE228" s="21">
        <v>15.012119205298013</v>
      </c>
      <c r="AF228" s="21">
        <v>14.07496688741722</v>
      </c>
    </row>
    <row r="229" spans="1:32">
      <c r="A229" s="3">
        <v>2003</v>
      </c>
      <c r="B229" s="5" t="s">
        <v>27</v>
      </c>
      <c r="C229" s="5" t="s">
        <v>19</v>
      </c>
      <c r="D229" s="2">
        <v>11</v>
      </c>
      <c r="E229" s="2">
        <v>6</v>
      </c>
      <c r="F229" s="44">
        <v>10.35</v>
      </c>
      <c r="G229" s="44">
        <v>9.16</v>
      </c>
      <c r="H229" s="44">
        <v>9.81</v>
      </c>
      <c r="I229" s="44">
        <v>9.57</v>
      </c>
      <c r="J229" s="44">
        <v>9.52</v>
      </c>
      <c r="K229" s="44">
        <v>9.67</v>
      </c>
      <c r="L229" s="44">
        <v>10.3</v>
      </c>
      <c r="M229" s="44">
        <v>14.1</v>
      </c>
      <c r="N229" s="44">
        <v>11.32</v>
      </c>
      <c r="O229" s="44">
        <v>9.91</v>
      </c>
      <c r="P229" s="44">
        <v>9.27</v>
      </c>
      <c r="Q229" s="44">
        <v>9.77</v>
      </c>
      <c r="R229" s="44">
        <v>8.8000000000000007</v>
      </c>
      <c r="S229" s="19">
        <v>75.5</v>
      </c>
      <c r="T229" s="21">
        <v>18.300993377483444</v>
      </c>
      <c r="U229" s="21">
        <v>16.196821192052983</v>
      </c>
      <c r="V229" s="21">
        <v>17.346158940397352</v>
      </c>
      <c r="W229" s="21">
        <v>16.9217880794702</v>
      </c>
      <c r="X229" s="21">
        <v>16.833377483443705</v>
      </c>
      <c r="Y229" s="21">
        <v>17.098609271523177</v>
      </c>
      <c r="Z229" s="21">
        <v>18.212582781456955</v>
      </c>
      <c r="AA229" s="21">
        <v>24.931788079470198</v>
      </c>
      <c r="AB229" s="21">
        <v>20.01615894039735</v>
      </c>
      <c r="AC229" s="21">
        <v>17.522980132450332</v>
      </c>
      <c r="AD229" s="21">
        <v>16.391324503311257</v>
      </c>
      <c r="AE229" s="21">
        <v>17.275430463576157</v>
      </c>
      <c r="AF229" s="21">
        <v>15.560264900662254</v>
      </c>
    </row>
    <row r="230" spans="1:32">
      <c r="A230" s="3">
        <v>2003</v>
      </c>
      <c r="B230" s="5" t="s">
        <v>27</v>
      </c>
      <c r="C230" s="5" t="s">
        <v>20</v>
      </c>
      <c r="D230" s="2">
        <v>12</v>
      </c>
      <c r="E230" s="2">
        <v>6</v>
      </c>
      <c r="F230" s="44">
        <v>7.68</v>
      </c>
      <c r="G230" s="44">
        <v>6.9</v>
      </c>
      <c r="H230" s="44">
        <v>7.31</v>
      </c>
      <c r="I230" s="44">
        <v>7.02</v>
      </c>
      <c r="J230" s="44">
        <v>6.95</v>
      </c>
      <c r="K230" s="44">
        <v>7.14</v>
      </c>
      <c r="L230" s="44">
        <v>7.49</v>
      </c>
      <c r="M230" s="44">
        <v>10.85</v>
      </c>
      <c r="N230" s="44">
        <v>8.32</v>
      </c>
      <c r="O230" s="44">
        <v>7.23</v>
      </c>
      <c r="P230" s="44">
        <v>6.97</v>
      </c>
      <c r="Q230" s="44">
        <v>7.52</v>
      </c>
      <c r="R230" s="44">
        <v>7.2</v>
      </c>
      <c r="S230" s="19">
        <v>75.5</v>
      </c>
      <c r="T230" s="21">
        <v>13.579867549668874</v>
      </c>
      <c r="U230" s="21">
        <v>12.200662251655631</v>
      </c>
      <c r="V230" s="21">
        <v>12.925629139072848</v>
      </c>
      <c r="W230" s="21">
        <v>12.412847682119205</v>
      </c>
      <c r="X230" s="21">
        <v>12.289072847682119</v>
      </c>
      <c r="Y230" s="21">
        <v>12.625033112582781</v>
      </c>
      <c r="Z230" s="21">
        <v>13.243907284768213</v>
      </c>
      <c r="AA230" s="21">
        <v>19.185099337748344</v>
      </c>
      <c r="AB230" s="21">
        <v>14.711523178807948</v>
      </c>
      <c r="AC230" s="21">
        <v>12.784172185430464</v>
      </c>
      <c r="AD230" s="21">
        <v>12.324437086092715</v>
      </c>
      <c r="AE230" s="21">
        <v>13.296953642384105</v>
      </c>
      <c r="AF230" s="21">
        <v>12.731125827814569</v>
      </c>
    </row>
    <row r="231" spans="1:32">
      <c r="A231" s="3">
        <v>2003</v>
      </c>
      <c r="B231" s="5" t="s">
        <v>27</v>
      </c>
      <c r="C231" s="5" t="s">
        <v>21</v>
      </c>
      <c r="D231" s="2">
        <v>13</v>
      </c>
      <c r="E231" s="2">
        <v>6</v>
      </c>
      <c r="F231" s="44">
        <v>10.07</v>
      </c>
      <c r="G231" s="44">
        <v>8.76</v>
      </c>
      <c r="H231" s="44">
        <v>9.49</v>
      </c>
      <c r="I231" s="44">
        <v>9.2899999999999991</v>
      </c>
      <c r="J231" s="44">
        <v>9.2100000000000009</v>
      </c>
      <c r="K231" s="44">
        <v>9.34</v>
      </c>
      <c r="L231" s="44">
        <v>10.02</v>
      </c>
      <c r="M231" s="44">
        <v>13.61</v>
      </c>
      <c r="N231" s="44">
        <v>10.83</v>
      </c>
      <c r="O231" s="44">
        <v>9.43</v>
      </c>
      <c r="P231" s="44">
        <v>9.06</v>
      </c>
      <c r="Q231" s="44">
        <v>9.5</v>
      </c>
      <c r="R231" s="44">
        <v>8.75</v>
      </c>
      <c r="S231" s="19">
        <v>75.5</v>
      </c>
      <c r="T231" s="21">
        <v>17.805894039735101</v>
      </c>
      <c r="U231" s="21">
        <v>15.489536423841059</v>
      </c>
      <c r="V231" s="21">
        <v>16.780331125827814</v>
      </c>
      <c r="W231" s="21">
        <v>16.426688741721854</v>
      </c>
      <c r="X231" s="21">
        <v>16.285231788079471</v>
      </c>
      <c r="Y231" s="21">
        <v>16.515099337748342</v>
      </c>
      <c r="Z231" s="21">
        <v>17.717483443708606</v>
      </c>
      <c r="AA231" s="21">
        <v>24.065364238410595</v>
      </c>
      <c r="AB231" s="21">
        <v>19.14973509933775</v>
      </c>
      <c r="AC231" s="21">
        <v>16.674238410596026</v>
      </c>
      <c r="AD231" s="21">
        <v>16.02</v>
      </c>
      <c r="AE231" s="21">
        <v>16.798013245033111</v>
      </c>
      <c r="AF231" s="21">
        <v>15.471854304635762</v>
      </c>
    </row>
    <row r="232" spans="1:32">
      <c r="A232" s="3">
        <v>2003</v>
      </c>
      <c r="B232" s="5" t="s">
        <v>27</v>
      </c>
      <c r="C232" s="5" t="s">
        <v>22</v>
      </c>
      <c r="D232" s="2">
        <v>14</v>
      </c>
      <c r="E232" s="2">
        <v>6</v>
      </c>
      <c r="F232" s="44">
        <v>10.75</v>
      </c>
      <c r="G232" s="44">
        <v>9.5</v>
      </c>
      <c r="H232" s="44">
        <v>10.1</v>
      </c>
      <c r="I232" s="44">
        <v>9.84</v>
      </c>
      <c r="J232" s="44">
        <v>9.86</v>
      </c>
      <c r="K232" s="44">
        <v>10.01</v>
      </c>
      <c r="L232" s="44">
        <v>10.79</v>
      </c>
      <c r="M232" s="44">
        <v>14.65</v>
      </c>
      <c r="N232" s="44">
        <v>11.74</v>
      </c>
      <c r="O232" s="44">
        <v>10.27</v>
      </c>
      <c r="P232" s="44">
        <v>9.6</v>
      </c>
      <c r="Q232" s="44">
        <v>10.119999999999999</v>
      </c>
      <c r="R232" s="44">
        <v>9.01</v>
      </c>
      <c r="S232" s="19">
        <v>75.5</v>
      </c>
      <c r="T232" s="21">
        <v>19.008278145695364</v>
      </c>
      <c r="U232" s="21">
        <v>16.798013245033111</v>
      </c>
      <c r="V232" s="21">
        <v>17.858940397350992</v>
      </c>
      <c r="W232" s="21">
        <v>17.399205298013243</v>
      </c>
      <c r="X232" s="21">
        <v>17.43456953642384</v>
      </c>
      <c r="Y232" s="21">
        <v>17.699801324503312</v>
      </c>
      <c r="Z232" s="21">
        <v>19.079006622516555</v>
      </c>
      <c r="AA232" s="21">
        <v>25.904304635761591</v>
      </c>
      <c r="AB232" s="21">
        <v>20.758807947019868</v>
      </c>
      <c r="AC232" s="21">
        <v>18.159536423841057</v>
      </c>
      <c r="AD232" s="21">
        <v>16.974834437086091</v>
      </c>
      <c r="AE232" s="21">
        <v>17.894304635761589</v>
      </c>
      <c r="AF232" s="21">
        <v>15.93158940397351</v>
      </c>
    </row>
    <row r="233" spans="1:32">
      <c r="A233" s="3">
        <v>2003</v>
      </c>
      <c r="B233" s="5" t="s">
        <v>27</v>
      </c>
      <c r="C233" s="5" t="s">
        <v>23</v>
      </c>
      <c r="D233" s="2">
        <v>15</v>
      </c>
      <c r="E233" s="2">
        <v>6</v>
      </c>
      <c r="F233" s="44">
        <v>9.07</v>
      </c>
      <c r="G233" s="44">
        <v>7.91</v>
      </c>
      <c r="H233" s="44">
        <v>8.6199999999999992</v>
      </c>
      <c r="I233" s="44">
        <v>8.36</v>
      </c>
      <c r="J233" s="44">
        <v>8.06</v>
      </c>
      <c r="K233" s="44">
        <v>8.3000000000000007</v>
      </c>
      <c r="L233" s="44">
        <v>8.91</v>
      </c>
      <c r="M233" s="44">
        <v>12.44</v>
      </c>
      <c r="N233" s="44">
        <v>9.65</v>
      </c>
      <c r="O233" s="44">
        <v>8.35</v>
      </c>
      <c r="P233" s="44">
        <v>8.11</v>
      </c>
      <c r="Q233" s="44">
        <v>8.67</v>
      </c>
      <c r="R233" s="44">
        <v>8.19</v>
      </c>
      <c r="S233" s="19">
        <v>75.5</v>
      </c>
      <c r="T233" s="21">
        <v>16.0376821192053</v>
      </c>
      <c r="U233" s="21">
        <v>13.98655629139073</v>
      </c>
      <c r="V233" s="21">
        <v>15.241986754966888</v>
      </c>
      <c r="W233" s="21">
        <v>14.782251655629139</v>
      </c>
      <c r="X233" s="21">
        <v>14.251788079470199</v>
      </c>
      <c r="Y233" s="21">
        <v>14.676158940397354</v>
      </c>
      <c r="Z233" s="21">
        <v>15.754768211920531</v>
      </c>
      <c r="AA233" s="21">
        <v>21.996556291390728</v>
      </c>
      <c r="AB233" s="21">
        <v>17.063245033112583</v>
      </c>
      <c r="AC233" s="21">
        <v>14.76456953642384</v>
      </c>
      <c r="AD233" s="21">
        <v>14.340198675496689</v>
      </c>
      <c r="AE233" s="21">
        <v>15.330397350993376</v>
      </c>
      <c r="AF233" s="21">
        <v>14.481655629139073</v>
      </c>
    </row>
    <row r="234" spans="1:32">
      <c r="A234" s="3">
        <v>2003</v>
      </c>
      <c r="B234" s="5" t="s">
        <v>27</v>
      </c>
      <c r="C234" s="5" t="s">
        <v>24</v>
      </c>
      <c r="D234" s="2">
        <v>16</v>
      </c>
      <c r="E234" s="2">
        <v>6</v>
      </c>
      <c r="F234" s="44">
        <v>6.11</v>
      </c>
      <c r="G234" s="44">
        <v>5.81</v>
      </c>
      <c r="H234" s="44">
        <v>5.9</v>
      </c>
      <c r="I234" s="44">
        <v>5.87</v>
      </c>
      <c r="J234" s="44">
        <v>5.8</v>
      </c>
      <c r="K234" s="44">
        <v>5.9</v>
      </c>
      <c r="L234" s="44">
        <v>6.13</v>
      </c>
      <c r="M234" s="44">
        <v>7.17</v>
      </c>
      <c r="N234" s="44">
        <v>6.57</v>
      </c>
      <c r="O234" s="44">
        <v>6.07</v>
      </c>
      <c r="P234" s="44">
        <v>5.89</v>
      </c>
      <c r="Q234" s="44">
        <v>6.01</v>
      </c>
      <c r="R234" s="44">
        <v>5.91</v>
      </c>
      <c r="S234" s="19">
        <v>75.5</v>
      </c>
      <c r="T234" s="21">
        <v>10.803774834437087</v>
      </c>
      <c r="U234" s="21">
        <v>10.273311258278145</v>
      </c>
      <c r="V234" s="21">
        <v>10.432450331125828</v>
      </c>
      <c r="W234" s="21">
        <v>10.379403973509934</v>
      </c>
      <c r="X234" s="21">
        <v>10.255629139072846</v>
      </c>
      <c r="Y234" s="21">
        <v>10.432450331125828</v>
      </c>
      <c r="Z234" s="21">
        <v>10.839139072847683</v>
      </c>
      <c r="AA234" s="21">
        <v>12.678079470198675</v>
      </c>
      <c r="AB234" s="21">
        <v>11.617152317880794</v>
      </c>
      <c r="AC234" s="21">
        <v>10.733046357615894</v>
      </c>
      <c r="AD234" s="21">
        <v>10.41476821192053</v>
      </c>
      <c r="AE234" s="21">
        <v>10.626953642384105</v>
      </c>
      <c r="AF234" s="21">
        <v>10.450132450331125</v>
      </c>
    </row>
    <row r="235" spans="1:32">
      <c r="A235" s="3">
        <v>2003</v>
      </c>
      <c r="B235" s="5" t="s">
        <v>27</v>
      </c>
      <c r="C235" s="5" t="s">
        <v>25</v>
      </c>
      <c r="D235" s="2">
        <v>17</v>
      </c>
      <c r="E235" s="2">
        <v>6</v>
      </c>
      <c r="F235" s="44">
        <v>6.02</v>
      </c>
      <c r="G235" s="44">
        <v>6.33</v>
      </c>
      <c r="H235" s="44">
        <v>5.88</v>
      </c>
      <c r="I235" s="44">
        <v>5.96</v>
      </c>
      <c r="J235" s="44">
        <v>5.94</v>
      </c>
      <c r="K235" s="44">
        <v>5.67</v>
      </c>
      <c r="L235" s="44">
        <v>5.97</v>
      </c>
      <c r="M235" s="44">
        <v>6.54</v>
      </c>
      <c r="N235" s="44">
        <v>6.19</v>
      </c>
      <c r="O235" s="44">
        <v>5.81</v>
      </c>
      <c r="P235" s="44">
        <v>5.71</v>
      </c>
      <c r="Q235" s="44">
        <v>6</v>
      </c>
      <c r="R235" s="44">
        <v>6</v>
      </c>
      <c r="S235" s="19">
        <v>75.5</v>
      </c>
      <c r="T235" s="21">
        <v>10.644635761589404</v>
      </c>
      <c r="U235" s="21">
        <v>11.192781456953643</v>
      </c>
      <c r="V235" s="21">
        <v>10.397086092715233</v>
      </c>
      <c r="W235" s="21">
        <v>10.538543046357615</v>
      </c>
      <c r="X235" s="21">
        <v>10.50317880794702</v>
      </c>
      <c r="Y235" s="21">
        <v>10.025761589403972</v>
      </c>
      <c r="Z235" s="21">
        <v>10.556225165562914</v>
      </c>
      <c r="AA235" s="21">
        <v>11.564105960264902</v>
      </c>
      <c r="AB235" s="21">
        <v>10.94523178807947</v>
      </c>
      <c r="AC235" s="21">
        <v>10.273311258278145</v>
      </c>
      <c r="AD235" s="21">
        <v>10.096490066225165</v>
      </c>
      <c r="AE235" s="21">
        <v>10.609271523178808</v>
      </c>
      <c r="AF235" s="21">
        <v>10.609271523178808</v>
      </c>
    </row>
    <row r="236" spans="1:32">
      <c r="A236" s="3">
        <v>2003</v>
      </c>
      <c r="B236" s="5" t="s">
        <v>27</v>
      </c>
      <c r="C236" s="5" t="s">
        <v>26</v>
      </c>
      <c r="D236" s="2">
        <v>18</v>
      </c>
      <c r="E236" s="2">
        <v>6</v>
      </c>
      <c r="F236" s="44">
        <v>6.13</v>
      </c>
      <c r="G236" s="44">
        <v>5.72</v>
      </c>
      <c r="H236" s="44">
        <v>5.9</v>
      </c>
      <c r="I236" s="44">
        <v>5.85</v>
      </c>
      <c r="J236" s="44">
        <v>5.78</v>
      </c>
      <c r="K236" s="44">
        <v>5.93</v>
      </c>
      <c r="L236" s="44">
        <v>6.15</v>
      </c>
      <c r="M236" s="44">
        <v>7.32</v>
      </c>
      <c r="N236" s="44">
        <v>6.63</v>
      </c>
      <c r="O236" s="44">
        <v>6.12</v>
      </c>
      <c r="P236" s="44">
        <v>5.91</v>
      </c>
      <c r="Q236" s="44">
        <v>6.02</v>
      </c>
      <c r="R236" s="44">
        <v>5.9</v>
      </c>
      <c r="S236" s="19">
        <v>75.5</v>
      </c>
      <c r="T236" s="21">
        <v>10.839139072847683</v>
      </c>
      <c r="U236" s="21">
        <v>10.114172185430464</v>
      </c>
      <c r="V236" s="21">
        <v>10.432450331125828</v>
      </c>
      <c r="W236" s="21">
        <v>10.344039735099336</v>
      </c>
      <c r="X236" s="21">
        <v>10.220264900662251</v>
      </c>
      <c r="Y236" s="21">
        <v>10.485496688741721</v>
      </c>
      <c r="Z236" s="21">
        <v>10.874503311258279</v>
      </c>
      <c r="AA236" s="21">
        <v>12.943311258278147</v>
      </c>
      <c r="AB236" s="21">
        <v>11.723245033112583</v>
      </c>
      <c r="AC236" s="21">
        <v>10.821456953642384</v>
      </c>
      <c r="AD236" s="21">
        <v>10.450132450331125</v>
      </c>
      <c r="AE236" s="21">
        <v>10.644635761589404</v>
      </c>
      <c r="AF236" s="21">
        <v>10.432450331125828</v>
      </c>
    </row>
    <row r="237" spans="1:32">
      <c r="A237" s="3">
        <v>2003</v>
      </c>
      <c r="B237" s="5" t="s">
        <v>28</v>
      </c>
      <c r="C237" s="5" t="s">
        <v>18</v>
      </c>
      <c r="D237" s="2">
        <v>19</v>
      </c>
      <c r="E237" s="2">
        <v>6</v>
      </c>
      <c r="F237" s="45">
        <v>8.85</v>
      </c>
      <c r="G237" s="45">
        <v>7.88</v>
      </c>
      <c r="H237" s="45">
        <v>8.35</v>
      </c>
      <c r="I237" s="45">
        <v>8.1300000000000008</v>
      </c>
      <c r="J237" s="45">
        <v>8.1199999999999992</v>
      </c>
      <c r="K237" s="45">
        <v>8.34</v>
      </c>
      <c r="L237" s="45">
        <v>8.75</v>
      </c>
      <c r="M237" s="45">
        <v>12.39</v>
      </c>
      <c r="N237" s="45">
        <v>9.6</v>
      </c>
      <c r="O237" s="45">
        <v>8.31</v>
      </c>
      <c r="P237" s="45">
        <v>7.95</v>
      </c>
      <c r="Q237" s="45">
        <v>8.3800000000000008</v>
      </c>
      <c r="R237" s="45">
        <v>7.86</v>
      </c>
      <c r="S237" s="19">
        <v>75.5</v>
      </c>
      <c r="T237" s="22">
        <v>15.648675496688741</v>
      </c>
      <c r="U237" s="22">
        <v>13.933509933774834</v>
      </c>
      <c r="V237" s="22">
        <v>14.76456953642384</v>
      </c>
      <c r="W237" s="22">
        <v>14.375562913907284</v>
      </c>
      <c r="X237" s="22">
        <v>14.357880794701986</v>
      </c>
      <c r="Y237" s="22">
        <v>14.746887417218542</v>
      </c>
      <c r="Z237" s="22">
        <v>15.471854304635762</v>
      </c>
      <c r="AA237" s="22">
        <v>21.90814569536424</v>
      </c>
      <c r="AB237" s="22">
        <v>16.974834437086091</v>
      </c>
      <c r="AC237" s="22">
        <v>14.693841059602649</v>
      </c>
      <c r="AD237" s="22">
        <v>14.057284768211922</v>
      </c>
      <c r="AE237" s="22">
        <v>14.817615894039735</v>
      </c>
      <c r="AF237" s="22">
        <v>13.898145695364237</v>
      </c>
    </row>
    <row r="238" spans="1:32">
      <c r="A238" s="3">
        <v>2003</v>
      </c>
      <c r="B238" s="5" t="s">
        <v>28</v>
      </c>
      <c r="C238" s="5" t="s">
        <v>19</v>
      </c>
      <c r="D238" s="2">
        <v>20</v>
      </c>
      <c r="E238" s="2">
        <v>6</v>
      </c>
      <c r="F238" s="45">
        <v>10.210000000000001</v>
      </c>
      <c r="G238" s="45">
        <v>9.0500000000000007</v>
      </c>
      <c r="H238" s="45">
        <v>9.6199999999999992</v>
      </c>
      <c r="I238" s="45">
        <v>9.42</v>
      </c>
      <c r="J238" s="45">
        <v>9.3699999999999992</v>
      </c>
      <c r="K238" s="45">
        <v>9.5299999999999994</v>
      </c>
      <c r="L238" s="45">
        <v>10.130000000000001</v>
      </c>
      <c r="M238" s="45">
        <v>14</v>
      </c>
      <c r="N238" s="45">
        <v>11.24</v>
      </c>
      <c r="O238" s="45">
        <v>9.75</v>
      </c>
      <c r="P238" s="45">
        <v>9.16</v>
      </c>
      <c r="Q238" s="45">
        <v>9.59</v>
      </c>
      <c r="R238" s="45">
        <v>8.66</v>
      </c>
      <c r="S238" s="19">
        <v>75.5</v>
      </c>
      <c r="T238" s="22">
        <v>18.053443708609272</v>
      </c>
      <c r="U238" s="22">
        <v>16.002317880794703</v>
      </c>
      <c r="V238" s="22">
        <v>17.010198675496689</v>
      </c>
      <c r="W238" s="22">
        <v>16.656556291390729</v>
      </c>
      <c r="X238" s="22">
        <v>16.568145695364237</v>
      </c>
      <c r="Y238" s="22">
        <v>16.851059602649006</v>
      </c>
      <c r="Z238" s="22">
        <v>17.911986754966886</v>
      </c>
      <c r="AA238" s="22">
        <v>24.754966887417218</v>
      </c>
      <c r="AB238" s="22">
        <v>19.874701986754967</v>
      </c>
      <c r="AC238" s="22">
        <v>17.240066225165563</v>
      </c>
      <c r="AD238" s="22">
        <v>16.196821192052983</v>
      </c>
      <c r="AE238" s="22">
        <v>16.957152317880794</v>
      </c>
      <c r="AF238" s="22">
        <v>15.312715231788081</v>
      </c>
    </row>
    <row r="239" spans="1:32">
      <c r="A239" s="3">
        <v>2003</v>
      </c>
      <c r="B239" s="5" t="s">
        <v>28</v>
      </c>
      <c r="C239" s="5" t="s">
        <v>20</v>
      </c>
      <c r="D239" s="2">
        <v>21</v>
      </c>
      <c r="E239" s="2">
        <v>6</v>
      </c>
      <c r="F239" s="45">
        <v>7.65</v>
      </c>
      <c r="G239" s="45">
        <v>6.87</v>
      </c>
      <c r="H239" s="45">
        <v>7.28</v>
      </c>
      <c r="I239" s="45">
        <v>6.99</v>
      </c>
      <c r="J239" s="45">
        <v>6.92</v>
      </c>
      <c r="K239" s="45">
        <v>7.11</v>
      </c>
      <c r="L239" s="45">
        <v>7.44</v>
      </c>
      <c r="M239" s="45">
        <v>10.84</v>
      </c>
      <c r="N239" s="45">
        <v>8.27</v>
      </c>
      <c r="O239" s="45">
        <v>7.2</v>
      </c>
      <c r="P239" s="45">
        <v>6.92</v>
      </c>
      <c r="Q239" s="45">
        <v>7.46</v>
      </c>
      <c r="R239" s="45">
        <v>7.2</v>
      </c>
      <c r="S239" s="19">
        <v>75.5</v>
      </c>
      <c r="T239" s="22">
        <v>13.526821192052982</v>
      </c>
      <c r="U239" s="22">
        <v>12.147615894039735</v>
      </c>
      <c r="V239" s="22">
        <v>12.872582781456954</v>
      </c>
      <c r="W239" s="22">
        <v>12.359801324503312</v>
      </c>
      <c r="X239" s="22">
        <v>12.236026490066225</v>
      </c>
      <c r="Y239" s="22">
        <v>12.571986754966888</v>
      </c>
      <c r="Z239" s="22">
        <v>13.155496688741723</v>
      </c>
      <c r="AA239" s="22">
        <v>19.167417218543044</v>
      </c>
      <c r="AB239" s="22">
        <v>14.623112582781454</v>
      </c>
      <c r="AC239" s="22">
        <v>12.731125827814569</v>
      </c>
      <c r="AD239" s="22">
        <v>12.236026490066225</v>
      </c>
      <c r="AE239" s="22">
        <v>13.190860927152318</v>
      </c>
      <c r="AF239" s="22">
        <v>12.731125827814569</v>
      </c>
    </row>
    <row r="240" spans="1:32">
      <c r="A240" s="3">
        <v>2003</v>
      </c>
      <c r="B240" s="5" t="s">
        <v>28</v>
      </c>
      <c r="C240" s="5" t="s">
        <v>21</v>
      </c>
      <c r="D240" s="2">
        <v>22</v>
      </c>
      <c r="E240" s="2">
        <v>6</v>
      </c>
      <c r="F240" s="45">
        <v>9.9600000000000009</v>
      </c>
      <c r="G240" s="45">
        <v>8.67</v>
      </c>
      <c r="H240" s="45">
        <v>9.35</v>
      </c>
      <c r="I240" s="45">
        <v>9.14</v>
      </c>
      <c r="J240" s="45">
        <v>9.07</v>
      </c>
      <c r="K240" s="45">
        <v>9.23</v>
      </c>
      <c r="L240" s="45">
        <v>9.8800000000000008</v>
      </c>
      <c r="M240" s="45">
        <v>13.54</v>
      </c>
      <c r="N240" s="45">
        <v>10.74</v>
      </c>
      <c r="O240" s="45">
        <v>9.33</v>
      </c>
      <c r="P240" s="45">
        <v>8.91</v>
      </c>
      <c r="Q240" s="45">
        <v>9.4</v>
      </c>
      <c r="R240" s="45">
        <v>8.64</v>
      </c>
      <c r="S240" s="19">
        <v>75.5</v>
      </c>
      <c r="T240" s="22">
        <v>17.611390728476824</v>
      </c>
      <c r="U240" s="22">
        <v>15.330397350993376</v>
      </c>
      <c r="V240" s="22">
        <v>16.532781456953643</v>
      </c>
      <c r="W240" s="22">
        <v>16.161456953642386</v>
      </c>
      <c r="X240" s="22">
        <v>16.0376821192053</v>
      </c>
      <c r="Y240" s="22">
        <v>16.320596026490069</v>
      </c>
      <c r="Z240" s="22">
        <v>17.469933774834438</v>
      </c>
      <c r="AA240" s="22">
        <v>23.941589403973509</v>
      </c>
      <c r="AB240" s="22">
        <v>18.990596026490067</v>
      </c>
      <c r="AC240" s="22">
        <v>16.497417218543045</v>
      </c>
      <c r="AD240" s="22">
        <v>15.754768211920531</v>
      </c>
      <c r="AE240" s="22">
        <v>16.621192052980135</v>
      </c>
      <c r="AF240" s="22">
        <v>15.277350993377484</v>
      </c>
    </row>
    <row r="241" spans="1:32">
      <c r="A241" s="3">
        <v>2003</v>
      </c>
      <c r="B241" s="5" t="s">
        <v>28</v>
      </c>
      <c r="C241" s="5" t="s">
        <v>22</v>
      </c>
      <c r="D241" s="2">
        <v>23</v>
      </c>
      <c r="E241" s="2">
        <v>6</v>
      </c>
      <c r="F241" s="45">
        <v>10.58</v>
      </c>
      <c r="G241" s="45">
        <v>9.2899999999999991</v>
      </c>
      <c r="H241" s="45">
        <v>9.93</v>
      </c>
      <c r="I241" s="45">
        <v>9.66</v>
      </c>
      <c r="J241" s="45">
        <v>9.7200000000000006</v>
      </c>
      <c r="K241" s="45">
        <v>9.83</v>
      </c>
      <c r="L241" s="45">
        <v>10.58</v>
      </c>
      <c r="M241" s="45">
        <v>14.58</v>
      </c>
      <c r="N241" s="45">
        <v>11.56</v>
      </c>
      <c r="O241" s="45">
        <v>10.08</v>
      </c>
      <c r="P241" s="45">
        <v>9.43</v>
      </c>
      <c r="Q241" s="45">
        <v>9.93</v>
      </c>
      <c r="R241" s="45">
        <v>8.8800000000000008</v>
      </c>
      <c r="S241" s="19">
        <v>75.5</v>
      </c>
      <c r="T241" s="22">
        <v>18.707682119205298</v>
      </c>
      <c r="U241" s="22">
        <v>16.426688741721854</v>
      </c>
      <c r="V241" s="22">
        <v>17.558344370860926</v>
      </c>
      <c r="W241" s="22">
        <v>17.080927152317884</v>
      </c>
      <c r="X241" s="22">
        <v>17.187019867549669</v>
      </c>
      <c r="Y241" s="22">
        <v>17.381523178807949</v>
      </c>
      <c r="Z241" s="22">
        <v>18.707682119205298</v>
      </c>
      <c r="AA241" s="22">
        <v>25.780529801324505</v>
      </c>
      <c r="AB241" s="22">
        <v>20.440529801324502</v>
      </c>
      <c r="AC241" s="22">
        <v>17.823576158940398</v>
      </c>
      <c r="AD241" s="22">
        <v>16.674238410596026</v>
      </c>
      <c r="AE241" s="22">
        <v>17.558344370860926</v>
      </c>
      <c r="AF241" s="22">
        <v>15.701721854304637</v>
      </c>
    </row>
    <row r="242" spans="1:32">
      <c r="A242" s="3">
        <v>2003</v>
      </c>
      <c r="B242" s="5" t="s">
        <v>28</v>
      </c>
      <c r="C242" s="5" t="s">
        <v>23</v>
      </c>
      <c r="D242" s="2">
        <v>24</v>
      </c>
      <c r="E242" s="2">
        <v>6</v>
      </c>
      <c r="F242" s="45">
        <v>9.0399999999999991</v>
      </c>
      <c r="G242" s="45">
        <v>7.86</v>
      </c>
      <c r="H242" s="45">
        <v>8.57</v>
      </c>
      <c r="I242" s="45">
        <v>8.32</v>
      </c>
      <c r="J242" s="45">
        <v>8.01</v>
      </c>
      <c r="K242" s="45">
        <v>8.26</v>
      </c>
      <c r="L242" s="45">
        <v>8.84</v>
      </c>
      <c r="M242" s="45">
        <v>12.42</v>
      </c>
      <c r="N242" s="45">
        <v>9.6300000000000008</v>
      </c>
      <c r="O242" s="45">
        <v>8.27</v>
      </c>
      <c r="P242" s="45">
        <v>8.01</v>
      </c>
      <c r="Q242" s="45">
        <v>8.6199999999999992</v>
      </c>
      <c r="R242" s="45">
        <v>8.1199999999999992</v>
      </c>
      <c r="S242" s="19">
        <v>75.5</v>
      </c>
      <c r="T242" s="22">
        <v>15.984635761589402</v>
      </c>
      <c r="U242" s="22">
        <v>13.898145695364237</v>
      </c>
      <c r="V242" s="22">
        <v>15.153576158940398</v>
      </c>
      <c r="W242" s="22">
        <v>14.711523178807948</v>
      </c>
      <c r="X242" s="22">
        <v>14.163377483443709</v>
      </c>
      <c r="Y242" s="22">
        <v>14.605430463576159</v>
      </c>
      <c r="Z242" s="22">
        <v>15.630993377483442</v>
      </c>
      <c r="AA242" s="22">
        <v>21.961192052980131</v>
      </c>
      <c r="AB242" s="22">
        <v>17.027880794701986</v>
      </c>
      <c r="AC242" s="22">
        <v>14.623112582781454</v>
      </c>
      <c r="AD242" s="22">
        <v>14.163377483443709</v>
      </c>
      <c r="AE242" s="22">
        <v>15.241986754966888</v>
      </c>
      <c r="AF242" s="22">
        <v>14.357880794701986</v>
      </c>
    </row>
    <row r="243" spans="1:32">
      <c r="A243" s="3">
        <v>2003</v>
      </c>
      <c r="B243" s="5" t="s">
        <v>28</v>
      </c>
      <c r="C243" s="5" t="s">
        <v>24</v>
      </c>
      <c r="D243" s="2">
        <v>25</v>
      </c>
      <c r="E243" s="2">
        <v>6</v>
      </c>
      <c r="F243" s="45">
        <v>6.06</v>
      </c>
      <c r="G243" s="45">
        <v>5.78</v>
      </c>
      <c r="H243" s="45">
        <v>5.88</v>
      </c>
      <c r="I243" s="45">
        <v>5.84</v>
      </c>
      <c r="J243" s="45">
        <v>5.75</v>
      </c>
      <c r="K243" s="45">
        <v>5.86</v>
      </c>
      <c r="L243" s="45">
        <v>6.06</v>
      </c>
      <c r="M243" s="45">
        <v>7.1</v>
      </c>
      <c r="N243" s="45">
        <v>6.52</v>
      </c>
      <c r="O243" s="45">
        <v>6.01</v>
      </c>
      <c r="P243" s="45">
        <v>5.84</v>
      </c>
      <c r="Q243" s="45">
        <v>5.98</v>
      </c>
      <c r="R243" s="45">
        <v>5.88</v>
      </c>
      <c r="S243" s="19">
        <v>75.5</v>
      </c>
      <c r="T243" s="22">
        <v>10.715364238410595</v>
      </c>
      <c r="U243" s="22">
        <v>10.220264900662251</v>
      </c>
      <c r="V243" s="22">
        <v>10.397086092715233</v>
      </c>
      <c r="W243" s="22">
        <v>10.32635761589404</v>
      </c>
      <c r="X243" s="22">
        <v>10.167218543046358</v>
      </c>
      <c r="Y243" s="22">
        <v>10.361721854304637</v>
      </c>
      <c r="Z243" s="22">
        <v>10.715364238410595</v>
      </c>
      <c r="AA243" s="22">
        <v>12.554304635761588</v>
      </c>
      <c r="AB243" s="22">
        <v>11.528741721854304</v>
      </c>
      <c r="AC243" s="22">
        <v>10.626953642384105</v>
      </c>
      <c r="AD243" s="22">
        <v>10.32635761589404</v>
      </c>
      <c r="AE243" s="22">
        <v>10.573907284768213</v>
      </c>
      <c r="AF243" s="22">
        <v>10.397086092715233</v>
      </c>
    </row>
    <row r="244" spans="1:32">
      <c r="A244" s="3">
        <v>2003</v>
      </c>
      <c r="B244" s="5" t="s">
        <v>28</v>
      </c>
      <c r="C244" s="5" t="s">
        <v>25</v>
      </c>
      <c r="D244" s="2">
        <v>26</v>
      </c>
      <c r="E244" s="2">
        <v>6</v>
      </c>
      <c r="F244" s="45">
        <v>6</v>
      </c>
      <c r="G244" s="45">
        <v>6.27</v>
      </c>
      <c r="H244" s="45">
        <v>5.81</v>
      </c>
      <c r="I244" s="45">
        <v>5.93</v>
      </c>
      <c r="J244" s="45">
        <v>5.86</v>
      </c>
      <c r="K244" s="45">
        <v>5.68</v>
      </c>
      <c r="L244" s="45">
        <v>5.8</v>
      </c>
      <c r="M244" s="45">
        <v>6.5</v>
      </c>
      <c r="N244" s="45">
        <v>6.14</v>
      </c>
      <c r="O244" s="45">
        <v>5.74</v>
      </c>
      <c r="P244" s="45">
        <v>5.71</v>
      </c>
      <c r="Q244" s="45">
        <v>5.96</v>
      </c>
      <c r="R244" s="45">
        <v>5.95</v>
      </c>
      <c r="S244" s="19">
        <v>75.5</v>
      </c>
      <c r="T244" s="22">
        <v>10.609271523178808</v>
      </c>
      <c r="U244" s="22">
        <v>11.086688741721854</v>
      </c>
      <c r="V244" s="22">
        <v>10.273311258278145</v>
      </c>
      <c r="W244" s="22">
        <v>10.485496688741721</v>
      </c>
      <c r="X244" s="22">
        <v>10.361721854304637</v>
      </c>
      <c r="Y244" s="22">
        <v>10.043443708609271</v>
      </c>
      <c r="Z244" s="22">
        <v>10.255629139072846</v>
      </c>
      <c r="AA244" s="22">
        <v>11.493377483443709</v>
      </c>
      <c r="AB244" s="22">
        <v>10.85682119205298</v>
      </c>
      <c r="AC244" s="22">
        <v>10.149536423841061</v>
      </c>
      <c r="AD244" s="22">
        <v>10.096490066225165</v>
      </c>
      <c r="AE244" s="22">
        <v>10.538543046357615</v>
      </c>
      <c r="AF244" s="22">
        <v>10.520860927152318</v>
      </c>
    </row>
    <row r="245" spans="1:32">
      <c r="A245" s="3">
        <v>2003</v>
      </c>
      <c r="B245" s="5" t="s">
        <v>28</v>
      </c>
      <c r="C245" s="5" t="s">
        <v>26</v>
      </c>
      <c r="D245" s="2">
        <v>27</v>
      </c>
      <c r="E245" s="2">
        <v>6</v>
      </c>
      <c r="F245" s="45">
        <v>6.08</v>
      </c>
      <c r="G245" s="45">
        <v>5.71</v>
      </c>
      <c r="H245" s="45">
        <v>5.89</v>
      </c>
      <c r="I245" s="45">
        <v>5.82</v>
      </c>
      <c r="J245" s="45">
        <v>5.74</v>
      </c>
      <c r="K245" s="45">
        <v>5.89</v>
      </c>
      <c r="L245" s="45">
        <v>6.08</v>
      </c>
      <c r="M245" s="45">
        <v>7.26</v>
      </c>
      <c r="N245" s="45">
        <v>6.59</v>
      </c>
      <c r="O245" s="45">
        <v>6.05</v>
      </c>
      <c r="P245" s="45">
        <v>5.86</v>
      </c>
      <c r="Q245" s="45">
        <v>5.98</v>
      </c>
      <c r="R245" s="45">
        <v>5.87</v>
      </c>
      <c r="S245" s="19">
        <v>75.5</v>
      </c>
      <c r="T245" s="22">
        <v>10.750728476821193</v>
      </c>
      <c r="U245" s="22">
        <v>10.096490066225165</v>
      </c>
      <c r="V245" s="22">
        <v>10.41476821192053</v>
      </c>
      <c r="W245" s="22">
        <v>10.290993377483444</v>
      </c>
      <c r="X245" s="22">
        <v>10.149536423841061</v>
      </c>
      <c r="Y245" s="22">
        <v>10.41476821192053</v>
      </c>
      <c r="Z245" s="22">
        <v>10.750728476821193</v>
      </c>
      <c r="AA245" s="22">
        <v>12.837218543046356</v>
      </c>
      <c r="AB245" s="22">
        <v>11.65251655629139</v>
      </c>
      <c r="AC245" s="22">
        <v>10.697682119205297</v>
      </c>
      <c r="AD245" s="22">
        <v>10.361721854304637</v>
      </c>
      <c r="AE245" s="22">
        <v>10.573907284768213</v>
      </c>
      <c r="AF245" s="22">
        <v>10.379403973509934</v>
      </c>
    </row>
    <row r="246" spans="1:32">
      <c r="A246" s="3">
        <v>2003</v>
      </c>
      <c r="B246" s="5" t="s">
        <v>29</v>
      </c>
      <c r="C246" s="5" t="s">
        <v>18</v>
      </c>
      <c r="D246" s="2">
        <v>28</v>
      </c>
      <c r="E246" s="2">
        <v>6</v>
      </c>
      <c r="F246" s="46">
        <v>17508</v>
      </c>
      <c r="G246" s="46">
        <v>15276</v>
      </c>
      <c r="H246" s="46">
        <v>16474</v>
      </c>
      <c r="I246" s="46">
        <v>16291</v>
      </c>
      <c r="J246" s="46">
        <v>16485</v>
      </c>
      <c r="K246" s="46">
        <v>16648</v>
      </c>
      <c r="L246" s="46">
        <v>17505</v>
      </c>
      <c r="M246" s="46">
        <v>24160</v>
      </c>
      <c r="N246" s="46">
        <v>18916</v>
      </c>
      <c r="O246" s="46">
        <v>16198</v>
      </c>
      <c r="P246" s="46">
        <v>15579</v>
      </c>
      <c r="Q246" s="46">
        <v>16374</v>
      </c>
      <c r="R246" s="46">
        <v>15050</v>
      </c>
      <c r="S246" s="19">
        <v>75.5</v>
      </c>
      <c r="T246" s="6">
        <v>30957.854304635763</v>
      </c>
      <c r="U246" s="6">
        <v>27011.205298013247</v>
      </c>
      <c r="V246" s="6">
        <v>29129.523178807947</v>
      </c>
      <c r="W246" s="6">
        <v>28805.940397350994</v>
      </c>
      <c r="X246" s="6">
        <v>29148.973509933774</v>
      </c>
      <c r="Y246" s="6">
        <v>29437.192052980132</v>
      </c>
      <c r="Z246" s="6">
        <v>30952.549668874173</v>
      </c>
      <c r="AA246" s="6">
        <v>42720</v>
      </c>
      <c r="AB246" s="6">
        <v>33447.496688741725</v>
      </c>
      <c r="AC246" s="6">
        <v>28641.496688741721</v>
      </c>
      <c r="AD246" s="6">
        <v>27546.973509933774</v>
      </c>
      <c r="AE246" s="6">
        <v>28952.701986754968</v>
      </c>
      <c r="AF246" s="6">
        <v>26611.58940397351</v>
      </c>
    </row>
    <row r="247" spans="1:32">
      <c r="A247" s="3">
        <v>2003</v>
      </c>
      <c r="B247" s="5" t="s">
        <v>29</v>
      </c>
      <c r="C247" s="5" t="s">
        <v>19</v>
      </c>
      <c r="D247" s="2">
        <v>29</v>
      </c>
      <c r="E247" s="2">
        <v>6</v>
      </c>
      <c r="F247" s="46">
        <v>22189</v>
      </c>
      <c r="G247" s="46">
        <v>19319</v>
      </c>
      <c r="H247" s="46">
        <v>21095</v>
      </c>
      <c r="I247" s="46">
        <v>20748</v>
      </c>
      <c r="J247" s="46">
        <v>20869</v>
      </c>
      <c r="K247" s="46">
        <v>20880</v>
      </c>
      <c r="L247" s="46">
        <v>22595</v>
      </c>
      <c r="M247" s="46">
        <v>28823</v>
      </c>
      <c r="N247" s="46">
        <v>24224</v>
      </c>
      <c r="O247" s="46">
        <v>21353</v>
      </c>
      <c r="P247" s="46">
        <v>20081</v>
      </c>
      <c r="Q247" s="46">
        <v>20794</v>
      </c>
      <c r="R247" s="46">
        <v>18750</v>
      </c>
      <c r="S247" s="19">
        <v>75.5</v>
      </c>
      <c r="T247" s="6">
        <v>39234.854304635759</v>
      </c>
      <c r="U247" s="6">
        <v>34160.086092715232</v>
      </c>
      <c r="V247" s="6">
        <v>37300.430463576158</v>
      </c>
      <c r="W247" s="6">
        <v>36686.860927152316</v>
      </c>
      <c r="X247" s="6">
        <v>36900.814569536422</v>
      </c>
      <c r="Y247" s="6">
        <v>36920.264900662252</v>
      </c>
      <c r="Z247" s="6">
        <v>39952.748344370862</v>
      </c>
      <c r="AA247" s="6">
        <v>50965.172185430463</v>
      </c>
      <c r="AB247" s="6">
        <v>42833.165562913906</v>
      </c>
      <c r="AC247" s="6">
        <v>37756.629139072851</v>
      </c>
      <c r="AD247" s="6">
        <v>35507.463576158938</v>
      </c>
      <c r="AE247" s="6">
        <v>36768.198675496686</v>
      </c>
      <c r="AF247" s="6">
        <v>33153.973509933778</v>
      </c>
    </row>
    <row r="248" spans="1:32">
      <c r="A248" s="3">
        <v>2003</v>
      </c>
      <c r="B248" s="5" t="s">
        <v>29</v>
      </c>
      <c r="C248" s="5" t="s">
        <v>20</v>
      </c>
      <c r="D248" s="2">
        <v>30</v>
      </c>
      <c r="E248" s="2">
        <v>6</v>
      </c>
      <c r="F248" s="46">
        <v>12500</v>
      </c>
      <c r="G248" s="46">
        <v>11516</v>
      </c>
      <c r="H248" s="46">
        <v>12000</v>
      </c>
      <c r="I248" s="46">
        <v>11378</v>
      </c>
      <c r="J248" s="46">
        <v>11039</v>
      </c>
      <c r="K248" s="46">
        <v>11542</v>
      </c>
      <c r="L248" s="46">
        <v>11727</v>
      </c>
      <c r="M248" s="46">
        <v>18951</v>
      </c>
      <c r="N248" s="46">
        <v>13422</v>
      </c>
      <c r="O248" s="46">
        <v>11384</v>
      </c>
      <c r="P248" s="46">
        <v>11635</v>
      </c>
      <c r="Q248" s="46">
        <v>12559</v>
      </c>
      <c r="R248" s="46">
        <v>11425</v>
      </c>
      <c r="S248" s="19">
        <v>75.5</v>
      </c>
      <c r="T248" s="6">
        <v>22102.649006622516</v>
      </c>
      <c r="U248" s="6">
        <v>20362.72847682119</v>
      </c>
      <c r="V248" s="6">
        <v>21218.543046357616</v>
      </c>
      <c r="W248" s="6">
        <v>20118.715231788079</v>
      </c>
      <c r="X248" s="6">
        <v>19519.291390728478</v>
      </c>
      <c r="Y248" s="6">
        <v>20408.701986754968</v>
      </c>
      <c r="Z248" s="6">
        <v>20735.821192052979</v>
      </c>
      <c r="AA248" s="6">
        <v>33509.384105960264</v>
      </c>
      <c r="AB248" s="6">
        <v>23732.940397350994</v>
      </c>
      <c r="AC248" s="6">
        <v>20129.324503311258</v>
      </c>
      <c r="AD248" s="6">
        <v>20573.145695364237</v>
      </c>
      <c r="AE248" s="6">
        <v>22206.973509933774</v>
      </c>
      <c r="AF248" s="6">
        <v>20201.821192052979</v>
      </c>
    </row>
    <row r="249" spans="1:32">
      <c r="A249" s="3">
        <v>2003</v>
      </c>
      <c r="B249" s="5" t="s">
        <v>29</v>
      </c>
      <c r="C249" s="5" t="s">
        <v>21</v>
      </c>
      <c r="D249" s="2">
        <v>31</v>
      </c>
      <c r="E249" s="2">
        <v>6</v>
      </c>
      <c r="F249" s="46">
        <v>21124</v>
      </c>
      <c r="G249" s="46">
        <v>18228</v>
      </c>
      <c r="H249" s="46">
        <v>19916</v>
      </c>
      <c r="I249" s="46">
        <v>19659</v>
      </c>
      <c r="J249" s="46">
        <v>19847</v>
      </c>
      <c r="K249" s="46">
        <v>19786</v>
      </c>
      <c r="L249" s="46">
        <v>21511</v>
      </c>
      <c r="M249" s="46">
        <v>27455</v>
      </c>
      <c r="N249" s="46">
        <v>22843</v>
      </c>
      <c r="O249" s="46">
        <v>20000</v>
      </c>
      <c r="P249" s="46">
        <v>19130</v>
      </c>
      <c r="Q249" s="46">
        <v>19799</v>
      </c>
      <c r="R249" s="46">
        <v>18502</v>
      </c>
      <c r="S249" s="19">
        <v>75.5</v>
      </c>
      <c r="T249" s="6">
        <v>37351.708609271525</v>
      </c>
      <c r="U249" s="6">
        <v>32230.96688741722</v>
      </c>
      <c r="V249" s="6">
        <v>35215.708609271525</v>
      </c>
      <c r="W249" s="6">
        <v>34761.278145695367</v>
      </c>
      <c r="X249" s="6">
        <v>35093.701986754968</v>
      </c>
      <c r="Y249" s="6">
        <v>34985.841059602652</v>
      </c>
      <c r="Z249" s="6">
        <v>38036.006622516557</v>
      </c>
      <c r="AA249" s="6">
        <v>48546.258278145695</v>
      </c>
      <c r="AB249" s="6">
        <v>40391.264900662252</v>
      </c>
      <c r="AC249" s="6">
        <v>35364.23841059603</v>
      </c>
      <c r="AD249" s="6">
        <v>33825.894039735096</v>
      </c>
      <c r="AE249" s="6">
        <v>35008.827814569537</v>
      </c>
      <c r="AF249" s="6">
        <v>32715.456953642384</v>
      </c>
    </row>
    <row r="250" spans="1:32">
      <c r="A250" s="3">
        <v>2003</v>
      </c>
      <c r="B250" s="5" t="s">
        <v>29</v>
      </c>
      <c r="C250" s="5" t="s">
        <v>22</v>
      </c>
      <c r="D250" s="2">
        <v>32</v>
      </c>
      <c r="E250" s="2">
        <v>6</v>
      </c>
      <c r="F250" s="46">
        <v>23264</v>
      </c>
      <c r="G250" s="46">
        <v>20378</v>
      </c>
      <c r="H250" s="46">
        <v>22040</v>
      </c>
      <c r="I250" s="46">
        <v>21545</v>
      </c>
      <c r="J250" s="46">
        <v>21809</v>
      </c>
      <c r="K250" s="46">
        <v>21646</v>
      </c>
      <c r="L250" s="46">
        <v>23787</v>
      </c>
      <c r="M250" s="46">
        <v>29891</v>
      </c>
      <c r="N250" s="46">
        <v>25183</v>
      </c>
      <c r="O250" s="46">
        <v>22529</v>
      </c>
      <c r="P250" s="46">
        <v>20880</v>
      </c>
      <c r="Q250" s="46">
        <v>22008</v>
      </c>
      <c r="R250" s="46">
        <v>19800</v>
      </c>
      <c r="S250" s="19">
        <v>75.5</v>
      </c>
      <c r="T250" s="6">
        <v>41135.682119205296</v>
      </c>
      <c r="U250" s="6">
        <v>36032.622516556294</v>
      </c>
      <c r="V250" s="6">
        <v>38971.390728476821</v>
      </c>
      <c r="W250" s="6">
        <v>38096.125827814569</v>
      </c>
      <c r="X250" s="6">
        <v>38562.933774834441</v>
      </c>
      <c r="Y250" s="6">
        <v>38274.715231788083</v>
      </c>
      <c r="Z250" s="6">
        <v>42060.456953642381</v>
      </c>
      <c r="AA250" s="6">
        <v>52853.622516556294</v>
      </c>
      <c r="AB250" s="6">
        <v>44528.880794701989</v>
      </c>
      <c r="AC250" s="6">
        <v>39836.046357615895</v>
      </c>
      <c r="AD250" s="6">
        <v>36920.264900662252</v>
      </c>
      <c r="AE250" s="6">
        <v>38914.807947019865</v>
      </c>
      <c r="AF250" s="6">
        <v>35010.596026490064</v>
      </c>
    </row>
    <row r="251" spans="1:32">
      <c r="A251" s="3">
        <v>2003</v>
      </c>
      <c r="B251" s="5" t="s">
        <v>29</v>
      </c>
      <c r="C251" s="5" t="s">
        <v>23</v>
      </c>
      <c r="D251" s="2">
        <v>33</v>
      </c>
      <c r="E251" s="2">
        <v>6</v>
      </c>
      <c r="F251" s="46">
        <v>17567</v>
      </c>
      <c r="G251" s="46">
        <v>15236</v>
      </c>
      <c r="H251" s="46">
        <v>16505</v>
      </c>
      <c r="I251" s="46">
        <v>16075</v>
      </c>
      <c r="J251" s="46">
        <v>15616</v>
      </c>
      <c r="K251" s="46">
        <v>16031</v>
      </c>
      <c r="L251" s="46">
        <v>17493</v>
      </c>
      <c r="M251" s="46">
        <v>23969</v>
      </c>
      <c r="N251" s="46">
        <v>19012</v>
      </c>
      <c r="O251" s="46">
        <v>16119</v>
      </c>
      <c r="P251" s="46">
        <v>15684</v>
      </c>
      <c r="Q251" s="46">
        <v>16754</v>
      </c>
      <c r="R251" s="46">
        <v>16145</v>
      </c>
      <c r="S251" s="19">
        <v>75.5</v>
      </c>
      <c r="T251" s="6">
        <v>31062.178807947021</v>
      </c>
      <c r="U251" s="6">
        <v>26940.476821192053</v>
      </c>
      <c r="V251" s="6">
        <v>29184.337748344369</v>
      </c>
      <c r="W251" s="6">
        <v>28424.006622516557</v>
      </c>
      <c r="X251" s="6">
        <v>27612.397350993378</v>
      </c>
      <c r="Y251" s="6">
        <v>28346.205298013247</v>
      </c>
      <c r="Z251" s="6">
        <v>30931.331125827815</v>
      </c>
      <c r="AA251" s="6">
        <v>42382.27152317881</v>
      </c>
      <c r="AB251" s="6">
        <v>33617.24503311258</v>
      </c>
      <c r="AC251" s="6">
        <v>28501.807947019868</v>
      </c>
      <c r="AD251" s="6">
        <v>27732.635761589405</v>
      </c>
      <c r="AE251" s="6">
        <v>29624.62251655629</v>
      </c>
      <c r="AF251" s="6">
        <v>28547.781456953642</v>
      </c>
    </row>
    <row r="252" spans="1:32">
      <c r="A252" s="3">
        <v>2003</v>
      </c>
      <c r="B252" s="5" t="s">
        <v>29</v>
      </c>
      <c r="C252" s="5" t="s">
        <v>24</v>
      </c>
      <c r="D252" s="2">
        <v>34</v>
      </c>
      <c r="E252" s="2">
        <v>6</v>
      </c>
      <c r="F252" s="46">
        <v>6379</v>
      </c>
      <c r="G252" s="46">
        <v>6124</v>
      </c>
      <c r="H252" s="46">
        <v>6567</v>
      </c>
      <c r="I252" s="46">
        <v>6310</v>
      </c>
      <c r="J252" s="46">
        <v>6040</v>
      </c>
      <c r="K252" s="46">
        <v>6064</v>
      </c>
      <c r="L252" s="46">
        <v>6072</v>
      </c>
      <c r="M252" s="46">
        <v>7507</v>
      </c>
      <c r="N252" s="46">
        <v>6512</v>
      </c>
      <c r="O252" s="46">
        <v>6102</v>
      </c>
      <c r="P252" s="46">
        <v>6228</v>
      </c>
      <c r="Q252" s="46">
        <v>6487</v>
      </c>
      <c r="R252" s="46">
        <v>6053</v>
      </c>
      <c r="S252" s="19">
        <v>75.5</v>
      </c>
      <c r="T252" s="6">
        <v>11279.423841059603</v>
      </c>
      <c r="U252" s="6">
        <v>10828.529801324503</v>
      </c>
      <c r="V252" s="6">
        <v>11611.847682119205</v>
      </c>
      <c r="W252" s="6">
        <v>11157.417218543047</v>
      </c>
      <c r="X252" s="6">
        <v>10680</v>
      </c>
      <c r="Y252" s="6">
        <v>10722.437086092716</v>
      </c>
      <c r="Z252" s="6">
        <v>10736.582781456953</v>
      </c>
      <c r="AA252" s="6">
        <v>13273.966887417218</v>
      </c>
      <c r="AB252" s="6">
        <v>11514.596026490066</v>
      </c>
      <c r="AC252" s="6">
        <v>10789.629139072847</v>
      </c>
      <c r="AD252" s="6">
        <v>11012.423841059603</v>
      </c>
      <c r="AE252" s="6">
        <v>11470.390728476821</v>
      </c>
      <c r="AF252" s="6">
        <v>10702.986754966887</v>
      </c>
    </row>
    <row r="253" spans="1:32">
      <c r="A253" s="3">
        <v>2003</v>
      </c>
      <c r="B253" s="5" t="s">
        <v>29</v>
      </c>
      <c r="C253" s="5" t="s">
        <v>25</v>
      </c>
      <c r="D253" s="2">
        <v>35</v>
      </c>
      <c r="E253" s="2">
        <v>6</v>
      </c>
      <c r="F253" s="46">
        <v>6136</v>
      </c>
      <c r="G253" s="46">
        <v>6012</v>
      </c>
      <c r="H253" s="46">
        <v>6247</v>
      </c>
      <c r="I253" s="46">
        <v>6490</v>
      </c>
      <c r="J253" s="46">
        <v>6057</v>
      </c>
      <c r="K253" s="46">
        <v>5919</v>
      </c>
      <c r="L253" s="46">
        <v>6127</v>
      </c>
      <c r="M253" s="46">
        <v>6970</v>
      </c>
      <c r="N253" s="46">
        <v>5881</v>
      </c>
      <c r="O253" s="46">
        <v>5643</v>
      </c>
      <c r="P253" s="46">
        <v>5321</v>
      </c>
      <c r="Q253" s="46">
        <v>5937</v>
      </c>
      <c r="R253" s="46">
        <v>5979</v>
      </c>
      <c r="S253" s="19">
        <v>75.5</v>
      </c>
      <c r="T253" s="6">
        <v>10849.748344370861</v>
      </c>
      <c r="U253" s="6">
        <v>10630.490066225166</v>
      </c>
      <c r="V253" s="6">
        <v>11046.019867549669</v>
      </c>
      <c r="W253" s="6">
        <v>11475.695364238411</v>
      </c>
      <c r="X253" s="6">
        <v>10710.059602649008</v>
      </c>
      <c r="Y253" s="6">
        <v>10466.046357615895</v>
      </c>
      <c r="Z253" s="6">
        <v>10833.834437086092</v>
      </c>
      <c r="AA253" s="6">
        <v>12324.437086092716</v>
      </c>
      <c r="AB253" s="6">
        <v>10398.854304635761</v>
      </c>
      <c r="AC253" s="6">
        <v>9978.0198675496686</v>
      </c>
      <c r="AD253" s="6">
        <v>9408.6556291390734</v>
      </c>
      <c r="AE253" s="6">
        <v>10497.874172185431</v>
      </c>
      <c r="AF253" s="6">
        <v>10572.139072847682</v>
      </c>
    </row>
    <row r="254" spans="1:32">
      <c r="A254" s="3">
        <v>2003</v>
      </c>
      <c r="B254" s="5" t="s">
        <v>29</v>
      </c>
      <c r="C254" s="5" t="s">
        <v>26</v>
      </c>
      <c r="D254" s="2">
        <v>36</v>
      </c>
      <c r="E254" s="2">
        <v>6</v>
      </c>
      <c r="F254" s="46">
        <v>6415</v>
      </c>
      <c r="G254" s="46">
        <v>6129</v>
      </c>
      <c r="H254" s="46">
        <v>6617</v>
      </c>
      <c r="I254" s="46">
        <v>6279</v>
      </c>
      <c r="J254" s="46">
        <v>6034</v>
      </c>
      <c r="K254" s="46">
        <v>6078</v>
      </c>
      <c r="L254" s="46">
        <v>6060</v>
      </c>
      <c r="M254" s="46">
        <v>7626</v>
      </c>
      <c r="N254" s="46">
        <v>6608</v>
      </c>
      <c r="O254" s="46">
        <v>6183</v>
      </c>
      <c r="P254" s="46">
        <v>6367</v>
      </c>
      <c r="Q254" s="46">
        <v>6557</v>
      </c>
      <c r="R254" s="46">
        <v>6067</v>
      </c>
      <c r="S254" s="19">
        <v>75.5</v>
      </c>
      <c r="T254" s="6">
        <v>11343.079470198676</v>
      </c>
      <c r="U254" s="6">
        <v>10837.370860927153</v>
      </c>
      <c r="V254" s="6">
        <v>11700.258278145695</v>
      </c>
      <c r="W254" s="6">
        <v>11102.602649006623</v>
      </c>
      <c r="X254" s="6">
        <v>10669.390728476821</v>
      </c>
      <c r="Y254" s="6">
        <v>10747.192052980132</v>
      </c>
      <c r="Z254" s="6">
        <v>10715.364238410595</v>
      </c>
      <c r="AA254" s="6">
        <v>13484.384105960266</v>
      </c>
      <c r="AB254" s="6">
        <v>11684.344370860927</v>
      </c>
      <c r="AC254" s="6">
        <v>10932.854304635761</v>
      </c>
      <c r="AD254" s="6">
        <v>11258.205298013245</v>
      </c>
      <c r="AE254" s="6">
        <v>11594.165562913908</v>
      </c>
      <c r="AF254" s="6">
        <v>10727.741721854305</v>
      </c>
    </row>
    <row r="255" spans="1:32">
      <c r="A255" s="3" t="s">
        <v>30</v>
      </c>
      <c r="B255" s="5" t="s">
        <v>17</v>
      </c>
      <c r="C255" s="5" t="s">
        <v>18</v>
      </c>
      <c r="D255" s="2">
        <v>1</v>
      </c>
      <c r="E255" s="2" t="e">
        <v>#VALUE!</v>
      </c>
      <c r="F255" s="96">
        <v>349.6</v>
      </c>
      <c r="G255" s="96">
        <v>304</v>
      </c>
      <c r="H255" s="96">
        <v>330.8</v>
      </c>
      <c r="I255" s="96">
        <v>325</v>
      </c>
      <c r="J255" s="96">
        <v>326.10000000000002</v>
      </c>
      <c r="K255" s="96">
        <v>330</v>
      </c>
      <c r="L255" s="96">
        <v>346.6</v>
      </c>
      <c r="M255" s="96">
        <v>479.8</v>
      </c>
      <c r="N255" s="96">
        <v>376.9</v>
      </c>
      <c r="O255" s="96">
        <v>322</v>
      </c>
      <c r="P255" s="96">
        <v>319.60000000000002</v>
      </c>
      <c r="Q255" s="96">
        <v>325.5</v>
      </c>
      <c r="R255" s="96">
        <v>307.10000000000002</v>
      </c>
      <c r="S255" s="19">
        <v>76.400000000000006</v>
      </c>
      <c r="T255" s="20">
        <v>610.88481675392677</v>
      </c>
      <c r="U255" s="20">
        <v>531.20418848167537</v>
      </c>
      <c r="V255" s="20">
        <v>578.03403141361252</v>
      </c>
      <c r="W255" s="20">
        <v>567.89921465968587</v>
      </c>
      <c r="X255" s="20">
        <v>569.82133507853405</v>
      </c>
      <c r="Y255" s="20">
        <v>576.63612565445021</v>
      </c>
      <c r="Z255" s="20">
        <v>605.6426701570681</v>
      </c>
      <c r="AA255" s="20">
        <v>838.39397905759165</v>
      </c>
      <c r="AB255" s="20">
        <v>658.58835078534014</v>
      </c>
      <c r="AC255" s="20">
        <v>562.65706806282719</v>
      </c>
      <c r="AD255" s="20">
        <v>558.46335078534037</v>
      </c>
      <c r="AE255" s="20">
        <v>568.77290575916231</v>
      </c>
      <c r="AF255" s="20">
        <v>536.62107329842934</v>
      </c>
    </row>
    <row r="256" spans="1:32">
      <c r="A256" s="3" t="s">
        <v>30</v>
      </c>
      <c r="B256" s="5" t="s">
        <v>17</v>
      </c>
      <c r="C256" s="5" t="s">
        <v>19</v>
      </c>
      <c r="D256" s="2">
        <v>2</v>
      </c>
      <c r="E256" s="2" t="e">
        <v>#VALUE!</v>
      </c>
      <c r="F256" s="96">
        <v>439.7</v>
      </c>
      <c r="G256" s="96">
        <v>392.5</v>
      </c>
      <c r="H256" s="96">
        <v>418.4</v>
      </c>
      <c r="I256" s="96">
        <v>411.6</v>
      </c>
      <c r="J256" s="96">
        <v>412.6</v>
      </c>
      <c r="K256" s="96">
        <v>414.6</v>
      </c>
      <c r="L256" s="96">
        <v>443.3</v>
      </c>
      <c r="M256" s="96">
        <v>570.1</v>
      </c>
      <c r="N256" s="96">
        <v>478</v>
      </c>
      <c r="O256" s="96">
        <v>412.6</v>
      </c>
      <c r="P256" s="96">
        <v>403.2</v>
      </c>
      <c r="Q256" s="96">
        <v>405.1</v>
      </c>
      <c r="R256" s="96">
        <v>374.7</v>
      </c>
      <c r="S256" s="19">
        <v>76.400000000000006</v>
      </c>
      <c r="T256" s="20">
        <v>768.32395287958104</v>
      </c>
      <c r="U256" s="20">
        <v>685.84751308900513</v>
      </c>
      <c r="V256" s="20">
        <v>731.10471204188468</v>
      </c>
      <c r="W256" s="20">
        <v>719.22251308900525</v>
      </c>
      <c r="X256" s="20">
        <v>720.96989528795814</v>
      </c>
      <c r="Y256" s="20">
        <v>724.46465968586392</v>
      </c>
      <c r="Z256" s="20">
        <v>774.61452879581145</v>
      </c>
      <c r="AA256" s="20">
        <v>996.18259162303661</v>
      </c>
      <c r="AB256" s="20">
        <v>835.24869109947633</v>
      </c>
      <c r="AC256" s="20">
        <v>720.96989528795814</v>
      </c>
      <c r="AD256" s="20">
        <v>704.54450261780096</v>
      </c>
      <c r="AE256" s="20">
        <v>707.86452879581157</v>
      </c>
      <c r="AF256" s="20">
        <v>654.74410994764389</v>
      </c>
    </row>
    <row r="257" spans="1:32">
      <c r="A257" s="3" t="s">
        <v>30</v>
      </c>
      <c r="B257" s="5" t="s">
        <v>17</v>
      </c>
      <c r="C257" s="5" t="s">
        <v>20</v>
      </c>
      <c r="D257" s="2">
        <v>3</v>
      </c>
      <c r="E257" s="2" t="e">
        <v>#VALUE!</v>
      </c>
      <c r="F257" s="96">
        <v>261.2</v>
      </c>
      <c r="G257" s="96">
        <v>234.3</v>
      </c>
      <c r="H257" s="96">
        <v>251.2</v>
      </c>
      <c r="I257" s="96">
        <v>237.1</v>
      </c>
      <c r="J257" s="96">
        <v>234</v>
      </c>
      <c r="K257" s="96">
        <v>244.8</v>
      </c>
      <c r="L257" s="96">
        <v>247.6</v>
      </c>
      <c r="M257" s="96">
        <v>388.2</v>
      </c>
      <c r="N257" s="96">
        <v>276.7</v>
      </c>
      <c r="O257" s="96">
        <v>240.3</v>
      </c>
      <c r="P257" s="96">
        <v>244.6</v>
      </c>
      <c r="Q257" s="96">
        <v>257.5</v>
      </c>
      <c r="R257" s="96">
        <v>250</v>
      </c>
      <c r="S257" s="19">
        <v>76.400000000000006</v>
      </c>
      <c r="T257" s="20">
        <v>456.41623036649207</v>
      </c>
      <c r="U257" s="20">
        <v>409.41164921465969</v>
      </c>
      <c r="V257" s="20">
        <v>438.94240837696327</v>
      </c>
      <c r="W257" s="20">
        <v>414.30431937172767</v>
      </c>
      <c r="X257" s="20">
        <v>408.88743455497377</v>
      </c>
      <c r="Y257" s="20">
        <v>427.75916230366494</v>
      </c>
      <c r="Z257" s="20">
        <v>432.65183246073292</v>
      </c>
      <c r="AA257" s="20">
        <v>678.33376963350781</v>
      </c>
      <c r="AB257" s="20">
        <v>483.50065445026172</v>
      </c>
      <c r="AC257" s="20">
        <v>419.89594240837698</v>
      </c>
      <c r="AD257" s="20">
        <v>427.4096858638743</v>
      </c>
      <c r="AE257" s="20">
        <v>449.95091623036643</v>
      </c>
      <c r="AF257" s="20">
        <v>436.84554973821986</v>
      </c>
    </row>
    <row r="258" spans="1:32">
      <c r="A258" s="3" t="s">
        <v>30</v>
      </c>
      <c r="B258" s="5" t="s">
        <v>17</v>
      </c>
      <c r="C258" s="5" t="s">
        <v>21</v>
      </c>
      <c r="D258" s="2">
        <v>4</v>
      </c>
      <c r="E258" s="2" t="e">
        <v>#VALUE!</v>
      </c>
      <c r="F258" s="96">
        <v>422.8</v>
      </c>
      <c r="G258" s="96">
        <v>372.9</v>
      </c>
      <c r="H258" s="96">
        <v>397.7</v>
      </c>
      <c r="I258" s="96">
        <v>393</v>
      </c>
      <c r="J258" s="96">
        <v>390</v>
      </c>
      <c r="K258" s="96">
        <v>397.1</v>
      </c>
      <c r="L258" s="96">
        <v>423.4</v>
      </c>
      <c r="M258" s="96">
        <v>544.70000000000005</v>
      </c>
      <c r="N258" s="96">
        <v>451.1</v>
      </c>
      <c r="O258" s="96">
        <v>394.9</v>
      </c>
      <c r="P258" s="96">
        <v>386.8</v>
      </c>
      <c r="Q258" s="96">
        <v>394.6</v>
      </c>
      <c r="R258" s="96">
        <v>375</v>
      </c>
      <c r="S258" s="19">
        <v>76.400000000000006</v>
      </c>
      <c r="T258" s="20">
        <v>738.79319371727752</v>
      </c>
      <c r="U258" s="20">
        <v>651.59882198952869</v>
      </c>
      <c r="V258" s="20">
        <v>694.93390052356017</v>
      </c>
      <c r="W258" s="20">
        <v>686.72120418848158</v>
      </c>
      <c r="X258" s="20">
        <v>681.47905759162302</v>
      </c>
      <c r="Y258" s="20">
        <v>693.88547120418855</v>
      </c>
      <c r="Z258" s="20">
        <v>739.84162303664914</v>
      </c>
      <c r="AA258" s="20">
        <v>951.79908376963363</v>
      </c>
      <c r="AB258" s="20">
        <v>788.24410994764401</v>
      </c>
      <c r="AC258" s="20">
        <v>690.04123036649207</v>
      </c>
      <c r="AD258" s="20">
        <v>675.88743455497377</v>
      </c>
      <c r="AE258" s="20">
        <v>689.51701570680632</v>
      </c>
      <c r="AF258" s="20">
        <v>655.26832460732976</v>
      </c>
    </row>
    <row r="259" spans="1:32">
      <c r="A259" s="3" t="s">
        <v>30</v>
      </c>
      <c r="B259" s="5" t="s">
        <v>17</v>
      </c>
      <c r="C259" s="5" t="s">
        <v>22</v>
      </c>
      <c r="D259" s="2">
        <v>5</v>
      </c>
      <c r="E259" s="2" t="e">
        <v>#VALUE!</v>
      </c>
      <c r="F259" s="96">
        <v>463</v>
      </c>
      <c r="G259" s="96">
        <v>412.8</v>
      </c>
      <c r="H259" s="96">
        <v>439.5</v>
      </c>
      <c r="I259" s="96">
        <v>433.2</v>
      </c>
      <c r="J259" s="96">
        <v>433.9</v>
      </c>
      <c r="K259" s="96">
        <v>434</v>
      </c>
      <c r="L259" s="96">
        <v>469.1</v>
      </c>
      <c r="M259" s="96">
        <v>599.4</v>
      </c>
      <c r="N259" s="96">
        <v>497.6</v>
      </c>
      <c r="O259" s="96">
        <v>441.5</v>
      </c>
      <c r="P259" s="96">
        <v>423.1</v>
      </c>
      <c r="Q259" s="96">
        <v>431.7</v>
      </c>
      <c r="R259" s="96">
        <v>403</v>
      </c>
      <c r="S259" s="19">
        <v>76.400000000000006</v>
      </c>
      <c r="T259" s="20">
        <v>809.03795811518319</v>
      </c>
      <c r="U259" s="20">
        <v>721.31937172774872</v>
      </c>
      <c r="V259" s="20">
        <v>767.97447643979046</v>
      </c>
      <c r="W259" s="20">
        <v>756.96596858638736</v>
      </c>
      <c r="X259" s="20">
        <v>758.18913612565427</v>
      </c>
      <c r="Y259" s="20">
        <v>758.36387434554968</v>
      </c>
      <c r="Z259" s="20">
        <v>819.69698952879583</v>
      </c>
      <c r="AA259" s="20">
        <v>1047.3808900523559</v>
      </c>
      <c r="AB259" s="20">
        <v>869.49738219895289</v>
      </c>
      <c r="AC259" s="20">
        <v>771.46924083769625</v>
      </c>
      <c r="AD259" s="20">
        <v>739.31740837696339</v>
      </c>
      <c r="AE259" s="20">
        <v>754.34489528795802</v>
      </c>
      <c r="AF259" s="20">
        <v>704.19502617801038</v>
      </c>
    </row>
    <row r="260" spans="1:32">
      <c r="A260" s="3" t="s">
        <v>30</v>
      </c>
      <c r="B260" s="5" t="s">
        <v>17</v>
      </c>
      <c r="C260" s="5" t="s">
        <v>23</v>
      </c>
      <c r="D260" s="2">
        <v>6</v>
      </c>
      <c r="E260" s="2" t="e">
        <v>#VALUE!</v>
      </c>
      <c r="F260" s="96">
        <v>360.8</v>
      </c>
      <c r="G260" s="96">
        <v>318.2</v>
      </c>
      <c r="H260" s="96">
        <v>335.1</v>
      </c>
      <c r="I260" s="96">
        <v>334.1</v>
      </c>
      <c r="J260" s="96">
        <v>317</v>
      </c>
      <c r="K260" s="96">
        <v>335.9</v>
      </c>
      <c r="L260" s="96">
        <v>355.9</v>
      </c>
      <c r="M260" s="96">
        <v>479.8</v>
      </c>
      <c r="N260" s="96">
        <v>380.6</v>
      </c>
      <c r="O260" s="96">
        <v>332</v>
      </c>
      <c r="P260" s="96">
        <v>325.2</v>
      </c>
      <c r="Q260" s="96">
        <v>345.5</v>
      </c>
      <c r="R260" s="96">
        <v>335.8</v>
      </c>
      <c r="S260" s="19">
        <v>76.400000000000006</v>
      </c>
      <c r="T260" s="20">
        <v>630.45549738219893</v>
      </c>
      <c r="U260" s="20">
        <v>556.01701570680621</v>
      </c>
      <c r="V260" s="20">
        <v>585.54777486910996</v>
      </c>
      <c r="W260" s="20">
        <v>583.80039267015707</v>
      </c>
      <c r="X260" s="20">
        <v>553.92015706806274</v>
      </c>
      <c r="Y260" s="20">
        <v>586.94568062827216</v>
      </c>
      <c r="Z260" s="20">
        <v>621.89332460732976</v>
      </c>
      <c r="AA260" s="20">
        <v>838.39397905759165</v>
      </c>
      <c r="AB260" s="20">
        <v>665.05366492146595</v>
      </c>
      <c r="AC260" s="20">
        <v>580.13089005235599</v>
      </c>
      <c r="AD260" s="20">
        <v>568.24869109947633</v>
      </c>
      <c r="AE260" s="20">
        <v>603.7205497382198</v>
      </c>
      <c r="AF260" s="20">
        <v>586.77094240837698</v>
      </c>
    </row>
    <row r="261" spans="1:32">
      <c r="A261" s="3" t="s">
        <v>30</v>
      </c>
      <c r="B261" s="5" t="s">
        <v>17</v>
      </c>
      <c r="C261" s="5" t="s">
        <v>24</v>
      </c>
      <c r="D261" s="2">
        <v>7</v>
      </c>
      <c r="E261" s="2" t="e">
        <v>#VALUE!</v>
      </c>
      <c r="F261" s="96">
        <v>130.69999999999999</v>
      </c>
      <c r="G261" s="96">
        <v>123.8</v>
      </c>
      <c r="H261" s="96">
        <v>129.9</v>
      </c>
      <c r="I261" s="96">
        <v>128</v>
      </c>
      <c r="J261" s="96">
        <v>126.2</v>
      </c>
      <c r="K261" s="96">
        <v>126.7</v>
      </c>
      <c r="L261" s="96">
        <v>127.8</v>
      </c>
      <c r="M261" s="96">
        <v>147.1</v>
      </c>
      <c r="N261" s="96">
        <v>137.1</v>
      </c>
      <c r="O261" s="96">
        <v>130</v>
      </c>
      <c r="P261" s="96">
        <v>127</v>
      </c>
      <c r="Q261" s="96">
        <v>131.5</v>
      </c>
      <c r="R261" s="96">
        <v>125</v>
      </c>
      <c r="S261" s="19">
        <v>76.400000000000006</v>
      </c>
      <c r="T261" s="20">
        <v>228.3828534031413</v>
      </c>
      <c r="U261" s="20">
        <v>216.32591623036646</v>
      </c>
      <c r="V261" s="20">
        <v>226.98494764397907</v>
      </c>
      <c r="W261" s="20">
        <v>223.66492146596858</v>
      </c>
      <c r="X261" s="20">
        <v>220.5196335078534</v>
      </c>
      <c r="Y261" s="20">
        <v>221.39332460732984</v>
      </c>
      <c r="Z261" s="20">
        <v>223.315445026178</v>
      </c>
      <c r="AA261" s="20">
        <v>257.03992146596858</v>
      </c>
      <c r="AB261" s="20">
        <v>239.56609947643975</v>
      </c>
      <c r="AC261" s="20">
        <v>227.15968586387433</v>
      </c>
      <c r="AD261" s="20">
        <v>221.91753926701568</v>
      </c>
      <c r="AE261" s="20">
        <v>229.78075916230364</v>
      </c>
      <c r="AF261" s="20">
        <v>218.42277486910993</v>
      </c>
    </row>
    <row r="262" spans="1:32">
      <c r="A262" s="3" t="s">
        <v>30</v>
      </c>
      <c r="B262" s="5" t="s">
        <v>17</v>
      </c>
      <c r="C262" s="5" t="s">
        <v>25</v>
      </c>
      <c r="D262" s="2">
        <v>8</v>
      </c>
      <c r="E262" s="2" t="e">
        <v>#VALUE!</v>
      </c>
      <c r="F262" s="96">
        <v>120.3</v>
      </c>
      <c r="G262" s="96">
        <v>123.8</v>
      </c>
      <c r="H262" s="96">
        <v>119.2</v>
      </c>
      <c r="I262" s="96">
        <v>125.3</v>
      </c>
      <c r="J262" s="96">
        <v>119.5</v>
      </c>
      <c r="K262" s="96">
        <v>110.5</v>
      </c>
      <c r="L262" s="96">
        <v>120</v>
      </c>
      <c r="M262" s="96">
        <v>133.6</v>
      </c>
      <c r="N262" s="96">
        <v>119.9</v>
      </c>
      <c r="O262" s="96">
        <v>114</v>
      </c>
      <c r="P262" s="96">
        <v>111</v>
      </c>
      <c r="Q262" s="96">
        <v>114.3</v>
      </c>
      <c r="R262" s="96">
        <v>123.7</v>
      </c>
      <c r="S262" s="19">
        <v>76.400000000000006</v>
      </c>
      <c r="T262" s="20">
        <v>210.2100785340314</v>
      </c>
      <c r="U262" s="20">
        <v>216.32591623036646</v>
      </c>
      <c r="V262" s="20">
        <v>208.28795811518324</v>
      </c>
      <c r="W262" s="20">
        <v>218.9469895287958</v>
      </c>
      <c r="X262" s="20">
        <v>208.81217277486908</v>
      </c>
      <c r="Y262" s="20">
        <v>193.08573298429317</v>
      </c>
      <c r="Z262" s="20">
        <v>209.68586387434553</v>
      </c>
      <c r="AA262" s="20">
        <v>233.45026178010468</v>
      </c>
      <c r="AB262" s="20">
        <v>209.51112565445027</v>
      </c>
      <c r="AC262" s="20">
        <v>199.20157068062827</v>
      </c>
      <c r="AD262" s="20">
        <v>193.95942408376962</v>
      </c>
      <c r="AE262" s="20">
        <v>199.7257853403141</v>
      </c>
      <c r="AF262" s="20">
        <v>216.1511780104712</v>
      </c>
    </row>
    <row r="263" spans="1:32">
      <c r="A263" s="3" t="s">
        <v>30</v>
      </c>
      <c r="B263" s="5" t="s">
        <v>17</v>
      </c>
      <c r="C263" s="5" t="s">
        <v>26</v>
      </c>
      <c r="D263" s="2">
        <v>9</v>
      </c>
      <c r="E263" s="2" t="e">
        <v>#VALUE!</v>
      </c>
      <c r="F263" s="96">
        <v>132.80000000000001</v>
      </c>
      <c r="G263" s="96">
        <v>123.6</v>
      </c>
      <c r="H263" s="96">
        <v>131.1</v>
      </c>
      <c r="I263" s="96">
        <v>128</v>
      </c>
      <c r="J263" s="96">
        <v>128</v>
      </c>
      <c r="K263" s="96">
        <v>128.5</v>
      </c>
      <c r="L263" s="96">
        <v>129.19999999999999</v>
      </c>
      <c r="M263" s="96">
        <v>152.1</v>
      </c>
      <c r="N263" s="96">
        <v>140.5</v>
      </c>
      <c r="O263" s="96">
        <v>133</v>
      </c>
      <c r="P263" s="96">
        <v>129.4</v>
      </c>
      <c r="Q263" s="96">
        <v>134.9</v>
      </c>
      <c r="R263" s="96">
        <v>125</v>
      </c>
      <c r="S263" s="19">
        <v>76.400000000000006</v>
      </c>
      <c r="T263" s="20">
        <v>232.05235602094243</v>
      </c>
      <c r="U263" s="20">
        <v>215.97643979057588</v>
      </c>
      <c r="V263" s="20">
        <v>229.08180628272248</v>
      </c>
      <c r="W263" s="20">
        <v>223.66492146596858</v>
      </c>
      <c r="X263" s="20">
        <v>223.66492146596858</v>
      </c>
      <c r="Y263" s="20">
        <v>224.53861256544502</v>
      </c>
      <c r="Z263" s="20">
        <v>225.76178010471199</v>
      </c>
      <c r="AA263" s="20">
        <v>265.77683246073292</v>
      </c>
      <c r="AB263" s="20">
        <v>245.50719895287958</v>
      </c>
      <c r="AC263" s="20">
        <v>232.40183246073298</v>
      </c>
      <c r="AD263" s="20">
        <v>226.11125654450262</v>
      </c>
      <c r="AE263" s="20">
        <v>235.72185863874347</v>
      </c>
      <c r="AF263" s="20">
        <v>218.42277486910993</v>
      </c>
    </row>
    <row r="264" spans="1:32">
      <c r="A264" s="3" t="s">
        <v>30</v>
      </c>
      <c r="B264" s="5" t="s">
        <v>27</v>
      </c>
      <c r="C264" s="5" t="s">
        <v>18</v>
      </c>
      <c r="D264" s="2">
        <v>10</v>
      </c>
      <c r="E264" s="2" t="e">
        <v>#VALUE!</v>
      </c>
      <c r="F264" s="44">
        <v>9.35</v>
      </c>
      <c r="G264" s="44">
        <v>8.32</v>
      </c>
      <c r="H264" s="44">
        <v>8.81</v>
      </c>
      <c r="I264" s="44">
        <v>8.6</v>
      </c>
      <c r="J264" s="44">
        <v>8.56</v>
      </c>
      <c r="K264" s="44">
        <v>8.81</v>
      </c>
      <c r="L264" s="44">
        <v>9.2100000000000009</v>
      </c>
      <c r="M264" s="44">
        <v>12.98</v>
      </c>
      <c r="N264" s="44">
        <v>10.08</v>
      </c>
      <c r="O264" s="44">
        <v>8.6999999999999993</v>
      </c>
      <c r="P264" s="44">
        <v>8.6300000000000008</v>
      </c>
      <c r="Q264" s="44">
        <v>8.83</v>
      </c>
      <c r="R264" s="44">
        <v>8.3800000000000008</v>
      </c>
      <c r="S264" s="19">
        <v>76.400000000000006</v>
      </c>
      <c r="T264" s="21">
        <v>16.338023560209422</v>
      </c>
      <c r="U264" s="21">
        <v>14.538219895287957</v>
      </c>
      <c r="V264" s="21">
        <v>15.394437172774868</v>
      </c>
      <c r="W264" s="21">
        <v>15.027486910994762</v>
      </c>
      <c r="X264" s="21">
        <v>14.957591623036649</v>
      </c>
      <c r="Y264" s="21">
        <v>15.394437172774868</v>
      </c>
      <c r="Z264" s="21">
        <v>16.093390052356021</v>
      </c>
      <c r="AA264" s="21">
        <v>22.681020942408377</v>
      </c>
      <c r="AB264" s="21">
        <v>17.613612565445024</v>
      </c>
      <c r="AC264" s="21">
        <v>15.202225130890049</v>
      </c>
      <c r="AD264" s="21">
        <v>15.079908376963349</v>
      </c>
      <c r="AE264" s="21">
        <v>15.429384816753926</v>
      </c>
      <c r="AF264" s="21">
        <v>14.64306282722513</v>
      </c>
    </row>
    <row r="265" spans="1:32">
      <c r="A265" s="3" t="s">
        <v>30</v>
      </c>
      <c r="B265" s="5" t="s">
        <v>27</v>
      </c>
      <c r="C265" s="5" t="s">
        <v>19</v>
      </c>
      <c r="D265" s="2">
        <v>11</v>
      </c>
      <c r="E265" s="2" t="e">
        <v>#VALUE!</v>
      </c>
      <c r="F265" s="44">
        <v>10.81</v>
      </c>
      <c r="G265" s="44">
        <v>9.7100000000000009</v>
      </c>
      <c r="H265" s="44">
        <v>10.3</v>
      </c>
      <c r="I265" s="44">
        <v>9.99</v>
      </c>
      <c r="J265" s="44">
        <v>9.8800000000000008</v>
      </c>
      <c r="K265" s="44">
        <v>10.14</v>
      </c>
      <c r="L265" s="44">
        <v>10.78</v>
      </c>
      <c r="M265" s="44">
        <v>14.57</v>
      </c>
      <c r="N265" s="44">
        <v>11.72</v>
      </c>
      <c r="O265" s="44">
        <v>10.11</v>
      </c>
      <c r="P265" s="44">
        <v>10.02</v>
      </c>
      <c r="Q265" s="44">
        <v>10.01</v>
      </c>
      <c r="R265" s="44">
        <v>9.26</v>
      </c>
      <c r="S265" s="19">
        <v>76.400000000000006</v>
      </c>
      <c r="T265" s="21">
        <v>18.889201570680626</v>
      </c>
      <c r="U265" s="21">
        <v>16.96708115183246</v>
      </c>
      <c r="V265" s="21">
        <v>17.998036649214662</v>
      </c>
      <c r="W265" s="21">
        <v>17.456348167539264</v>
      </c>
      <c r="X265" s="21">
        <v>17.264136125654449</v>
      </c>
      <c r="Y265" s="21">
        <v>17.718455497382198</v>
      </c>
      <c r="Z265" s="21">
        <v>18.836780104712037</v>
      </c>
      <c r="AA265" s="21">
        <v>25.459358638743453</v>
      </c>
      <c r="AB265" s="21">
        <v>20.479319371727748</v>
      </c>
      <c r="AC265" s="21">
        <v>17.666034031413609</v>
      </c>
      <c r="AD265" s="21">
        <v>17.50876963350785</v>
      </c>
      <c r="AE265" s="21">
        <v>17.491295811518324</v>
      </c>
      <c r="AF265" s="21">
        <v>16.180759162303666</v>
      </c>
    </row>
    <row r="266" spans="1:32">
      <c r="A266" s="3" t="s">
        <v>30</v>
      </c>
      <c r="B266" s="5" t="s">
        <v>27</v>
      </c>
      <c r="C266" s="5" t="s">
        <v>20</v>
      </c>
      <c r="D266" s="2">
        <v>12</v>
      </c>
      <c r="E266" s="2" t="e">
        <v>#VALUE!</v>
      </c>
      <c r="F266" s="44">
        <v>8.0399999999999991</v>
      </c>
      <c r="G266" s="44">
        <v>7.28</v>
      </c>
      <c r="H266" s="44">
        <v>7.56</v>
      </c>
      <c r="I266" s="44">
        <v>7.34</v>
      </c>
      <c r="J266" s="44">
        <v>7.22</v>
      </c>
      <c r="K266" s="44">
        <v>7.52</v>
      </c>
      <c r="L266" s="44">
        <v>7.77</v>
      </c>
      <c r="M266" s="44">
        <v>11.49</v>
      </c>
      <c r="N266" s="44">
        <v>8.59</v>
      </c>
      <c r="O266" s="44">
        <v>7.54</v>
      </c>
      <c r="P266" s="44">
        <v>7.44</v>
      </c>
      <c r="Q266" s="44">
        <v>7.86</v>
      </c>
      <c r="R266" s="44">
        <v>7.54</v>
      </c>
      <c r="S266" s="19">
        <v>76.400000000000006</v>
      </c>
      <c r="T266" s="21">
        <v>14.048952879581149</v>
      </c>
      <c r="U266" s="21">
        <v>12.720942408376962</v>
      </c>
      <c r="V266" s="21">
        <v>13.210209424083768</v>
      </c>
      <c r="W266" s="21">
        <v>12.825785340314136</v>
      </c>
      <c r="X266" s="21">
        <v>12.616099476439789</v>
      </c>
      <c r="Y266" s="21">
        <v>13.140314136125653</v>
      </c>
      <c r="Z266" s="21">
        <v>13.577159685863871</v>
      </c>
      <c r="AA266" s="21">
        <v>20.077421465968584</v>
      </c>
      <c r="AB266" s="21">
        <v>15.010013089005232</v>
      </c>
      <c r="AC266" s="21">
        <v>13.175261780104712</v>
      </c>
      <c r="AD266" s="21">
        <v>13.000523560209423</v>
      </c>
      <c r="AE266" s="21">
        <v>13.734424083769632</v>
      </c>
      <c r="AF266" s="21">
        <v>13.175261780104712</v>
      </c>
    </row>
    <row r="267" spans="1:32">
      <c r="A267" s="3" t="s">
        <v>30</v>
      </c>
      <c r="B267" s="5" t="s">
        <v>27</v>
      </c>
      <c r="C267" s="5" t="s">
        <v>21</v>
      </c>
      <c r="D267" s="2">
        <v>13</v>
      </c>
      <c r="E267" s="2" t="e">
        <v>#VALUE!</v>
      </c>
      <c r="F267" s="44">
        <v>10.56</v>
      </c>
      <c r="G267" s="44">
        <v>9.3699999999999992</v>
      </c>
      <c r="H267" s="44">
        <v>9.9700000000000006</v>
      </c>
      <c r="I267" s="44">
        <v>9.7100000000000009</v>
      </c>
      <c r="J267" s="44">
        <v>9.6</v>
      </c>
      <c r="K267" s="44">
        <v>9.8800000000000008</v>
      </c>
      <c r="L267" s="44">
        <v>10.47</v>
      </c>
      <c r="M267" s="44">
        <v>14.13</v>
      </c>
      <c r="N267" s="44">
        <v>11.27</v>
      </c>
      <c r="O267" s="44">
        <v>9.7200000000000006</v>
      </c>
      <c r="P267" s="44">
        <v>9.66</v>
      </c>
      <c r="Q267" s="44">
        <v>9.89</v>
      </c>
      <c r="R267" s="44">
        <v>9.34</v>
      </c>
      <c r="S267" s="19">
        <v>76.400000000000006</v>
      </c>
      <c r="T267" s="21">
        <v>18.452356020942407</v>
      </c>
      <c r="U267" s="21">
        <v>16.372971204188481</v>
      </c>
      <c r="V267" s="21">
        <v>17.421400523560209</v>
      </c>
      <c r="W267" s="21">
        <v>16.96708115183246</v>
      </c>
      <c r="X267" s="21">
        <v>16.774869109947641</v>
      </c>
      <c r="Y267" s="21">
        <v>17.264136125654449</v>
      </c>
      <c r="Z267" s="21">
        <v>18.295091623036651</v>
      </c>
      <c r="AA267" s="21">
        <v>24.690510471204188</v>
      </c>
      <c r="AB267" s="21">
        <v>19.69299738219895</v>
      </c>
      <c r="AC267" s="21">
        <v>16.984554973821989</v>
      </c>
      <c r="AD267" s="21">
        <v>16.879712041884819</v>
      </c>
      <c r="AE267" s="21">
        <v>17.281609947643979</v>
      </c>
      <c r="AF267" s="21">
        <v>16.320549738219892</v>
      </c>
    </row>
    <row r="268" spans="1:32">
      <c r="A268" s="3" t="s">
        <v>30</v>
      </c>
      <c r="B268" s="5" t="s">
        <v>27</v>
      </c>
      <c r="C268" s="5" t="s">
        <v>22</v>
      </c>
      <c r="D268" s="2">
        <v>14</v>
      </c>
      <c r="E268" s="2" t="e">
        <v>#VALUE!</v>
      </c>
      <c r="F268" s="44">
        <v>11.23</v>
      </c>
      <c r="G268" s="44">
        <v>10.050000000000001</v>
      </c>
      <c r="H268" s="44">
        <v>10.65</v>
      </c>
      <c r="I268" s="44">
        <v>10.32</v>
      </c>
      <c r="J268" s="44">
        <v>10.210000000000001</v>
      </c>
      <c r="K268" s="44">
        <v>10.47</v>
      </c>
      <c r="L268" s="44">
        <v>11.26</v>
      </c>
      <c r="M268" s="44">
        <v>15.24</v>
      </c>
      <c r="N268" s="44">
        <v>12.11</v>
      </c>
      <c r="O268" s="44">
        <v>10.46</v>
      </c>
      <c r="P268" s="44">
        <v>10.39</v>
      </c>
      <c r="Q268" s="44">
        <v>10.46</v>
      </c>
      <c r="R268" s="44">
        <v>9.5</v>
      </c>
      <c r="S268" s="19">
        <v>76.400000000000006</v>
      </c>
      <c r="T268" s="21">
        <v>19.623102094240839</v>
      </c>
      <c r="U268" s="21">
        <v>17.561191099476442</v>
      </c>
      <c r="V268" s="21">
        <v>18.609620418848166</v>
      </c>
      <c r="W268" s="21">
        <v>18.032984293193717</v>
      </c>
      <c r="X268" s="21">
        <v>17.840772251308902</v>
      </c>
      <c r="Y268" s="21">
        <v>18.295091623036651</v>
      </c>
      <c r="Z268" s="21">
        <v>19.675523560209424</v>
      </c>
      <c r="AA268" s="21">
        <v>26.630104712041881</v>
      </c>
      <c r="AB268" s="21">
        <v>21.160798429319371</v>
      </c>
      <c r="AC268" s="21">
        <v>18.277617801047121</v>
      </c>
      <c r="AD268" s="21">
        <v>18.155301047120417</v>
      </c>
      <c r="AE268" s="21">
        <v>18.277617801047121</v>
      </c>
      <c r="AF268" s="21">
        <v>16.600130890052355</v>
      </c>
    </row>
    <row r="269" spans="1:32">
      <c r="A269" s="3" t="s">
        <v>30</v>
      </c>
      <c r="B269" s="5" t="s">
        <v>27</v>
      </c>
      <c r="C269" s="5" t="s">
        <v>23</v>
      </c>
      <c r="D269" s="2">
        <v>15</v>
      </c>
      <c r="E269" s="2" t="e">
        <v>#VALUE!</v>
      </c>
      <c r="F269" s="44">
        <v>9.57</v>
      </c>
      <c r="G269" s="44">
        <v>8.41</v>
      </c>
      <c r="H269" s="44">
        <v>8.8800000000000008</v>
      </c>
      <c r="I269" s="44">
        <v>8.7799999999999994</v>
      </c>
      <c r="J269" s="44">
        <v>8.35</v>
      </c>
      <c r="K269" s="44">
        <v>8.84</v>
      </c>
      <c r="L269" s="44">
        <v>9.3000000000000007</v>
      </c>
      <c r="M269" s="44">
        <v>12.94</v>
      </c>
      <c r="N269" s="44">
        <v>10.07</v>
      </c>
      <c r="O269" s="44">
        <v>8.73</v>
      </c>
      <c r="P269" s="44">
        <v>8.6199999999999992</v>
      </c>
      <c r="Q269" s="44">
        <v>9.17</v>
      </c>
      <c r="R269" s="44">
        <v>8.9</v>
      </c>
      <c r="S269" s="19">
        <v>76.400000000000006</v>
      </c>
      <c r="T269" s="21">
        <v>16.722447643979056</v>
      </c>
      <c r="U269" s="21">
        <v>14.695484293193719</v>
      </c>
      <c r="V269" s="21">
        <v>15.51675392670157</v>
      </c>
      <c r="W269" s="21">
        <v>15.342015706806279</v>
      </c>
      <c r="X269" s="21">
        <v>14.590641361256543</v>
      </c>
      <c r="Y269" s="21">
        <v>15.446858638743453</v>
      </c>
      <c r="Z269" s="21">
        <v>16.250654450261781</v>
      </c>
      <c r="AA269" s="21">
        <v>22.611125654450259</v>
      </c>
      <c r="AB269" s="21">
        <v>17.596138743455498</v>
      </c>
      <c r="AC269" s="21">
        <v>15.25464659685864</v>
      </c>
      <c r="AD269" s="21">
        <v>15.062434554973821</v>
      </c>
      <c r="AE269" s="21">
        <v>16.023494764397903</v>
      </c>
      <c r="AF269" s="21">
        <v>15.551701570680628</v>
      </c>
    </row>
    <row r="270" spans="1:32">
      <c r="A270" s="3" t="s">
        <v>30</v>
      </c>
      <c r="B270" s="5" t="s">
        <v>27</v>
      </c>
      <c r="C270" s="5" t="s">
        <v>24</v>
      </c>
      <c r="D270" s="2">
        <v>16</v>
      </c>
      <c r="E270" s="2" t="e">
        <v>#VALUE!</v>
      </c>
      <c r="F270" s="44">
        <v>6.35</v>
      </c>
      <c r="G270" s="44">
        <v>5.93</v>
      </c>
      <c r="H270" s="44">
        <v>6.05</v>
      </c>
      <c r="I270" s="44">
        <v>6.02</v>
      </c>
      <c r="J270" s="44">
        <v>6.07</v>
      </c>
      <c r="K270" s="44">
        <v>6.12</v>
      </c>
      <c r="L270" s="44">
        <v>6.34</v>
      </c>
      <c r="M270" s="44">
        <v>7.5</v>
      </c>
      <c r="N270" s="44">
        <v>6.83</v>
      </c>
      <c r="O270" s="44">
        <v>6.37</v>
      </c>
      <c r="P270" s="44">
        <v>6.18</v>
      </c>
      <c r="Q270" s="44">
        <v>6.27</v>
      </c>
      <c r="R270" s="44">
        <v>6.17</v>
      </c>
      <c r="S270" s="19">
        <v>76.400000000000006</v>
      </c>
      <c r="T270" s="21">
        <v>11.095876963350783</v>
      </c>
      <c r="U270" s="21">
        <v>10.361976439790574</v>
      </c>
      <c r="V270" s="21">
        <v>10.571662303664921</v>
      </c>
      <c r="W270" s="21">
        <v>10.519240837696334</v>
      </c>
      <c r="X270" s="21">
        <v>10.606609947643978</v>
      </c>
      <c r="Y270" s="21">
        <v>10.693979057591623</v>
      </c>
      <c r="Z270" s="21">
        <v>11.078403141361255</v>
      </c>
      <c r="AA270" s="21">
        <v>13.105366492146596</v>
      </c>
      <c r="AB270" s="21">
        <v>11.934620418848167</v>
      </c>
      <c r="AC270" s="21">
        <v>11.130824607329842</v>
      </c>
      <c r="AD270" s="21">
        <v>10.798821989528795</v>
      </c>
      <c r="AE270" s="21">
        <v>10.956086387434553</v>
      </c>
      <c r="AF270" s="21">
        <v>10.781348167539266</v>
      </c>
    </row>
    <row r="271" spans="1:32">
      <c r="A271" s="3" t="s">
        <v>30</v>
      </c>
      <c r="B271" s="5" t="s">
        <v>27</v>
      </c>
      <c r="C271" s="5" t="s">
        <v>25</v>
      </c>
      <c r="D271" s="2">
        <v>17</v>
      </c>
      <c r="E271" s="2" t="e">
        <v>#VALUE!</v>
      </c>
      <c r="F271" s="44">
        <v>6.22</v>
      </c>
      <c r="G271" s="44">
        <v>6.01</v>
      </c>
      <c r="H271" s="44">
        <v>5.92</v>
      </c>
      <c r="I271" s="44">
        <v>6.14</v>
      </c>
      <c r="J271" s="44">
        <v>6.16</v>
      </c>
      <c r="K271" s="44">
        <v>6</v>
      </c>
      <c r="L271" s="44">
        <v>6</v>
      </c>
      <c r="M271" s="44">
        <v>6.86</v>
      </c>
      <c r="N271" s="44">
        <v>6.39</v>
      </c>
      <c r="O271" s="44">
        <v>6.19</v>
      </c>
      <c r="P271" s="44">
        <v>5.96</v>
      </c>
      <c r="Q271" s="44">
        <v>5.98</v>
      </c>
      <c r="R271" s="44">
        <v>6.39</v>
      </c>
      <c r="S271" s="19">
        <v>76.400000000000006</v>
      </c>
      <c r="T271" s="21">
        <v>10.86871727748691</v>
      </c>
      <c r="U271" s="21">
        <v>10.501767015706804</v>
      </c>
      <c r="V271" s="21">
        <v>10.344502617801046</v>
      </c>
      <c r="W271" s="21">
        <v>10.728926701570678</v>
      </c>
      <c r="X271" s="21">
        <v>10.763874345549738</v>
      </c>
      <c r="Y271" s="21">
        <v>10.484293193717276</v>
      </c>
      <c r="Z271" s="21">
        <v>10.484293193717276</v>
      </c>
      <c r="AA271" s="21">
        <v>11.987041884816755</v>
      </c>
      <c r="AB271" s="21">
        <v>11.165772251308899</v>
      </c>
      <c r="AC271" s="21">
        <v>10.816295811518325</v>
      </c>
      <c r="AD271" s="21">
        <v>10.414397905759161</v>
      </c>
      <c r="AE271" s="21">
        <v>10.44934554973822</v>
      </c>
      <c r="AF271" s="21">
        <v>11.165772251308899</v>
      </c>
    </row>
    <row r="272" spans="1:32">
      <c r="A272" s="3" t="s">
        <v>30</v>
      </c>
      <c r="B272" s="5" t="s">
        <v>27</v>
      </c>
      <c r="C272" s="5" t="s">
        <v>26</v>
      </c>
      <c r="D272" s="2">
        <v>18</v>
      </c>
      <c r="E272" s="2" t="e">
        <v>#VALUE!</v>
      </c>
      <c r="F272" s="44">
        <v>6.39</v>
      </c>
      <c r="G272" s="44">
        <v>5.89</v>
      </c>
      <c r="H272" s="44">
        <v>6.08</v>
      </c>
      <c r="I272" s="44">
        <v>6.01</v>
      </c>
      <c r="J272" s="44">
        <v>6.03</v>
      </c>
      <c r="K272" s="44">
        <v>6.15</v>
      </c>
      <c r="L272" s="44">
        <v>6.4</v>
      </c>
      <c r="M272" s="44">
        <v>7.76</v>
      </c>
      <c r="N272" s="44">
        <v>6.91</v>
      </c>
      <c r="O272" s="44">
        <v>6.4</v>
      </c>
      <c r="P272" s="44">
        <v>6.22</v>
      </c>
      <c r="Q272" s="44">
        <v>6.32</v>
      </c>
      <c r="R272" s="44">
        <v>6.11</v>
      </c>
      <c r="S272" s="19">
        <v>76.400000000000006</v>
      </c>
      <c r="T272" s="21">
        <v>11.165772251308899</v>
      </c>
      <c r="U272" s="21">
        <v>10.292081151832459</v>
      </c>
      <c r="V272" s="21">
        <v>10.624083769633508</v>
      </c>
      <c r="W272" s="21">
        <v>10.501767015706804</v>
      </c>
      <c r="X272" s="21">
        <v>10.536714659685863</v>
      </c>
      <c r="Y272" s="21">
        <v>10.74640052356021</v>
      </c>
      <c r="Z272" s="21">
        <v>11.183246073298429</v>
      </c>
      <c r="AA272" s="21">
        <v>13.559685863874344</v>
      </c>
      <c r="AB272" s="21">
        <v>12.074410994764397</v>
      </c>
      <c r="AC272" s="21">
        <v>11.183246073298429</v>
      </c>
      <c r="AD272" s="21">
        <v>10.86871727748691</v>
      </c>
      <c r="AE272" s="21">
        <v>11.043455497382199</v>
      </c>
      <c r="AF272" s="21">
        <v>10.676505235602095</v>
      </c>
    </row>
    <row r="273" spans="1:32">
      <c r="A273" s="3" t="s">
        <v>30</v>
      </c>
      <c r="B273" s="5" t="s">
        <v>28</v>
      </c>
      <c r="C273" s="5" t="s">
        <v>18</v>
      </c>
      <c r="D273" s="2">
        <v>19</v>
      </c>
      <c r="E273" s="2" t="e">
        <v>#VALUE!</v>
      </c>
      <c r="F273" s="45">
        <v>9.27</v>
      </c>
      <c r="G273" s="45">
        <v>8.24</v>
      </c>
      <c r="H273" s="45">
        <v>8.75</v>
      </c>
      <c r="I273" s="45">
        <v>8.5299999999999994</v>
      </c>
      <c r="J273" s="45">
        <v>8.4600000000000009</v>
      </c>
      <c r="K273" s="45">
        <v>8.75</v>
      </c>
      <c r="L273" s="45">
        <v>9.1199999999999992</v>
      </c>
      <c r="M273" s="45">
        <v>12.97</v>
      </c>
      <c r="N273" s="45">
        <v>10</v>
      </c>
      <c r="O273" s="45">
        <v>8.64</v>
      </c>
      <c r="P273" s="45">
        <v>8.56</v>
      </c>
      <c r="Q273" s="45">
        <v>8.75</v>
      </c>
      <c r="R273" s="45">
        <v>8.26</v>
      </c>
      <c r="S273" s="19">
        <v>76.400000000000006</v>
      </c>
      <c r="T273" s="22">
        <v>16.198232984293192</v>
      </c>
      <c r="U273" s="22">
        <v>14.398429319371726</v>
      </c>
      <c r="V273" s="22">
        <v>15.289594240837696</v>
      </c>
      <c r="W273" s="22">
        <v>14.90517015706806</v>
      </c>
      <c r="X273" s="22">
        <v>14.782853403141361</v>
      </c>
      <c r="Y273" s="22">
        <v>15.289594240837696</v>
      </c>
      <c r="Z273" s="22">
        <v>15.93612565445026</v>
      </c>
      <c r="AA273" s="22">
        <v>22.663547120418848</v>
      </c>
      <c r="AB273" s="22">
        <v>17.473821989528794</v>
      </c>
      <c r="AC273" s="22">
        <v>15.097382198952879</v>
      </c>
      <c r="AD273" s="22">
        <v>14.957591623036649</v>
      </c>
      <c r="AE273" s="22">
        <v>15.289594240837696</v>
      </c>
      <c r="AF273" s="22">
        <v>14.433376963350785</v>
      </c>
    </row>
    <row r="274" spans="1:32">
      <c r="A274" s="3" t="s">
        <v>30</v>
      </c>
      <c r="B274" s="5" t="s">
        <v>28</v>
      </c>
      <c r="C274" s="5" t="s">
        <v>19</v>
      </c>
      <c r="D274" s="2">
        <v>20</v>
      </c>
      <c r="E274" s="2" t="e">
        <v>#VALUE!</v>
      </c>
      <c r="F274" s="45">
        <v>10.67</v>
      </c>
      <c r="G274" s="45">
        <v>9.5399999999999991</v>
      </c>
      <c r="H274" s="45">
        <v>10.14</v>
      </c>
      <c r="I274" s="45">
        <v>9.84</v>
      </c>
      <c r="J274" s="45">
        <v>9.74</v>
      </c>
      <c r="K274" s="45">
        <v>10.039999999999999</v>
      </c>
      <c r="L274" s="45">
        <v>10.6</v>
      </c>
      <c r="M274" s="45">
        <v>14.44</v>
      </c>
      <c r="N274" s="45">
        <v>11.56</v>
      </c>
      <c r="O274" s="45">
        <v>10</v>
      </c>
      <c r="P274" s="45">
        <v>9.83</v>
      </c>
      <c r="Q274" s="45">
        <v>9.9</v>
      </c>
      <c r="R274" s="45">
        <v>9.06</v>
      </c>
      <c r="S274" s="19">
        <v>76.400000000000006</v>
      </c>
      <c r="T274" s="22">
        <v>18.644568062827222</v>
      </c>
      <c r="U274" s="22">
        <v>16.67002617801047</v>
      </c>
      <c r="V274" s="22">
        <v>17.718455497382198</v>
      </c>
      <c r="W274" s="22">
        <v>17.194240837696331</v>
      </c>
      <c r="X274" s="22">
        <v>17.019502617801045</v>
      </c>
      <c r="Y274" s="22">
        <v>17.543717277486909</v>
      </c>
      <c r="Z274" s="22">
        <v>18.522251308900522</v>
      </c>
      <c r="AA274" s="22">
        <v>25.232198952879578</v>
      </c>
      <c r="AB274" s="22">
        <v>20.199738219895288</v>
      </c>
      <c r="AC274" s="22">
        <v>17.473821989528794</v>
      </c>
      <c r="AD274" s="22">
        <v>17.176767015706805</v>
      </c>
      <c r="AE274" s="22">
        <v>17.299083769633508</v>
      </c>
      <c r="AF274" s="22">
        <v>15.831282722513087</v>
      </c>
    </row>
    <row r="275" spans="1:32">
      <c r="A275" s="3" t="s">
        <v>30</v>
      </c>
      <c r="B275" s="5" t="s">
        <v>28</v>
      </c>
      <c r="C275" s="5" t="s">
        <v>20</v>
      </c>
      <c r="D275" s="2">
        <v>21</v>
      </c>
      <c r="E275" s="2" t="e">
        <v>#VALUE!</v>
      </c>
      <c r="F275" s="45">
        <v>8</v>
      </c>
      <c r="G275" s="45">
        <v>7.23</v>
      </c>
      <c r="H275" s="45">
        <v>7.53</v>
      </c>
      <c r="I275" s="45">
        <v>7.31</v>
      </c>
      <c r="J275" s="45">
        <v>7.2</v>
      </c>
      <c r="K275" s="45">
        <v>7.51</v>
      </c>
      <c r="L275" s="45">
        <v>7.75</v>
      </c>
      <c r="M275" s="45">
        <v>11.44</v>
      </c>
      <c r="N275" s="45">
        <v>8.57</v>
      </c>
      <c r="O275" s="45">
        <v>7.54</v>
      </c>
      <c r="P275" s="45">
        <v>7.37</v>
      </c>
      <c r="Q275" s="45">
        <v>7.83</v>
      </c>
      <c r="R275" s="45">
        <v>7.53</v>
      </c>
      <c r="S275" s="19">
        <v>76.400000000000006</v>
      </c>
      <c r="T275" s="22">
        <v>13.979057591623036</v>
      </c>
      <c r="U275" s="22">
        <v>12.633573298429319</v>
      </c>
      <c r="V275" s="22">
        <v>13.157787958115183</v>
      </c>
      <c r="W275" s="22">
        <v>12.773363874345549</v>
      </c>
      <c r="X275" s="22">
        <v>12.581151832460733</v>
      </c>
      <c r="Y275" s="22">
        <v>13.122840314136123</v>
      </c>
      <c r="Z275" s="22">
        <v>13.542212041884815</v>
      </c>
      <c r="AA275" s="22">
        <v>19.990052356020939</v>
      </c>
      <c r="AB275" s="22">
        <v>14.975065445026177</v>
      </c>
      <c r="AC275" s="22">
        <v>13.175261780104712</v>
      </c>
      <c r="AD275" s="22">
        <v>12.878206806282721</v>
      </c>
      <c r="AE275" s="22">
        <v>13.682002617801047</v>
      </c>
      <c r="AF275" s="22">
        <v>13.157787958115183</v>
      </c>
    </row>
    <row r="276" spans="1:32">
      <c r="A276" s="3" t="s">
        <v>30</v>
      </c>
      <c r="B276" s="5" t="s">
        <v>28</v>
      </c>
      <c r="C276" s="5" t="s">
        <v>21</v>
      </c>
      <c r="D276" s="2">
        <v>22</v>
      </c>
      <c r="E276" s="2" t="e">
        <v>#VALUE!</v>
      </c>
      <c r="F276" s="45">
        <v>10.47</v>
      </c>
      <c r="G276" s="45">
        <v>9.26</v>
      </c>
      <c r="H276" s="45">
        <v>9.85</v>
      </c>
      <c r="I276" s="45">
        <v>9.64</v>
      </c>
      <c r="J276" s="45">
        <v>9.4600000000000009</v>
      </c>
      <c r="K276" s="45">
        <v>9.76</v>
      </c>
      <c r="L276" s="45">
        <v>10.36</v>
      </c>
      <c r="M276" s="45">
        <v>14.06</v>
      </c>
      <c r="N276" s="45">
        <v>11.18</v>
      </c>
      <c r="O276" s="45">
        <v>9.65</v>
      </c>
      <c r="P276" s="45">
        <v>9.57</v>
      </c>
      <c r="Q276" s="45">
        <v>9.81</v>
      </c>
      <c r="R276" s="45">
        <v>9.23</v>
      </c>
      <c r="S276" s="19">
        <v>76.400000000000006</v>
      </c>
      <c r="T276" s="22">
        <v>18.295091623036651</v>
      </c>
      <c r="U276" s="22">
        <v>16.180759162303666</v>
      </c>
      <c r="V276" s="22">
        <v>17.21171465968586</v>
      </c>
      <c r="W276" s="22">
        <v>16.84476439790576</v>
      </c>
      <c r="X276" s="22">
        <v>16.53023560209424</v>
      </c>
      <c r="Y276" s="22">
        <v>17.054450261780104</v>
      </c>
      <c r="Z276" s="22">
        <v>18.102879581151832</v>
      </c>
      <c r="AA276" s="22">
        <v>24.568193717277484</v>
      </c>
      <c r="AB276" s="22">
        <v>19.53573298429319</v>
      </c>
      <c r="AC276" s="22">
        <v>16.862238219895289</v>
      </c>
      <c r="AD276" s="22">
        <v>16.722447643979056</v>
      </c>
      <c r="AE276" s="22">
        <v>17.141819371727749</v>
      </c>
      <c r="AF276" s="22">
        <v>16.12833769633508</v>
      </c>
    </row>
    <row r="277" spans="1:32">
      <c r="A277" s="3" t="s">
        <v>30</v>
      </c>
      <c r="B277" s="5" t="s">
        <v>28</v>
      </c>
      <c r="C277" s="5" t="s">
        <v>22</v>
      </c>
      <c r="D277" s="2">
        <v>23</v>
      </c>
      <c r="E277" s="2" t="e">
        <v>#VALUE!</v>
      </c>
      <c r="F277" s="45">
        <v>11.09</v>
      </c>
      <c r="G277" s="45">
        <v>9.8800000000000008</v>
      </c>
      <c r="H277" s="45">
        <v>10.51</v>
      </c>
      <c r="I277" s="45">
        <v>10.17</v>
      </c>
      <c r="J277" s="45">
        <v>10.11</v>
      </c>
      <c r="K277" s="45">
        <v>10.37</v>
      </c>
      <c r="L277" s="45">
        <v>11.12</v>
      </c>
      <c r="M277" s="45">
        <v>15.18</v>
      </c>
      <c r="N277" s="45">
        <v>11.99</v>
      </c>
      <c r="O277" s="45">
        <v>10.37</v>
      </c>
      <c r="P277" s="45">
        <v>10.25</v>
      </c>
      <c r="Q277" s="45">
        <v>10.34</v>
      </c>
      <c r="R277" s="45">
        <v>9.44</v>
      </c>
      <c r="S277" s="19">
        <v>76.400000000000006</v>
      </c>
      <c r="T277" s="22">
        <v>19.378468586387431</v>
      </c>
      <c r="U277" s="22">
        <v>17.264136125654449</v>
      </c>
      <c r="V277" s="22">
        <v>18.364986910994762</v>
      </c>
      <c r="W277" s="22">
        <v>17.770876963350783</v>
      </c>
      <c r="X277" s="22">
        <v>17.666034031413609</v>
      </c>
      <c r="Y277" s="22">
        <v>18.120353403141358</v>
      </c>
      <c r="Z277" s="22">
        <v>19.43089005235602</v>
      </c>
      <c r="AA277" s="22">
        <v>26.52526178010471</v>
      </c>
      <c r="AB277" s="22">
        <v>20.951112565445023</v>
      </c>
      <c r="AC277" s="22">
        <v>18.120353403141358</v>
      </c>
      <c r="AD277" s="22">
        <v>17.910667539267013</v>
      </c>
      <c r="AE277" s="22">
        <v>18.067931937172773</v>
      </c>
      <c r="AF277" s="22">
        <v>16.495287958115181</v>
      </c>
    </row>
    <row r="278" spans="1:32">
      <c r="A278" s="3" t="s">
        <v>30</v>
      </c>
      <c r="B278" s="5" t="s">
        <v>28</v>
      </c>
      <c r="C278" s="5" t="s">
        <v>23</v>
      </c>
      <c r="D278" s="2">
        <v>24</v>
      </c>
      <c r="E278" s="2" t="e">
        <v>#VALUE!</v>
      </c>
      <c r="F278" s="45">
        <v>9.5299999999999994</v>
      </c>
      <c r="G278" s="45">
        <v>8.39</v>
      </c>
      <c r="H278" s="45">
        <v>8.86</v>
      </c>
      <c r="I278" s="45">
        <v>8.77</v>
      </c>
      <c r="J278" s="45">
        <v>8.31</v>
      </c>
      <c r="K278" s="45">
        <v>8.7899999999999991</v>
      </c>
      <c r="L278" s="45">
        <v>9.25</v>
      </c>
      <c r="M278" s="45">
        <v>12.91</v>
      </c>
      <c r="N278" s="45">
        <v>10.029999999999999</v>
      </c>
      <c r="O278" s="45">
        <v>8.7100000000000009</v>
      </c>
      <c r="P278" s="45">
        <v>8.57</v>
      </c>
      <c r="Q278" s="45">
        <v>9.14</v>
      </c>
      <c r="R278" s="45">
        <v>8.86</v>
      </c>
      <c r="S278" s="19">
        <v>76.400000000000006</v>
      </c>
      <c r="T278" s="22">
        <v>16.652552356020941</v>
      </c>
      <c r="U278" s="22">
        <v>14.660536649214659</v>
      </c>
      <c r="V278" s="22">
        <v>15.481806282722511</v>
      </c>
      <c r="W278" s="22">
        <v>15.324541884816751</v>
      </c>
      <c r="X278" s="22">
        <v>14.520746073298428</v>
      </c>
      <c r="Y278" s="22">
        <v>15.359489528795809</v>
      </c>
      <c r="Z278" s="22">
        <v>16.163285340314136</v>
      </c>
      <c r="AA278" s="22">
        <v>22.558704188481677</v>
      </c>
      <c r="AB278" s="22">
        <v>17.526243455497379</v>
      </c>
      <c r="AC278" s="22">
        <v>15.219698952879581</v>
      </c>
      <c r="AD278" s="22">
        <v>14.975065445026177</v>
      </c>
      <c r="AE278" s="22">
        <v>15.971073298429319</v>
      </c>
      <c r="AF278" s="22">
        <v>15.481806282722511</v>
      </c>
    </row>
    <row r="279" spans="1:32">
      <c r="A279" s="3" t="s">
        <v>30</v>
      </c>
      <c r="B279" s="5" t="s">
        <v>28</v>
      </c>
      <c r="C279" s="5" t="s">
        <v>24</v>
      </c>
      <c r="D279" s="2">
        <v>25</v>
      </c>
      <c r="E279" s="2" t="e">
        <v>#VALUE!</v>
      </c>
      <c r="F279" s="45">
        <v>6.32</v>
      </c>
      <c r="G279" s="45">
        <v>5.92</v>
      </c>
      <c r="H279" s="45">
        <v>6.01</v>
      </c>
      <c r="I279" s="45">
        <v>6</v>
      </c>
      <c r="J279" s="45">
        <v>6.02</v>
      </c>
      <c r="K279" s="45">
        <v>6.1</v>
      </c>
      <c r="L279" s="45">
        <v>6.28</v>
      </c>
      <c r="M279" s="45">
        <v>7.44</v>
      </c>
      <c r="N279" s="45">
        <v>6.79</v>
      </c>
      <c r="O279" s="45">
        <v>6.33</v>
      </c>
      <c r="P279" s="45">
        <v>6.08</v>
      </c>
      <c r="Q279" s="45">
        <v>6.22</v>
      </c>
      <c r="R279" s="45">
        <v>6.13</v>
      </c>
      <c r="S279" s="19">
        <v>76.400000000000006</v>
      </c>
      <c r="T279" s="22">
        <v>11.043455497382199</v>
      </c>
      <c r="U279" s="22">
        <v>10.344502617801046</v>
      </c>
      <c r="V279" s="22">
        <v>10.501767015706804</v>
      </c>
      <c r="W279" s="22">
        <v>10.484293193717276</v>
      </c>
      <c r="X279" s="22">
        <v>10.519240837696334</v>
      </c>
      <c r="Y279" s="22">
        <v>10.659031413612563</v>
      </c>
      <c r="Z279" s="22">
        <v>10.973560209424083</v>
      </c>
      <c r="AA279" s="22">
        <v>13.000523560209423</v>
      </c>
      <c r="AB279" s="22">
        <v>11.864725130890053</v>
      </c>
      <c r="AC279" s="22">
        <v>11.060929319371727</v>
      </c>
      <c r="AD279" s="22">
        <v>10.624083769633508</v>
      </c>
      <c r="AE279" s="22">
        <v>10.86871727748691</v>
      </c>
      <c r="AF279" s="22">
        <v>10.711452879581151</v>
      </c>
    </row>
    <row r="280" spans="1:32">
      <c r="A280" s="3" t="s">
        <v>30</v>
      </c>
      <c r="B280" s="5" t="s">
        <v>28</v>
      </c>
      <c r="C280" s="5" t="s">
        <v>25</v>
      </c>
      <c r="D280" s="2">
        <v>26</v>
      </c>
      <c r="E280" s="2" t="e">
        <v>#VALUE!</v>
      </c>
      <c r="F280" s="45">
        <v>6.16</v>
      </c>
      <c r="G280" s="45">
        <v>6.01</v>
      </c>
      <c r="H280" s="45">
        <v>5.9</v>
      </c>
      <c r="I280" s="45">
        <v>6</v>
      </c>
      <c r="J280" s="45">
        <v>6.12</v>
      </c>
      <c r="K280" s="45">
        <v>6</v>
      </c>
      <c r="L280" s="45">
        <v>5.98</v>
      </c>
      <c r="M280" s="45">
        <v>6.81</v>
      </c>
      <c r="N280" s="45">
        <v>6.34</v>
      </c>
      <c r="O280" s="45">
        <v>6.14</v>
      </c>
      <c r="P280" s="45">
        <v>5.83</v>
      </c>
      <c r="Q280" s="45">
        <v>5.96</v>
      </c>
      <c r="R280" s="45">
        <v>6.36</v>
      </c>
      <c r="S280" s="19">
        <v>76.400000000000006</v>
      </c>
      <c r="T280" s="22">
        <v>10.763874345549738</v>
      </c>
      <c r="U280" s="22">
        <v>10.501767015706804</v>
      </c>
      <c r="V280" s="22">
        <v>10.30955497382199</v>
      </c>
      <c r="W280" s="22">
        <v>10.484293193717276</v>
      </c>
      <c r="X280" s="22">
        <v>10.693979057591623</v>
      </c>
      <c r="Y280" s="22">
        <v>10.484293193717276</v>
      </c>
      <c r="Z280" s="22">
        <v>10.44934554973822</v>
      </c>
      <c r="AA280" s="22">
        <v>11.899672774869108</v>
      </c>
      <c r="AB280" s="22">
        <v>11.078403141361255</v>
      </c>
      <c r="AC280" s="22">
        <v>10.728926701570678</v>
      </c>
      <c r="AD280" s="22">
        <v>10.187238219895288</v>
      </c>
      <c r="AE280" s="22">
        <v>10.414397905759161</v>
      </c>
      <c r="AF280" s="22">
        <v>11.113350785340314</v>
      </c>
    </row>
    <row r="281" spans="1:32">
      <c r="A281" s="3" t="s">
        <v>30</v>
      </c>
      <c r="B281" s="5" t="s">
        <v>28</v>
      </c>
      <c r="C281" s="5" t="s">
        <v>26</v>
      </c>
      <c r="D281" s="2">
        <v>27</v>
      </c>
      <c r="E281" s="2" t="e">
        <v>#VALUE!</v>
      </c>
      <c r="F281" s="45">
        <v>6.34</v>
      </c>
      <c r="G281" s="45">
        <v>5.89</v>
      </c>
      <c r="H281" s="45">
        <v>6.04</v>
      </c>
      <c r="I281" s="45">
        <v>6</v>
      </c>
      <c r="J281" s="45">
        <v>6.01</v>
      </c>
      <c r="K281" s="45">
        <v>6.11</v>
      </c>
      <c r="L281" s="45">
        <v>6.33</v>
      </c>
      <c r="M281" s="45">
        <v>7.72</v>
      </c>
      <c r="N281" s="45">
        <v>6.89</v>
      </c>
      <c r="O281" s="45">
        <v>6.38</v>
      </c>
      <c r="P281" s="45">
        <v>6.17</v>
      </c>
      <c r="Q281" s="45">
        <v>6.26</v>
      </c>
      <c r="R281" s="45">
        <v>6.07</v>
      </c>
      <c r="S281" s="19">
        <v>76.400000000000006</v>
      </c>
      <c r="T281" s="22">
        <v>11.078403141361255</v>
      </c>
      <c r="U281" s="22">
        <v>10.292081151832459</v>
      </c>
      <c r="V281" s="22">
        <v>10.554188481675393</v>
      </c>
      <c r="W281" s="22">
        <v>10.484293193717276</v>
      </c>
      <c r="X281" s="22">
        <v>10.501767015706804</v>
      </c>
      <c r="Y281" s="22">
        <v>10.676505235602095</v>
      </c>
      <c r="Z281" s="22">
        <v>11.060929319371727</v>
      </c>
      <c r="AA281" s="22">
        <v>13.489790575916228</v>
      </c>
      <c r="AB281" s="22">
        <v>12.039463350785338</v>
      </c>
      <c r="AC281" s="22">
        <v>11.148298429319372</v>
      </c>
      <c r="AD281" s="22">
        <v>10.781348167539266</v>
      </c>
      <c r="AE281" s="22">
        <v>10.938612565445025</v>
      </c>
      <c r="AF281" s="22">
        <v>10.606609947643978</v>
      </c>
    </row>
    <row r="282" spans="1:32">
      <c r="A282" s="3" t="s">
        <v>30</v>
      </c>
      <c r="B282" s="5" t="s">
        <v>29</v>
      </c>
      <c r="C282" s="5" t="s">
        <v>18</v>
      </c>
      <c r="D282" s="2">
        <v>28</v>
      </c>
      <c r="E282" s="2" t="e">
        <v>#VALUE!</v>
      </c>
      <c r="F282" s="6">
        <v>18128</v>
      </c>
      <c r="G282" s="6">
        <v>15813</v>
      </c>
      <c r="H282" s="6">
        <v>17287</v>
      </c>
      <c r="I282" s="6">
        <v>16783</v>
      </c>
      <c r="J282" s="6">
        <v>16931</v>
      </c>
      <c r="K282" s="6">
        <v>17171</v>
      </c>
      <c r="L282" s="6">
        <v>17907</v>
      </c>
      <c r="M282" s="6">
        <v>25266</v>
      </c>
      <c r="N282" s="6">
        <v>19548</v>
      </c>
      <c r="O282" s="6">
        <v>16575</v>
      </c>
      <c r="P282" s="6">
        <v>16464</v>
      </c>
      <c r="Q282" s="6">
        <v>16789</v>
      </c>
      <c r="R282" s="6">
        <v>16048</v>
      </c>
      <c r="S282" s="19">
        <v>76.400000000000006</v>
      </c>
      <c r="T282" s="6">
        <v>31676.544502617799</v>
      </c>
      <c r="U282" s="6">
        <v>27631.354712041884</v>
      </c>
      <c r="V282" s="6">
        <v>30206.996073298425</v>
      </c>
      <c r="W282" s="6">
        <v>29326.315445026175</v>
      </c>
      <c r="X282" s="6">
        <v>29584.928010471202</v>
      </c>
      <c r="Y282" s="6">
        <v>30004.299738219892</v>
      </c>
      <c r="Z282" s="6">
        <v>31290.373036649213</v>
      </c>
      <c r="AA282" s="6">
        <v>44149.358638743455</v>
      </c>
      <c r="AB282" s="6">
        <v>34157.827225130888</v>
      </c>
      <c r="AC282" s="6">
        <v>28962.859947643978</v>
      </c>
      <c r="AD282" s="6">
        <v>28768.900523560209</v>
      </c>
      <c r="AE282" s="6">
        <v>29336.799738219892</v>
      </c>
      <c r="AF282" s="6">
        <v>28041.98952879581</v>
      </c>
    </row>
    <row r="283" spans="1:32">
      <c r="A283" s="3" t="s">
        <v>30</v>
      </c>
      <c r="B283" s="5" t="s">
        <v>29</v>
      </c>
      <c r="C283" s="5" t="s">
        <v>19</v>
      </c>
      <c r="D283" s="2">
        <v>29</v>
      </c>
      <c r="E283" s="2" t="e">
        <v>#VALUE!</v>
      </c>
      <c r="F283" s="6">
        <v>22977</v>
      </c>
      <c r="G283" s="6">
        <v>20149</v>
      </c>
      <c r="H283" s="6">
        <v>21895</v>
      </c>
      <c r="I283" s="6">
        <v>21234</v>
      </c>
      <c r="J283" s="6">
        <v>21657</v>
      </c>
      <c r="K283" s="6">
        <v>21615</v>
      </c>
      <c r="L283" s="6">
        <v>23275</v>
      </c>
      <c r="M283" s="6">
        <v>30072</v>
      </c>
      <c r="N283" s="6">
        <v>25128</v>
      </c>
      <c r="O283" s="6">
        <v>21645</v>
      </c>
      <c r="P283" s="6">
        <v>21124</v>
      </c>
      <c r="Q283" s="6">
        <v>21338</v>
      </c>
      <c r="R283" s="6">
        <v>19543</v>
      </c>
      <c r="S283" s="19">
        <v>76.400000000000006</v>
      </c>
      <c r="T283" s="6">
        <v>40149.600785340313</v>
      </c>
      <c r="U283" s="6">
        <v>35208.003926701567</v>
      </c>
      <c r="V283" s="6">
        <v>38258.933246073299</v>
      </c>
      <c r="W283" s="6">
        <v>37103.91361256544</v>
      </c>
      <c r="X283" s="6">
        <v>37843.056282722508</v>
      </c>
      <c r="Y283" s="6">
        <v>37769.666230366493</v>
      </c>
      <c r="Z283" s="6">
        <v>40670.320680628269</v>
      </c>
      <c r="AA283" s="6">
        <v>52547.277486910993</v>
      </c>
      <c r="AB283" s="6">
        <v>43908.219895287955</v>
      </c>
      <c r="AC283" s="6">
        <v>37822.087696335075</v>
      </c>
      <c r="AD283" s="6">
        <v>36911.701570680627</v>
      </c>
      <c r="AE283" s="6">
        <v>37285.641361256545</v>
      </c>
      <c r="AF283" s="6">
        <v>34149.09031413612</v>
      </c>
    </row>
    <row r="284" spans="1:32">
      <c r="A284" s="3" t="s">
        <v>30</v>
      </c>
      <c r="B284" s="5" t="s">
        <v>29</v>
      </c>
      <c r="C284" s="5" t="s">
        <v>20</v>
      </c>
      <c r="D284" s="2">
        <v>30</v>
      </c>
      <c r="E284" s="2" t="e">
        <v>#VALUE!</v>
      </c>
      <c r="F284" s="6">
        <v>13156</v>
      </c>
      <c r="G284" s="6">
        <v>12057</v>
      </c>
      <c r="H284" s="6">
        <v>12831</v>
      </c>
      <c r="I284" s="6">
        <v>12029</v>
      </c>
      <c r="J284" s="6">
        <v>11641</v>
      </c>
      <c r="K284" s="6">
        <v>12275</v>
      </c>
      <c r="L284" s="6">
        <v>12200</v>
      </c>
      <c r="M284" s="6">
        <v>19920</v>
      </c>
      <c r="N284" s="6">
        <v>13993</v>
      </c>
      <c r="O284" s="6">
        <v>11938</v>
      </c>
      <c r="P284" s="6">
        <v>12512</v>
      </c>
      <c r="Q284" s="6">
        <v>12949</v>
      </c>
      <c r="R284" s="6">
        <v>12499</v>
      </c>
      <c r="S284" s="19">
        <v>76.400000000000006</v>
      </c>
      <c r="T284" s="6">
        <v>22988.560209424082</v>
      </c>
      <c r="U284" s="6">
        <v>21068.187172774866</v>
      </c>
      <c r="V284" s="6">
        <v>22420.660994764396</v>
      </c>
      <c r="W284" s="6">
        <v>21019.260471204187</v>
      </c>
      <c r="X284" s="6">
        <v>20341.27617801047</v>
      </c>
      <c r="Y284" s="6">
        <v>21449.116492146597</v>
      </c>
      <c r="Z284" s="6">
        <v>21318.062827225131</v>
      </c>
      <c r="AA284" s="6">
        <v>34807.853403141358</v>
      </c>
      <c r="AB284" s="6">
        <v>24451.119109947642</v>
      </c>
      <c r="AC284" s="6">
        <v>20860.248691099474</v>
      </c>
      <c r="AD284" s="6">
        <v>21863.246073298429</v>
      </c>
      <c r="AE284" s="6">
        <v>22626.852094240836</v>
      </c>
      <c r="AF284" s="6">
        <v>21840.530104712041</v>
      </c>
    </row>
    <row r="285" spans="1:32">
      <c r="A285" s="3" t="s">
        <v>30</v>
      </c>
      <c r="B285" s="5" t="s">
        <v>29</v>
      </c>
      <c r="C285" s="5" t="s">
        <v>21</v>
      </c>
      <c r="D285" s="2">
        <v>31</v>
      </c>
      <c r="E285" s="2" t="e">
        <v>#VALUE!</v>
      </c>
      <c r="F285" s="6">
        <v>22011</v>
      </c>
      <c r="G285" s="6">
        <v>19178</v>
      </c>
      <c r="H285" s="6">
        <v>20600</v>
      </c>
      <c r="I285" s="6">
        <v>20394</v>
      </c>
      <c r="J285" s="6">
        <v>20667</v>
      </c>
      <c r="K285" s="6">
        <v>20754</v>
      </c>
      <c r="L285" s="6">
        <v>22186</v>
      </c>
      <c r="M285" s="6">
        <v>28750</v>
      </c>
      <c r="N285" s="6">
        <v>23738</v>
      </c>
      <c r="O285" s="6">
        <v>20664</v>
      </c>
      <c r="P285" s="6">
        <v>20000</v>
      </c>
      <c r="Q285" s="6">
        <v>20539</v>
      </c>
      <c r="R285" s="6">
        <v>19537</v>
      </c>
      <c r="S285" s="19">
        <v>76.400000000000006</v>
      </c>
      <c r="T285" s="6">
        <v>38461.629581151828</v>
      </c>
      <c r="U285" s="6">
        <v>33511.295811518321</v>
      </c>
      <c r="V285" s="6">
        <v>35996.073298429314</v>
      </c>
      <c r="W285" s="6">
        <v>35636.112565445022</v>
      </c>
      <c r="X285" s="6">
        <v>36113.147905759157</v>
      </c>
      <c r="Y285" s="6">
        <v>36265.17015706806</v>
      </c>
      <c r="Z285" s="6">
        <v>38767.421465968582</v>
      </c>
      <c r="AA285" s="6">
        <v>50237.238219895284</v>
      </c>
      <c r="AB285" s="6">
        <v>41479.358638743455</v>
      </c>
      <c r="AC285" s="6">
        <v>36107.905759162299</v>
      </c>
      <c r="AD285" s="6">
        <v>34947.64397905759</v>
      </c>
      <c r="AE285" s="6">
        <v>35889.482984293194</v>
      </c>
      <c r="AF285" s="6">
        <v>34138.606020942403</v>
      </c>
    </row>
    <row r="286" spans="1:32">
      <c r="A286" s="3" t="s">
        <v>30</v>
      </c>
      <c r="B286" s="5" t="s">
        <v>29</v>
      </c>
      <c r="C286" s="5" t="s">
        <v>22</v>
      </c>
      <c r="D286" s="2">
        <v>32</v>
      </c>
      <c r="E286" s="2" t="e">
        <v>#VALUE!</v>
      </c>
      <c r="F286" s="6">
        <v>24142</v>
      </c>
      <c r="G286" s="6">
        <v>21347</v>
      </c>
      <c r="H286" s="6">
        <v>22868</v>
      </c>
      <c r="I286" s="6">
        <v>22236</v>
      </c>
      <c r="J286" s="6">
        <v>22616</v>
      </c>
      <c r="K286" s="6">
        <v>22640</v>
      </c>
      <c r="L286" s="6">
        <v>24562</v>
      </c>
      <c r="M286" s="6">
        <v>31499</v>
      </c>
      <c r="N286" s="6">
        <v>26202</v>
      </c>
      <c r="O286" s="6">
        <v>22945</v>
      </c>
      <c r="P286" s="6">
        <v>21974</v>
      </c>
      <c r="Q286" s="6">
        <v>22355</v>
      </c>
      <c r="R286" s="6">
        <v>21232</v>
      </c>
      <c r="S286" s="19">
        <v>76.400000000000006</v>
      </c>
      <c r="T286" s="6">
        <v>42185.301047120418</v>
      </c>
      <c r="U286" s="6">
        <v>37301.367801047119</v>
      </c>
      <c r="V286" s="6">
        <v>39959.136125654448</v>
      </c>
      <c r="W286" s="6">
        <v>38854.790575916224</v>
      </c>
      <c r="X286" s="6">
        <v>39518.795811518321</v>
      </c>
      <c r="Y286" s="6">
        <v>39560.732984293194</v>
      </c>
      <c r="Z286" s="6">
        <v>42919.201570680627</v>
      </c>
      <c r="AA286" s="6">
        <v>55040.791884816746</v>
      </c>
      <c r="AB286" s="6">
        <v>45784.908376963351</v>
      </c>
      <c r="AC286" s="6">
        <v>40093.684554973821</v>
      </c>
      <c r="AD286" s="6">
        <v>38396.976439790575</v>
      </c>
      <c r="AE286" s="6">
        <v>39062.729057591619</v>
      </c>
      <c r="AF286" s="6">
        <v>37100.418848167537</v>
      </c>
    </row>
    <row r="287" spans="1:32">
      <c r="A287" s="3" t="s">
        <v>30</v>
      </c>
      <c r="B287" s="5" t="s">
        <v>29</v>
      </c>
      <c r="C287" s="5" t="s">
        <v>23</v>
      </c>
      <c r="D287" s="2">
        <v>33</v>
      </c>
      <c r="E287" s="2" t="e">
        <v>#VALUE!</v>
      </c>
      <c r="F287" s="6">
        <v>18512</v>
      </c>
      <c r="G287" s="6">
        <v>16193</v>
      </c>
      <c r="H287" s="6">
        <v>17265</v>
      </c>
      <c r="I287" s="6">
        <v>17186</v>
      </c>
      <c r="J287" s="6">
        <v>16402</v>
      </c>
      <c r="K287" s="6">
        <v>17002</v>
      </c>
      <c r="L287" s="6">
        <v>18041</v>
      </c>
      <c r="M287" s="6">
        <v>25000</v>
      </c>
      <c r="N287" s="6">
        <v>19694</v>
      </c>
      <c r="O287" s="6">
        <v>17151</v>
      </c>
      <c r="P287" s="6">
        <v>16727</v>
      </c>
      <c r="Q287" s="6">
        <v>17408</v>
      </c>
      <c r="R287" s="6">
        <v>17200</v>
      </c>
      <c r="S287" s="19">
        <v>76.400000000000006</v>
      </c>
      <c r="T287" s="6">
        <v>32347.539267015705</v>
      </c>
      <c r="U287" s="6">
        <v>28295.359947643978</v>
      </c>
      <c r="V287" s="6">
        <v>30168.553664921463</v>
      </c>
      <c r="W287" s="6">
        <v>30030.510471204187</v>
      </c>
      <c r="X287" s="6">
        <v>28660.562827225127</v>
      </c>
      <c r="Y287" s="6">
        <v>29708.992146596858</v>
      </c>
      <c r="Z287" s="6">
        <v>31524.522251308899</v>
      </c>
      <c r="AA287" s="6">
        <v>43684.554973821985</v>
      </c>
      <c r="AB287" s="6">
        <v>34412.945026178008</v>
      </c>
      <c r="AC287" s="6">
        <v>29969.352094240836</v>
      </c>
      <c r="AD287" s="6">
        <v>29228.462041884814</v>
      </c>
      <c r="AE287" s="6">
        <v>30418.429319371724</v>
      </c>
      <c r="AF287" s="6">
        <v>30054.973821989526</v>
      </c>
    </row>
    <row r="288" spans="1:32">
      <c r="A288" s="3" t="s">
        <v>30</v>
      </c>
      <c r="B288" s="5" t="s">
        <v>29</v>
      </c>
      <c r="C288" s="5" t="s">
        <v>24</v>
      </c>
      <c r="D288" s="2">
        <v>34</v>
      </c>
      <c r="E288" s="2" t="e">
        <v>#VALUE!</v>
      </c>
      <c r="F288" s="6">
        <v>6764</v>
      </c>
      <c r="G288" s="6">
        <v>6516</v>
      </c>
      <c r="H288" s="6">
        <v>6815</v>
      </c>
      <c r="I288" s="6">
        <v>6667</v>
      </c>
      <c r="J288" s="6">
        <v>6367</v>
      </c>
      <c r="K288" s="6">
        <v>6534</v>
      </c>
      <c r="L288" s="6">
        <v>6487</v>
      </c>
      <c r="M288" s="6">
        <v>7933</v>
      </c>
      <c r="N288" s="6">
        <v>6930</v>
      </c>
      <c r="O288" s="6">
        <v>6533</v>
      </c>
      <c r="P288" s="6">
        <v>6643</v>
      </c>
      <c r="Q288" s="6">
        <v>6872</v>
      </c>
      <c r="R288" s="6">
        <v>6576</v>
      </c>
      <c r="S288" s="19">
        <v>76.400000000000006</v>
      </c>
      <c r="T288" s="6">
        <v>11819.293193717276</v>
      </c>
      <c r="U288" s="6">
        <v>11385.942408376963</v>
      </c>
      <c r="V288" s="6">
        <v>11908.409685863873</v>
      </c>
      <c r="W288" s="6">
        <v>11649.797120418847</v>
      </c>
      <c r="X288" s="6">
        <v>11125.582460732983</v>
      </c>
      <c r="Y288" s="6">
        <v>11417.395287958114</v>
      </c>
      <c r="Z288" s="6">
        <v>11335.268324607328</v>
      </c>
      <c r="AA288" s="6">
        <v>13861.982984293192</v>
      </c>
      <c r="AB288" s="6">
        <v>12109.358638743455</v>
      </c>
      <c r="AC288" s="6">
        <v>11415.647905759162</v>
      </c>
      <c r="AD288" s="6">
        <v>11607.859947643978</v>
      </c>
      <c r="AE288" s="6">
        <v>12008.010471204188</v>
      </c>
      <c r="AF288" s="6">
        <v>11490.785340314134</v>
      </c>
    </row>
    <row r="289" spans="1:32">
      <c r="A289" s="3" t="s">
        <v>30</v>
      </c>
      <c r="B289" s="5" t="s">
        <v>29</v>
      </c>
      <c r="C289" s="5" t="s">
        <v>25</v>
      </c>
      <c r="D289" s="2">
        <v>35</v>
      </c>
      <c r="E289" s="2" t="e">
        <v>#VALUE!</v>
      </c>
      <c r="F289" s="6">
        <v>6343</v>
      </c>
      <c r="G289" s="6">
        <v>6808</v>
      </c>
      <c r="H289" s="6">
        <v>6606</v>
      </c>
      <c r="I289" s="6">
        <v>6481</v>
      </c>
      <c r="J289" s="6">
        <v>6287</v>
      </c>
      <c r="K289" s="6">
        <v>5768</v>
      </c>
      <c r="L289" s="6">
        <v>5951</v>
      </c>
      <c r="M289" s="6">
        <v>7756</v>
      </c>
      <c r="N289" s="6">
        <v>6050</v>
      </c>
      <c r="O289" s="6">
        <v>5954</v>
      </c>
      <c r="P289" s="6">
        <v>5817</v>
      </c>
      <c r="Q289" s="6">
        <v>5914</v>
      </c>
      <c r="R289" s="6">
        <v>5708</v>
      </c>
      <c r="S289" s="19">
        <v>76.400000000000006</v>
      </c>
      <c r="T289" s="6">
        <v>11083.645287958114</v>
      </c>
      <c r="U289" s="6">
        <v>11896.178010471203</v>
      </c>
      <c r="V289" s="6">
        <v>11543.206806282722</v>
      </c>
      <c r="W289" s="6">
        <v>11324.784031413612</v>
      </c>
      <c r="X289" s="6">
        <v>10985.791884816754</v>
      </c>
      <c r="Y289" s="6">
        <v>10078.900523560209</v>
      </c>
      <c r="Z289" s="6">
        <v>10398.671465968586</v>
      </c>
      <c r="AA289" s="6">
        <v>13552.696335078534</v>
      </c>
      <c r="AB289" s="6">
        <v>10571.66230366492</v>
      </c>
      <c r="AC289" s="6">
        <v>10403.913612565444</v>
      </c>
      <c r="AD289" s="6">
        <v>10164.522251308899</v>
      </c>
      <c r="AE289" s="6">
        <v>10334.018324607328</v>
      </c>
      <c r="AF289" s="6">
        <v>9974.0575916230355</v>
      </c>
    </row>
    <row r="290" spans="1:32">
      <c r="A290" s="3" t="s">
        <v>30</v>
      </c>
      <c r="B290" s="5" t="s">
        <v>29</v>
      </c>
      <c r="C290" s="5" t="s">
        <v>26</v>
      </c>
      <c r="D290" s="2">
        <v>36</v>
      </c>
      <c r="E290" s="2" t="e">
        <v>#VALUE!</v>
      </c>
      <c r="F290" s="6">
        <v>6829</v>
      </c>
      <c r="G290" s="6">
        <v>6493</v>
      </c>
      <c r="H290" s="6">
        <v>6835</v>
      </c>
      <c r="I290" s="6">
        <v>6699</v>
      </c>
      <c r="J290" s="6">
        <v>6381</v>
      </c>
      <c r="K290" s="6">
        <v>6594</v>
      </c>
      <c r="L290" s="6">
        <v>6582</v>
      </c>
      <c r="M290" s="6">
        <v>8006</v>
      </c>
      <c r="N290" s="6">
        <v>7032</v>
      </c>
      <c r="O290" s="6">
        <v>6650</v>
      </c>
      <c r="P290" s="6">
        <v>6758</v>
      </c>
      <c r="Q290" s="6">
        <v>6989</v>
      </c>
      <c r="R290" s="6">
        <v>6742</v>
      </c>
      <c r="S290" s="19">
        <v>76.400000000000006</v>
      </c>
      <c r="T290" s="6">
        <v>11932.873036649215</v>
      </c>
      <c r="U290" s="6">
        <v>11345.752617801047</v>
      </c>
      <c r="V290" s="6">
        <v>11943.357329842931</v>
      </c>
      <c r="W290" s="6">
        <v>11705.71335078534</v>
      </c>
      <c r="X290" s="6">
        <v>11150.045811518325</v>
      </c>
      <c r="Y290" s="6">
        <v>11522.238219895287</v>
      </c>
      <c r="Z290" s="6">
        <v>11501.269633507853</v>
      </c>
      <c r="AA290" s="6">
        <v>13989.541884816754</v>
      </c>
      <c r="AB290" s="6">
        <v>12287.591623036647</v>
      </c>
      <c r="AC290" s="6">
        <v>11620.091623036649</v>
      </c>
      <c r="AD290" s="6">
        <v>11808.80890052356</v>
      </c>
      <c r="AE290" s="6">
        <v>12212.454188481675</v>
      </c>
      <c r="AF290" s="6">
        <v>11780.850785340313</v>
      </c>
    </row>
    <row r="291" spans="1:32">
      <c r="A291" s="3">
        <v>2004</v>
      </c>
      <c r="B291" s="5" t="s">
        <v>17</v>
      </c>
      <c r="C291" s="5" t="s">
        <v>18</v>
      </c>
      <c r="D291" s="2">
        <v>1</v>
      </c>
      <c r="E291" s="2">
        <v>7</v>
      </c>
      <c r="F291" s="96">
        <v>345.5</v>
      </c>
      <c r="G291" s="96">
        <v>300.89999999999998</v>
      </c>
      <c r="H291" s="96">
        <v>328.1</v>
      </c>
      <c r="I291" s="96">
        <v>321.8</v>
      </c>
      <c r="J291" s="96">
        <v>320.89999999999998</v>
      </c>
      <c r="K291" s="96">
        <v>325.8</v>
      </c>
      <c r="L291" s="96">
        <v>341.3</v>
      </c>
      <c r="M291" s="96">
        <v>476</v>
      </c>
      <c r="N291" s="96">
        <v>371.7</v>
      </c>
      <c r="O291" s="96">
        <v>317.10000000000002</v>
      </c>
      <c r="P291" s="96">
        <v>315.5</v>
      </c>
      <c r="Q291" s="96">
        <v>321.3</v>
      </c>
      <c r="R291" s="96">
        <v>305.39999999999998</v>
      </c>
      <c r="S291" s="19">
        <v>76.400000000000006</v>
      </c>
      <c r="T291" s="20">
        <v>603.7205497382198</v>
      </c>
      <c r="U291" s="20">
        <v>525.7873036649213</v>
      </c>
      <c r="V291" s="20">
        <v>573.31609947643983</v>
      </c>
      <c r="W291" s="20">
        <v>562.30759162303661</v>
      </c>
      <c r="X291" s="20">
        <v>560.7349476439789</v>
      </c>
      <c r="Y291" s="20">
        <v>569.29712041884818</v>
      </c>
      <c r="Z291" s="20">
        <v>596.38154450261777</v>
      </c>
      <c r="AA291" s="20">
        <v>831.75392670157066</v>
      </c>
      <c r="AB291" s="20">
        <v>649.50196335078522</v>
      </c>
      <c r="AC291" s="20">
        <v>554.09489528795814</v>
      </c>
      <c r="AD291" s="20">
        <v>551.29908376963351</v>
      </c>
      <c r="AE291" s="20">
        <v>561.43390052356017</v>
      </c>
      <c r="AF291" s="20">
        <v>533.65052356020931</v>
      </c>
    </row>
    <row r="292" spans="1:32">
      <c r="A292" s="3">
        <v>2004</v>
      </c>
      <c r="B292" s="5" t="s">
        <v>17</v>
      </c>
      <c r="C292" s="5" t="s">
        <v>19</v>
      </c>
      <c r="D292" s="2">
        <v>2</v>
      </c>
      <c r="E292" s="2">
        <v>7</v>
      </c>
      <c r="F292" s="96">
        <v>434.9</v>
      </c>
      <c r="G292" s="96">
        <v>384.2</v>
      </c>
      <c r="H292" s="96">
        <v>416.3</v>
      </c>
      <c r="I292" s="96">
        <v>406.9</v>
      </c>
      <c r="J292" s="96">
        <v>405.5</v>
      </c>
      <c r="K292" s="96">
        <v>410</v>
      </c>
      <c r="L292" s="96">
        <v>438.3</v>
      </c>
      <c r="M292" s="96">
        <v>561.9</v>
      </c>
      <c r="N292" s="96">
        <v>471.3</v>
      </c>
      <c r="O292" s="96">
        <v>407.9</v>
      </c>
      <c r="P292" s="96">
        <v>397.2</v>
      </c>
      <c r="Q292" s="96">
        <v>402.1</v>
      </c>
      <c r="R292" s="96">
        <v>371</v>
      </c>
      <c r="S292" s="19">
        <v>76.400000000000006</v>
      </c>
      <c r="T292" s="20">
        <v>759.93651832460716</v>
      </c>
      <c r="U292" s="20">
        <v>671.34424083769625</v>
      </c>
      <c r="V292" s="20">
        <v>727.43520942408372</v>
      </c>
      <c r="W292" s="20">
        <v>711.00981675392654</v>
      </c>
      <c r="X292" s="20">
        <v>708.56348167539261</v>
      </c>
      <c r="Y292" s="20">
        <v>716.42670157068062</v>
      </c>
      <c r="Z292" s="20">
        <v>765.87761780104711</v>
      </c>
      <c r="AA292" s="20">
        <v>981.8540575916229</v>
      </c>
      <c r="AB292" s="20">
        <v>823.54123036649207</v>
      </c>
      <c r="AC292" s="20">
        <v>712.75719895287943</v>
      </c>
      <c r="AD292" s="20">
        <v>694.06020942408372</v>
      </c>
      <c r="AE292" s="20">
        <v>702.62238219895289</v>
      </c>
      <c r="AF292" s="20">
        <v>648.27879581151831</v>
      </c>
    </row>
    <row r="293" spans="1:32">
      <c r="A293" s="3">
        <v>2004</v>
      </c>
      <c r="B293" s="5" t="s">
        <v>17</v>
      </c>
      <c r="C293" s="5" t="s">
        <v>20</v>
      </c>
      <c r="D293" s="2">
        <v>3</v>
      </c>
      <c r="E293" s="2">
        <v>7</v>
      </c>
      <c r="F293" s="96">
        <v>259.10000000000002</v>
      </c>
      <c r="G293" s="96">
        <v>233.9</v>
      </c>
      <c r="H293" s="96">
        <v>249.6</v>
      </c>
      <c r="I293" s="96">
        <v>235.4</v>
      </c>
      <c r="J293" s="96">
        <v>231.9</v>
      </c>
      <c r="K293" s="96">
        <v>242.7</v>
      </c>
      <c r="L293" s="96">
        <v>243.7</v>
      </c>
      <c r="M293" s="96">
        <v>384.7</v>
      </c>
      <c r="N293" s="96">
        <v>275</v>
      </c>
      <c r="O293" s="96">
        <v>237.1</v>
      </c>
      <c r="P293" s="96">
        <v>242.3</v>
      </c>
      <c r="Q293" s="96">
        <v>254</v>
      </c>
      <c r="R293" s="96">
        <v>248.9</v>
      </c>
      <c r="S293" s="19">
        <v>76.400000000000006</v>
      </c>
      <c r="T293" s="20">
        <v>452.74672774869111</v>
      </c>
      <c r="U293" s="20">
        <v>408.71269633507853</v>
      </c>
      <c r="V293" s="20">
        <v>436.1465968586387</v>
      </c>
      <c r="W293" s="20">
        <v>411.33376963350781</v>
      </c>
      <c r="X293" s="20">
        <v>405.21793193717275</v>
      </c>
      <c r="Y293" s="20">
        <v>424.08965968586381</v>
      </c>
      <c r="Z293" s="20">
        <v>425.8370418848167</v>
      </c>
      <c r="AA293" s="20">
        <v>672.21793193717269</v>
      </c>
      <c r="AB293" s="20">
        <v>480.53010471204186</v>
      </c>
      <c r="AC293" s="20">
        <v>414.30431937172767</v>
      </c>
      <c r="AD293" s="20">
        <v>423.39070680628271</v>
      </c>
      <c r="AE293" s="20">
        <v>443.83507853403137</v>
      </c>
      <c r="AF293" s="20">
        <v>434.92342931937173</v>
      </c>
    </row>
    <row r="294" spans="1:32">
      <c r="A294" s="3">
        <v>2004</v>
      </c>
      <c r="B294" s="5" t="s">
        <v>17</v>
      </c>
      <c r="C294" s="5" t="s">
        <v>21</v>
      </c>
      <c r="D294" s="2">
        <v>4</v>
      </c>
      <c r="E294" s="2">
        <v>7</v>
      </c>
      <c r="F294" s="96">
        <v>419.2</v>
      </c>
      <c r="G294" s="96">
        <v>370.2</v>
      </c>
      <c r="H294" s="96">
        <v>394.1</v>
      </c>
      <c r="I294" s="96">
        <v>389.4</v>
      </c>
      <c r="J294" s="96">
        <v>383.6</v>
      </c>
      <c r="K294" s="96">
        <v>392</v>
      </c>
      <c r="L294" s="96">
        <v>419.1</v>
      </c>
      <c r="M294" s="96">
        <v>537.4</v>
      </c>
      <c r="N294" s="96">
        <v>447.2</v>
      </c>
      <c r="O294" s="96">
        <v>392.6</v>
      </c>
      <c r="P294" s="96">
        <v>381.3</v>
      </c>
      <c r="Q294" s="96">
        <v>390.4</v>
      </c>
      <c r="R294" s="96">
        <v>372.6</v>
      </c>
      <c r="S294" s="19">
        <v>76.400000000000006</v>
      </c>
      <c r="T294" s="20">
        <v>732.50261780104699</v>
      </c>
      <c r="U294" s="20">
        <v>646.88089005235588</v>
      </c>
      <c r="V294" s="20">
        <v>688.64332460732987</v>
      </c>
      <c r="W294" s="20">
        <v>680.43062827225117</v>
      </c>
      <c r="X294" s="20">
        <v>670.29581151832463</v>
      </c>
      <c r="Y294" s="20">
        <v>684.9738219895288</v>
      </c>
      <c r="Z294" s="20">
        <v>732.32787958115182</v>
      </c>
      <c r="AA294" s="20">
        <v>939.04319371727729</v>
      </c>
      <c r="AB294" s="20">
        <v>781.42931937172762</v>
      </c>
      <c r="AC294" s="20">
        <v>686.02225130890054</v>
      </c>
      <c r="AD294" s="20">
        <v>666.27683246073298</v>
      </c>
      <c r="AE294" s="20">
        <v>682.17801047120406</v>
      </c>
      <c r="AF294" s="20">
        <v>651.07460732984293</v>
      </c>
    </row>
    <row r="295" spans="1:32">
      <c r="A295" s="3">
        <v>2004</v>
      </c>
      <c r="B295" s="5" t="s">
        <v>17</v>
      </c>
      <c r="C295" s="5" t="s">
        <v>22</v>
      </c>
      <c r="D295" s="2">
        <v>5</v>
      </c>
      <c r="E295" s="2">
        <v>7</v>
      </c>
      <c r="F295" s="96">
        <v>460</v>
      </c>
      <c r="G295" s="96">
        <v>411.3</v>
      </c>
      <c r="H295" s="96">
        <v>438</v>
      </c>
      <c r="I295" s="96">
        <v>426</v>
      </c>
      <c r="J295" s="96">
        <v>428.3</v>
      </c>
      <c r="K295" s="96">
        <v>428.8</v>
      </c>
      <c r="L295" s="96">
        <v>462.5</v>
      </c>
      <c r="M295" s="96">
        <v>593.20000000000005</v>
      </c>
      <c r="N295" s="96">
        <v>494.2</v>
      </c>
      <c r="O295" s="96">
        <v>437</v>
      </c>
      <c r="P295" s="96">
        <v>417.7</v>
      </c>
      <c r="Q295" s="96">
        <v>427.4</v>
      </c>
      <c r="R295" s="96">
        <v>400.9</v>
      </c>
      <c r="S295" s="19">
        <v>76.400000000000006</v>
      </c>
      <c r="T295" s="20">
        <v>803.79581151832451</v>
      </c>
      <c r="U295" s="20">
        <v>718.69829842931938</v>
      </c>
      <c r="V295" s="20">
        <v>765.35340314136124</v>
      </c>
      <c r="W295" s="20">
        <v>744.38481675392666</v>
      </c>
      <c r="X295" s="20">
        <v>748.40379581151831</v>
      </c>
      <c r="Y295" s="20">
        <v>749.27748691099475</v>
      </c>
      <c r="Z295" s="20">
        <v>808.16426701570674</v>
      </c>
      <c r="AA295" s="20">
        <v>1036.5471204188482</v>
      </c>
      <c r="AB295" s="20">
        <v>863.55628272251295</v>
      </c>
      <c r="AC295" s="20">
        <v>763.60602094240835</v>
      </c>
      <c r="AD295" s="20">
        <v>729.88154450261766</v>
      </c>
      <c r="AE295" s="20">
        <v>746.83115183246059</v>
      </c>
      <c r="AF295" s="20">
        <v>700.52552356020931</v>
      </c>
    </row>
    <row r="296" spans="1:32">
      <c r="A296" s="3">
        <v>2004</v>
      </c>
      <c r="B296" s="5" t="s">
        <v>17</v>
      </c>
      <c r="C296" s="5" t="s">
        <v>23</v>
      </c>
      <c r="D296" s="2">
        <v>6</v>
      </c>
      <c r="E296" s="2">
        <v>7</v>
      </c>
      <c r="F296" s="96">
        <v>356.7</v>
      </c>
      <c r="G296" s="96">
        <v>317</v>
      </c>
      <c r="H296" s="96">
        <v>332</v>
      </c>
      <c r="I296" s="96">
        <v>327</v>
      </c>
      <c r="J296" s="96">
        <v>315.2</v>
      </c>
      <c r="K296" s="96">
        <v>329.1</v>
      </c>
      <c r="L296" s="96">
        <v>346.4</v>
      </c>
      <c r="M296" s="96">
        <v>475.9</v>
      </c>
      <c r="N296" s="96">
        <v>376.6</v>
      </c>
      <c r="O296" s="96">
        <v>329.4</v>
      </c>
      <c r="P296" s="96">
        <v>320.5</v>
      </c>
      <c r="Q296" s="96">
        <v>341.6</v>
      </c>
      <c r="R296" s="96">
        <v>332.2</v>
      </c>
      <c r="S296" s="19">
        <v>76.400000000000006</v>
      </c>
      <c r="T296" s="20">
        <v>623.29123036649207</v>
      </c>
      <c r="U296" s="20">
        <v>553.92015706806274</v>
      </c>
      <c r="V296" s="20">
        <v>580.13089005235599</v>
      </c>
      <c r="W296" s="20">
        <v>571.39397905759154</v>
      </c>
      <c r="X296" s="20">
        <v>550.77486910994753</v>
      </c>
      <c r="Y296" s="20">
        <v>575.06348167539272</v>
      </c>
      <c r="Z296" s="20">
        <v>605.2931937172774</v>
      </c>
      <c r="AA296" s="20">
        <v>831.57918848167526</v>
      </c>
      <c r="AB296" s="20">
        <v>658.0641361256545</v>
      </c>
      <c r="AC296" s="20">
        <v>575.58769633507836</v>
      </c>
      <c r="AD296" s="20">
        <v>560.03599476439786</v>
      </c>
      <c r="AE296" s="20">
        <v>596.90575916230375</v>
      </c>
      <c r="AF296" s="20">
        <v>580.48036649214646</v>
      </c>
    </row>
    <row r="297" spans="1:32">
      <c r="A297" s="3">
        <v>2004</v>
      </c>
      <c r="B297" s="5" t="s">
        <v>17</v>
      </c>
      <c r="C297" s="5" t="s">
        <v>24</v>
      </c>
      <c r="D297" s="2">
        <v>7</v>
      </c>
      <c r="E297" s="2">
        <v>7</v>
      </c>
      <c r="F297" s="96">
        <v>130</v>
      </c>
      <c r="G297" s="96">
        <v>122</v>
      </c>
      <c r="H297" s="96">
        <v>128.30000000000001</v>
      </c>
      <c r="I297" s="96">
        <v>125.3</v>
      </c>
      <c r="J297" s="96">
        <v>126</v>
      </c>
      <c r="K297" s="96">
        <v>124.8</v>
      </c>
      <c r="L297" s="96">
        <v>127.1</v>
      </c>
      <c r="M297" s="96">
        <v>146.6</v>
      </c>
      <c r="N297" s="96">
        <v>136</v>
      </c>
      <c r="O297" s="96">
        <v>129.5</v>
      </c>
      <c r="P297" s="96">
        <v>127.5</v>
      </c>
      <c r="Q297" s="96">
        <v>130</v>
      </c>
      <c r="R297" s="96">
        <v>126.5</v>
      </c>
      <c r="S297" s="19">
        <v>76.400000000000006</v>
      </c>
      <c r="T297" s="20">
        <v>227.15968586387433</v>
      </c>
      <c r="U297" s="20">
        <v>213.18062827225128</v>
      </c>
      <c r="V297" s="20">
        <v>224.18913612565447</v>
      </c>
      <c r="W297" s="20">
        <v>218.9469895287958</v>
      </c>
      <c r="X297" s="20">
        <v>220.17015706806282</v>
      </c>
      <c r="Y297" s="20">
        <v>218.07329842931935</v>
      </c>
      <c r="Z297" s="20">
        <v>222.09227748691097</v>
      </c>
      <c r="AA297" s="20">
        <v>256.16623036649213</v>
      </c>
      <c r="AB297" s="20">
        <v>237.64397905759159</v>
      </c>
      <c r="AC297" s="20">
        <v>226.28599476439788</v>
      </c>
      <c r="AD297" s="20">
        <v>222.79123036649213</v>
      </c>
      <c r="AE297" s="20">
        <v>227.15968586387433</v>
      </c>
      <c r="AF297" s="20">
        <v>221.04384816753924</v>
      </c>
    </row>
    <row r="298" spans="1:32">
      <c r="A298" s="3">
        <v>2004</v>
      </c>
      <c r="B298" s="5" t="s">
        <v>17</v>
      </c>
      <c r="C298" s="5" t="s">
        <v>25</v>
      </c>
      <c r="D298" s="2">
        <v>8</v>
      </c>
      <c r="E298" s="2">
        <v>7</v>
      </c>
      <c r="F298" s="96">
        <v>121</v>
      </c>
      <c r="G298" s="96">
        <v>123.8</v>
      </c>
      <c r="H298" s="96">
        <v>120.7</v>
      </c>
      <c r="I298" s="96">
        <v>121.7</v>
      </c>
      <c r="J298" s="96">
        <v>118.7</v>
      </c>
      <c r="K298" s="96">
        <v>111.4</v>
      </c>
      <c r="L298" s="96">
        <v>120</v>
      </c>
      <c r="M298" s="96">
        <v>134.4</v>
      </c>
      <c r="N298" s="96">
        <v>121.8</v>
      </c>
      <c r="O298" s="96">
        <v>114.2</v>
      </c>
      <c r="P298" s="96">
        <v>113.6</v>
      </c>
      <c r="Q298" s="96">
        <v>115.1</v>
      </c>
      <c r="R298" s="96">
        <v>130</v>
      </c>
      <c r="S298" s="19">
        <v>76.400000000000006</v>
      </c>
      <c r="T298" s="20">
        <v>211.43324607329842</v>
      </c>
      <c r="U298" s="20">
        <v>216.32591623036646</v>
      </c>
      <c r="V298" s="20">
        <v>210.90903141361255</v>
      </c>
      <c r="W298" s="20">
        <v>212.65641361256544</v>
      </c>
      <c r="X298" s="20">
        <v>207.4142670157068</v>
      </c>
      <c r="Y298" s="20">
        <v>194.6583769633508</v>
      </c>
      <c r="Z298" s="20">
        <v>209.68586387434553</v>
      </c>
      <c r="AA298" s="20">
        <v>234.84816753926702</v>
      </c>
      <c r="AB298" s="20">
        <v>212.83115183246071</v>
      </c>
      <c r="AC298" s="20">
        <v>199.55104712041884</v>
      </c>
      <c r="AD298" s="20">
        <v>198.50261780104708</v>
      </c>
      <c r="AE298" s="20">
        <v>201.12369109947642</v>
      </c>
      <c r="AF298" s="20">
        <v>227.15968586387433</v>
      </c>
    </row>
    <row r="299" spans="1:32">
      <c r="A299" s="3">
        <v>2004</v>
      </c>
      <c r="B299" s="5" t="s">
        <v>17</v>
      </c>
      <c r="C299" s="5" t="s">
        <v>26</v>
      </c>
      <c r="D299" s="2">
        <v>9</v>
      </c>
      <c r="E299" s="2">
        <v>7</v>
      </c>
      <c r="F299" s="96">
        <v>131.6</v>
      </c>
      <c r="G299" s="96">
        <v>121.5</v>
      </c>
      <c r="H299" s="96">
        <v>130</v>
      </c>
      <c r="I299" s="96">
        <v>126</v>
      </c>
      <c r="J299" s="96">
        <v>127.9</v>
      </c>
      <c r="K299" s="96">
        <v>127.7</v>
      </c>
      <c r="L299" s="96">
        <v>128</v>
      </c>
      <c r="M299" s="96">
        <v>150.19999999999999</v>
      </c>
      <c r="N299" s="96">
        <v>139.6</v>
      </c>
      <c r="O299" s="96">
        <v>132.30000000000001</v>
      </c>
      <c r="P299" s="96">
        <v>129.1</v>
      </c>
      <c r="Q299" s="96">
        <v>132.80000000000001</v>
      </c>
      <c r="R299" s="96">
        <v>126</v>
      </c>
      <c r="S299" s="19">
        <v>76.400000000000006</v>
      </c>
      <c r="T299" s="20">
        <v>229.95549738219893</v>
      </c>
      <c r="U299" s="20">
        <v>212.30693717277487</v>
      </c>
      <c r="V299" s="20">
        <v>227.15968586387433</v>
      </c>
      <c r="W299" s="20">
        <v>220.17015706806282</v>
      </c>
      <c r="X299" s="20">
        <v>223.49018324607331</v>
      </c>
      <c r="Y299" s="20">
        <v>223.14070680628271</v>
      </c>
      <c r="Z299" s="20">
        <v>223.66492146596858</v>
      </c>
      <c r="AA299" s="20">
        <v>262.45680628272248</v>
      </c>
      <c r="AB299" s="20">
        <v>243.93455497382195</v>
      </c>
      <c r="AC299" s="20">
        <v>231.17866492146598</v>
      </c>
      <c r="AD299" s="20">
        <v>225.58704188481673</v>
      </c>
      <c r="AE299" s="20">
        <v>232.05235602094243</v>
      </c>
      <c r="AF299" s="20">
        <v>220.17015706806282</v>
      </c>
    </row>
    <row r="300" spans="1:32">
      <c r="A300" s="3">
        <v>2004</v>
      </c>
      <c r="B300" s="5" t="s">
        <v>27</v>
      </c>
      <c r="C300" s="5" t="s">
        <v>18</v>
      </c>
      <c r="D300" s="2">
        <v>10</v>
      </c>
      <c r="E300" s="2">
        <v>7</v>
      </c>
      <c r="F300" s="44">
        <v>9.26</v>
      </c>
      <c r="G300" s="44">
        <v>8.2100000000000009</v>
      </c>
      <c r="H300" s="44">
        <v>8.77</v>
      </c>
      <c r="I300" s="44">
        <v>8.5399999999999991</v>
      </c>
      <c r="J300" s="44">
        <v>8.4499999999999993</v>
      </c>
      <c r="K300" s="44">
        <v>8.6999999999999993</v>
      </c>
      <c r="L300" s="44">
        <v>9.09</v>
      </c>
      <c r="M300" s="44">
        <v>12.85</v>
      </c>
      <c r="N300" s="44">
        <v>9.99</v>
      </c>
      <c r="O300" s="44">
        <v>8.6199999999999992</v>
      </c>
      <c r="P300" s="44">
        <v>8.56</v>
      </c>
      <c r="Q300" s="44">
        <v>8.7100000000000009</v>
      </c>
      <c r="R300" s="44">
        <v>8.33</v>
      </c>
      <c r="S300" s="19">
        <v>76.400000000000006</v>
      </c>
      <c r="T300" s="21">
        <v>16.180759162303666</v>
      </c>
      <c r="U300" s="21">
        <v>14.346007853403142</v>
      </c>
      <c r="V300" s="21">
        <v>15.324541884816751</v>
      </c>
      <c r="W300" s="21">
        <v>14.92264397905759</v>
      </c>
      <c r="X300" s="21">
        <v>14.765379581151828</v>
      </c>
      <c r="Y300" s="21">
        <v>15.202225130890049</v>
      </c>
      <c r="Z300" s="21">
        <v>15.883704188481673</v>
      </c>
      <c r="AA300" s="21">
        <v>22.453861256544499</v>
      </c>
      <c r="AB300" s="21">
        <v>17.456348167539264</v>
      </c>
      <c r="AC300" s="21">
        <v>15.062434554973821</v>
      </c>
      <c r="AD300" s="21">
        <v>14.957591623036649</v>
      </c>
      <c r="AE300" s="21">
        <v>15.219698952879581</v>
      </c>
      <c r="AF300" s="21">
        <v>14.555693717277487</v>
      </c>
    </row>
    <row r="301" spans="1:32">
      <c r="A301" s="3">
        <v>2004</v>
      </c>
      <c r="B301" s="5" t="s">
        <v>27</v>
      </c>
      <c r="C301" s="5" t="s">
        <v>19</v>
      </c>
      <c r="D301" s="2">
        <v>11</v>
      </c>
      <c r="E301" s="2">
        <v>7</v>
      </c>
      <c r="F301" s="44">
        <v>10.66</v>
      </c>
      <c r="G301" s="44">
        <v>9.59</v>
      </c>
      <c r="H301" s="44">
        <v>10.24</v>
      </c>
      <c r="I301" s="44">
        <v>9.86</v>
      </c>
      <c r="J301" s="44">
        <v>9.74</v>
      </c>
      <c r="K301" s="44">
        <v>10.01</v>
      </c>
      <c r="L301" s="44">
        <v>10.6</v>
      </c>
      <c r="M301" s="44">
        <v>14.39</v>
      </c>
      <c r="N301" s="44">
        <v>11.56</v>
      </c>
      <c r="O301" s="44">
        <v>10</v>
      </c>
      <c r="P301" s="44">
        <v>9.8800000000000008</v>
      </c>
      <c r="Q301" s="44">
        <v>9.91</v>
      </c>
      <c r="R301" s="44">
        <v>9.23</v>
      </c>
      <c r="S301" s="19">
        <v>76.400000000000006</v>
      </c>
      <c r="T301" s="21">
        <v>18.627094240837696</v>
      </c>
      <c r="U301" s="21">
        <v>16.757395287958111</v>
      </c>
      <c r="V301" s="21">
        <v>17.893193717277484</v>
      </c>
      <c r="W301" s="21">
        <v>17.22918848167539</v>
      </c>
      <c r="X301" s="21">
        <v>17.019502617801045</v>
      </c>
      <c r="Y301" s="21">
        <v>17.491295811518324</v>
      </c>
      <c r="Z301" s="21">
        <v>18.522251308900522</v>
      </c>
      <c r="AA301" s="21">
        <v>25.144829842931937</v>
      </c>
      <c r="AB301" s="21">
        <v>20.199738219895288</v>
      </c>
      <c r="AC301" s="21">
        <v>17.473821989528794</v>
      </c>
      <c r="AD301" s="21">
        <v>17.264136125654449</v>
      </c>
      <c r="AE301" s="21">
        <v>17.316557591623038</v>
      </c>
      <c r="AF301" s="21">
        <v>16.12833769633508</v>
      </c>
    </row>
    <row r="302" spans="1:32">
      <c r="A302" s="3">
        <v>2004</v>
      </c>
      <c r="B302" s="5" t="s">
        <v>27</v>
      </c>
      <c r="C302" s="5" t="s">
        <v>20</v>
      </c>
      <c r="D302" s="2">
        <v>12</v>
      </c>
      <c r="E302" s="2">
        <v>7</v>
      </c>
      <c r="F302" s="44">
        <v>7.97</v>
      </c>
      <c r="G302" s="44">
        <v>7.26</v>
      </c>
      <c r="H302" s="44">
        <v>7.51</v>
      </c>
      <c r="I302" s="44">
        <v>7.27</v>
      </c>
      <c r="J302" s="44">
        <v>7.14</v>
      </c>
      <c r="K302" s="44">
        <v>7.41</v>
      </c>
      <c r="L302" s="44">
        <v>7.68</v>
      </c>
      <c r="M302" s="44">
        <v>11.41</v>
      </c>
      <c r="N302" s="44">
        <v>8.57</v>
      </c>
      <c r="O302" s="44">
        <v>7.5</v>
      </c>
      <c r="P302" s="44">
        <v>7.37</v>
      </c>
      <c r="Q302" s="44">
        <v>7.75</v>
      </c>
      <c r="R302" s="44">
        <v>7.56</v>
      </c>
      <c r="S302" s="19">
        <v>76.400000000000006</v>
      </c>
      <c r="T302" s="21">
        <v>13.926636125654447</v>
      </c>
      <c r="U302" s="21">
        <v>12.685994764397904</v>
      </c>
      <c r="V302" s="21">
        <v>13.122840314136123</v>
      </c>
      <c r="W302" s="21">
        <v>12.703468586387434</v>
      </c>
      <c r="X302" s="21">
        <v>12.476308900523559</v>
      </c>
      <c r="Y302" s="21">
        <v>12.948102094240836</v>
      </c>
      <c r="Z302" s="21">
        <v>13.419895287958115</v>
      </c>
      <c r="AA302" s="21">
        <v>19.937630890052358</v>
      </c>
      <c r="AB302" s="21">
        <v>14.975065445026177</v>
      </c>
      <c r="AC302" s="21">
        <v>13.105366492146596</v>
      </c>
      <c r="AD302" s="21">
        <v>12.878206806282721</v>
      </c>
      <c r="AE302" s="21">
        <v>13.542212041884815</v>
      </c>
      <c r="AF302" s="21">
        <v>13.210209424083768</v>
      </c>
    </row>
    <row r="303" spans="1:32">
      <c r="A303" s="3">
        <v>2004</v>
      </c>
      <c r="B303" s="5" t="s">
        <v>27</v>
      </c>
      <c r="C303" s="5" t="s">
        <v>21</v>
      </c>
      <c r="D303" s="2">
        <v>13</v>
      </c>
      <c r="E303" s="2">
        <v>7</v>
      </c>
      <c r="F303" s="44">
        <v>10.44</v>
      </c>
      <c r="G303" s="44">
        <v>9.2899999999999991</v>
      </c>
      <c r="H303" s="44">
        <v>9.8800000000000008</v>
      </c>
      <c r="I303" s="44">
        <v>9.6</v>
      </c>
      <c r="J303" s="44">
        <v>9.4499999999999993</v>
      </c>
      <c r="K303" s="44">
        <v>9.69</v>
      </c>
      <c r="L303" s="44">
        <v>10.34</v>
      </c>
      <c r="M303" s="44">
        <v>13.99</v>
      </c>
      <c r="N303" s="44">
        <v>11.16</v>
      </c>
      <c r="O303" s="44">
        <v>9.64</v>
      </c>
      <c r="P303" s="44">
        <v>9.51</v>
      </c>
      <c r="Q303" s="44">
        <v>9.81</v>
      </c>
      <c r="R303" s="44">
        <v>9.26</v>
      </c>
      <c r="S303" s="19">
        <v>76.400000000000006</v>
      </c>
      <c r="T303" s="21">
        <v>18.242670157068062</v>
      </c>
      <c r="U303" s="21">
        <v>16.233180628272248</v>
      </c>
      <c r="V303" s="21">
        <v>17.264136125654449</v>
      </c>
      <c r="W303" s="21">
        <v>16.774869109947641</v>
      </c>
      <c r="X303" s="21">
        <v>16.512761780104707</v>
      </c>
      <c r="Y303" s="21">
        <v>16.932133507853401</v>
      </c>
      <c r="Z303" s="21">
        <v>18.067931937172773</v>
      </c>
      <c r="AA303" s="21">
        <v>24.445876963350784</v>
      </c>
      <c r="AB303" s="21">
        <v>19.500785340314135</v>
      </c>
      <c r="AC303" s="21">
        <v>16.84476439790576</v>
      </c>
      <c r="AD303" s="21">
        <v>16.617604712041885</v>
      </c>
      <c r="AE303" s="21">
        <v>17.141819371727749</v>
      </c>
      <c r="AF303" s="21">
        <v>16.180759162303666</v>
      </c>
    </row>
    <row r="304" spans="1:32">
      <c r="A304" s="3">
        <v>2004</v>
      </c>
      <c r="B304" s="5" t="s">
        <v>27</v>
      </c>
      <c r="C304" s="5" t="s">
        <v>22</v>
      </c>
      <c r="D304" s="2">
        <v>14</v>
      </c>
      <c r="E304" s="2">
        <v>7</v>
      </c>
      <c r="F304" s="44">
        <v>11.1</v>
      </c>
      <c r="G304" s="44">
        <v>9.9</v>
      </c>
      <c r="H304" s="44">
        <v>10.56</v>
      </c>
      <c r="I304" s="44">
        <v>10.16</v>
      </c>
      <c r="J304" s="44">
        <v>10.07</v>
      </c>
      <c r="K304" s="44">
        <v>10.3</v>
      </c>
      <c r="L304" s="44">
        <v>11.12</v>
      </c>
      <c r="M304" s="44">
        <v>15.05</v>
      </c>
      <c r="N304" s="44">
        <v>12</v>
      </c>
      <c r="O304" s="44">
        <v>10.38</v>
      </c>
      <c r="P304" s="44">
        <v>10.210000000000001</v>
      </c>
      <c r="Q304" s="44">
        <v>10.35</v>
      </c>
      <c r="R304" s="44">
        <v>9.4600000000000009</v>
      </c>
      <c r="S304" s="19">
        <v>76.400000000000006</v>
      </c>
      <c r="T304" s="21">
        <v>19.39594240837696</v>
      </c>
      <c r="U304" s="21">
        <v>17.299083769633508</v>
      </c>
      <c r="V304" s="21">
        <v>18.452356020942407</v>
      </c>
      <c r="W304" s="21">
        <v>17.753403141361257</v>
      </c>
      <c r="X304" s="21">
        <v>17.596138743455498</v>
      </c>
      <c r="Y304" s="21">
        <v>17.998036649214662</v>
      </c>
      <c r="Z304" s="21">
        <v>19.43089005235602</v>
      </c>
      <c r="AA304" s="21">
        <v>26.298102094240839</v>
      </c>
      <c r="AB304" s="21">
        <v>20.968586387434552</v>
      </c>
      <c r="AC304" s="21">
        <v>18.137827225130888</v>
      </c>
      <c r="AD304" s="21">
        <v>17.840772251308902</v>
      </c>
      <c r="AE304" s="21">
        <v>18.085405759162303</v>
      </c>
      <c r="AF304" s="21">
        <v>16.53023560209424</v>
      </c>
    </row>
    <row r="305" spans="1:32">
      <c r="A305" s="3">
        <v>2004</v>
      </c>
      <c r="B305" s="5" t="s">
        <v>27</v>
      </c>
      <c r="C305" s="5" t="s">
        <v>23</v>
      </c>
      <c r="D305" s="2">
        <v>15</v>
      </c>
      <c r="E305" s="2">
        <v>7</v>
      </c>
      <c r="F305" s="44">
        <v>9.42</v>
      </c>
      <c r="G305" s="44">
        <v>8.3699999999999992</v>
      </c>
      <c r="H305" s="44">
        <v>8.7899999999999991</v>
      </c>
      <c r="I305" s="44">
        <v>8.6999999999999993</v>
      </c>
      <c r="J305" s="44">
        <v>8.23</v>
      </c>
      <c r="K305" s="44">
        <v>8.67</v>
      </c>
      <c r="L305" s="44">
        <v>9.11</v>
      </c>
      <c r="M305" s="44">
        <v>12.81</v>
      </c>
      <c r="N305" s="44">
        <v>9.9700000000000006</v>
      </c>
      <c r="O305" s="44">
        <v>8.69</v>
      </c>
      <c r="P305" s="44">
        <v>8.56</v>
      </c>
      <c r="Q305" s="44">
        <v>9.06</v>
      </c>
      <c r="R305" s="44">
        <v>8.83</v>
      </c>
      <c r="S305" s="19">
        <v>76.400000000000006</v>
      </c>
      <c r="T305" s="21">
        <v>16.460340314136122</v>
      </c>
      <c r="U305" s="21">
        <v>14.6255890052356</v>
      </c>
      <c r="V305" s="21">
        <v>15.359489528795809</v>
      </c>
      <c r="W305" s="21">
        <v>15.202225130890049</v>
      </c>
      <c r="X305" s="21">
        <v>14.3809554973822</v>
      </c>
      <c r="Y305" s="21">
        <v>15.149803664921464</v>
      </c>
      <c r="Z305" s="21">
        <v>15.91865183246073</v>
      </c>
      <c r="AA305" s="21">
        <v>22.383965968586384</v>
      </c>
      <c r="AB305" s="21">
        <v>17.421400523560209</v>
      </c>
      <c r="AC305" s="21">
        <v>15.184751308900523</v>
      </c>
      <c r="AD305" s="21">
        <v>14.957591623036649</v>
      </c>
      <c r="AE305" s="21">
        <v>15.831282722513087</v>
      </c>
      <c r="AF305" s="21">
        <v>15.429384816753926</v>
      </c>
    </row>
    <row r="306" spans="1:32">
      <c r="A306" s="3">
        <v>2004</v>
      </c>
      <c r="B306" s="5" t="s">
        <v>27</v>
      </c>
      <c r="C306" s="5" t="s">
        <v>24</v>
      </c>
      <c r="D306" s="2">
        <v>16</v>
      </c>
      <c r="E306" s="2">
        <v>7</v>
      </c>
      <c r="F306" s="44">
        <v>6.33</v>
      </c>
      <c r="G306" s="44">
        <v>5.87</v>
      </c>
      <c r="H306" s="44">
        <v>6.03</v>
      </c>
      <c r="I306" s="44">
        <v>6</v>
      </c>
      <c r="J306" s="44">
        <v>6.03</v>
      </c>
      <c r="K306" s="44">
        <v>6.11</v>
      </c>
      <c r="L306" s="44">
        <v>6.31</v>
      </c>
      <c r="M306" s="44">
        <v>7.46</v>
      </c>
      <c r="N306" s="44">
        <v>6.79</v>
      </c>
      <c r="O306" s="44">
        <v>6.37</v>
      </c>
      <c r="P306" s="44">
        <v>6.16</v>
      </c>
      <c r="Q306" s="44">
        <v>6.23</v>
      </c>
      <c r="R306" s="44">
        <v>6.31</v>
      </c>
      <c r="S306" s="19">
        <v>76.400000000000006</v>
      </c>
      <c r="T306" s="21">
        <v>11.060929319371727</v>
      </c>
      <c r="U306" s="21">
        <v>10.257133507853402</v>
      </c>
      <c r="V306" s="21">
        <v>10.536714659685863</v>
      </c>
      <c r="W306" s="21">
        <v>10.484293193717276</v>
      </c>
      <c r="X306" s="21">
        <v>10.536714659685863</v>
      </c>
      <c r="Y306" s="21">
        <v>10.676505235602095</v>
      </c>
      <c r="Z306" s="21">
        <v>11.02598167539267</v>
      </c>
      <c r="AA306" s="21">
        <v>13.035471204188481</v>
      </c>
      <c r="AB306" s="21">
        <v>11.864725130890053</v>
      </c>
      <c r="AC306" s="21">
        <v>11.130824607329842</v>
      </c>
      <c r="AD306" s="21">
        <v>10.763874345549738</v>
      </c>
      <c r="AE306" s="21">
        <v>10.88619109947644</v>
      </c>
      <c r="AF306" s="21">
        <v>11.02598167539267</v>
      </c>
    </row>
    <row r="307" spans="1:32">
      <c r="A307" s="3">
        <v>2004</v>
      </c>
      <c r="B307" s="5" t="s">
        <v>27</v>
      </c>
      <c r="C307" s="5" t="s">
        <v>25</v>
      </c>
      <c r="D307" s="2">
        <v>17</v>
      </c>
      <c r="E307" s="2">
        <v>7</v>
      </c>
      <c r="F307" s="44">
        <v>6.24</v>
      </c>
      <c r="G307" s="44">
        <v>6</v>
      </c>
      <c r="H307" s="44">
        <v>5.94</v>
      </c>
      <c r="I307" s="44">
        <v>6.09</v>
      </c>
      <c r="J307" s="44">
        <v>6.22</v>
      </c>
      <c r="K307" s="44">
        <v>6</v>
      </c>
      <c r="L307" s="44">
        <v>6</v>
      </c>
      <c r="M307" s="44">
        <v>6.91</v>
      </c>
      <c r="N307" s="44">
        <v>6.35</v>
      </c>
      <c r="O307" s="44">
        <v>6.2</v>
      </c>
      <c r="P307" s="44">
        <v>6</v>
      </c>
      <c r="Q307" s="44">
        <v>5.94</v>
      </c>
      <c r="R307" s="44">
        <v>6.55</v>
      </c>
      <c r="S307" s="19">
        <v>76.400000000000006</v>
      </c>
      <c r="T307" s="21">
        <v>10.903664921465969</v>
      </c>
      <c r="U307" s="21">
        <v>10.484293193717276</v>
      </c>
      <c r="V307" s="21">
        <v>10.379450261780104</v>
      </c>
      <c r="W307" s="21">
        <v>10.641557591623036</v>
      </c>
      <c r="X307" s="21">
        <v>10.86871727748691</v>
      </c>
      <c r="Y307" s="21">
        <v>10.484293193717276</v>
      </c>
      <c r="Z307" s="21">
        <v>10.484293193717276</v>
      </c>
      <c r="AA307" s="21">
        <v>12.074410994764397</v>
      </c>
      <c r="AB307" s="21">
        <v>11.095876963350783</v>
      </c>
      <c r="AC307" s="21">
        <v>10.833769633507853</v>
      </c>
      <c r="AD307" s="21">
        <v>10.484293193717276</v>
      </c>
      <c r="AE307" s="21">
        <v>10.379450261780104</v>
      </c>
      <c r="AF307" s="21">
        <v>11.445353403141359</v>
      </c>
    </row>
    <row r="308" spans="1:32">
      <c r="A308" s="3">
        <v>2004</v>
      </c>
      <c r="B308" s="5" t="s">
        <v>27</v>
      </c>
      <c r="C308" s="5" t="s">
        <v>26</v>
      </c>
      <c r="D308" s="2">
        <v>18</v>
      </c>
      <c r="E308" s="2">
        <v>7</v>
      </c>
      <c r="F308" s="44">
        <v>6.35</v>
      </c>
      <c r="G308" s="44">
        <v>5.84</v>
      </c>
      <c r="H308" s="44">
        <v>6.05</v>
      </c>
      <c r="I308" s="44">
        <v>6</v>
      </c>
      <c r="J308" s="44">
        <v>6</v>
      </c>
      <c r="K308" s="44">
        <v>6.13</v>
      </c>
      <c r="L308" s="44">
        <v>6.33</v>
      </c>
      <c r="M308" s="44">
        <v>7.74</v>
      </c>
      <c r="N308" s="44">
        <v>6.91</v>
      </c>
      <c r="O308" s="44">
        <v>6.4</v>
      </c>
      <c r="P308" s="44">
        <v>6.19</v>
      </c>
      <c r="Q308" s="44">
        <v>6.26</v>
      </c>
      <c r="R308" s="44">
        <v>6.27</v>
      </c>
      <c r="S308" s="19">
        <v>76.400000000000006</v>
      </c>
      <c r="T308" s="21">
        <v>11.095876963350783</v>
      </c>
      <c r="U308" s="21">
        <v>10.204712041884816</v>
      </c>
      <c r="V308" s="21">
        <v>10.571662303664921</v>
      </c>
      <c r="W308" s="21">
        <v>10.484293193717276</v>
      </c>
      <c r="X308" s="21">
        <v>10.484293193717276</v>
      </c>
      <c r="Y308" s="21">
        <v>10.711452879581151</v>
      </c>
      <c r="Z308" s="21">
        <v>11.060929319371727</v>
      </c>
      <c r="AA308" s="21">
        <v>13.524738219895287</v>
      </c>
      <c r="AB308" s="21">
        <v>12.074410994764397</v>
      </c>
      <c r="AC308" s="21">
        <v>11.183246073298429</v>
      </c>
      <c r="AD308" s="21">
        <v>10.816295811518325</v>
      </c>
      <c r="AE308" s="21">
        <v>10.938612565445025</v>
      </c>
      <c r="AF308" s="21">
        <v>10.956086387434553</v>
      </c>
    </row>
    <row r="309" spans="1:32">
      <c r="A309" s="3">
        <v>2004</v>
      </c>
      <c r="B309" s="5" t="s">
        <v>28</v>
      </c>
      <c r="C309" s="5" t="s">
        <v>18</v>
      </c>
      <c r="D309" s="2">
        <v>19</v>
      </c>
      <c r="E309" s="2">
        <v>7</v>
      </c>
      <c r="F309" s="45">
        <v>9.18</v>
      </c>
      <c r="G309" s="45">
        <v>8.16</v>
      </c>
      <c r="H309" s="45">
        <v>8.68</v>
      </c>
      <c r="I309" s="45">
        <v>8.42</v>
      </c>
      <c r="J309" s="45">
        <v>8.34</v>
      </c>
      <c r="K309" s="45">
        <v>8.65</v>
      </c>
      <c r="L309" s="45">
        <v>9</v>
      </c>
      <c r="M309" s="45">
        <v>12.8</v>
      </c>
      <c r="N309" s="45">
        <v>9.9</v>
      </c>
      <c r="O309" s="45">
        <v>8.57</v>
      </c>
      <c r="P309" s="45">
        <v>8.4700000000000006</v>
      </c>
      <c r="Q309" s="45">
        <v>8.64</v>
      </c>
      <c r="R309" s="45">
        <v>8.23</v>
      </c>
      <c r="S309" s="19">
        <v>76.400000000000006</v>
      </c>
      <c r="T309" s="22">
        <v>16.040968586387432</v>
      </c>
      <c r="U309" s="22">
        <v>14.258638743455498</v>
      </c>
      <c r="V309" s="22">
        <v>15.167277486910994</v>
      </c>
      <c r="W309" s="22">
        <v>14.712958115183245</v>
      </c>
      <c r="X309" s="22">
        <v>14.573167539267013</v>
      </c>
      <c r="Y309" s="22">
        <v>15.114856020942408</v>
      </c>
      <c r="Z309" s="22">
        <v>15.726439790575915</v>
      </c>
      <c r="AA309" s="22">
        <v>22.366492146596858</v>
      </c>
      <c r="AB309" s="22">
        <v>17.299083769633508</v>
      </c>
      <c r="AC309" s="22">
        <v>14.975065445026177</v>
      </c>
      <c r="AD309" s="22">
        <v>14.800327225130891</v>
      </c>
      <c r="AE309" s="22">
        <v>15.097382198952879</v>
      </c>
      <c r="AF309" s="22">
        <v>14.3809554973822</v>
      </c>
    </row>
    <row r="310" spans="1:32">
      <c r="A310" s="3">
        <v>2004</v>
      </c>
      <c r="B310" s="5" t="s">
        <v>28</v>
      </c>
      <c r="C310" s="5" t="s">
        <v>19</v>
      </c>
      <c r="D310" s="2">
        <v>20</v>
      </c>
      <c r="E310" s="2">
        <v>7</v>
      </c>
      <c r="F310" s="45">
        <v>10.54</v>
      </c>
      <c r="G310" s="45">
        <v>9.39</v>
      </c>
      <c r="H310" s="45">
        <v>10.1</v>
      </c>
      <c r="I310" s="45">
        <v>9.6999999999999993</v>
      </c>
      <c r="J310" s="45">
        <v>9.6</v>
      </c>
      <c r="K310" s="45">
        <v>9.94</v>
      </c>
      <c r="L310" s="45">
        <v>10.49</v>
      </c>
      <c r="M310" s="45">
        <v>14.28</v>
      </c>
      <c r="N310" s="45">
        <v>11.44</v>
      </c>
      <c r="O310" s="45">
        <v>9.9</v>
      </c>
      <c r="P310" s="45">
        <v>9.68</v>
      </c>
      <c r="Q310" s="45">
        <v>9.8000000000000007</v>
      </c>
      <c r="R310" s="45">
        <v>9</v>
      </c>
      <c r="S310" s="19">
        <v>76.400000000000006</v>
      </c>
      <c r="T310" s="22">
        <v>18.417408376963348</v>
      </c>
      <c r="U310" s="22">
        <v>16.40791884816754</v>
      </c>
      <c r="V310" s="22">
        <v>17.64856020942408</v>
      </c>
      <c r="W310" s="22">
        <v>16.949607329842927</v>
      </c>
      <c r="X310" s="22">
        <v>16.774869109947641</v>
      </c>
      <c r="Y310" s="22">
        <v>17.368979057591623</v>
      </c>
      <c r="Z310" s="22">
        <v>18.330039267015707</v>
      </c>
      <c r="AA310" s="22">
        <v>24.952617801047118</v>
      </c>
      <c r="AB310" s="22">
        <v>19.990052356020939</v>
      </c>
      <c r="AC310" s="22">
        <v>17.299083769633508</v>
      </c>
      <c r="AD310" s="22">
        <v>16.914659685863874</v>
      </c>
      <c r="AE310" s="22">
        <v>17.124345549738219</v>
      </c>
      <c r="AF310" s="22">
        <v>15.726439790575915</v>
      </c>
    </row>
    <row r="311" spans="1:32">
      <c r="A311" s="3">
        <v>2004</v>
      </c>
      <c r="B311" s="5" t="s">
        <v>28</v>
      </c>
      <c r="C311" s="5" t="s">
        <v>20</v>
      </c>
      <c r="D311" s="2">
        <v>21</v>
      </c>
      <c r="E311" s="2">
        <v>7</v>
      </c>
      <c r="F311" s="45">
        <v>7.94</v>
      </c>
      <c r="G311" s="45">
        <v>7.23</v>
      </c>
      <c r="H311" s="45">
        <v>7.48</v>
      </c>
      <c r="I311" s="45">
        <v>7.24</v>
      </c>
      <c r="J311" s="45">
        <v>7.1</v>
      </c>
      <c r="K311" s="45">
        <v>7.39</v>
      </c>
      <c r="L311" s="45">
        <v>7.65</v>
      </c>
      <c r="M311" s="45">
        <v>11.37</v>
      </c>
      <c r="N311" s="45">
        <v>8.56</v>
      </c>
      <c r="O311" s="45">
        <v>7.47</v>
      </c>
      <c r="P311" s="45">
        <v>7.35</v>
      </c>
      <c r="Q311" s="45">
        <v>7.71</v>
      </c>
      <c r="R311" s="45">
        <v>7.55</v>
      </c>
      <c r="S311" s="19">
        <v>76.400000000000006</v>
      </c>
      <c r="T311" s="22">
        <v>13.874214659685864</v>
      </c>
      <c r="U311" s="22">
        <v>12.633573298429319</v>
      </c>
      <c r="V311" s="22">
        <v>13.070418848167538</v>
      </c>
      <c r="W311" s="22">
        <v>12.651047120418848</v>
      </c>
      <c r="X311" s="22">
        <v>12.406413612565443</v>
      </c>
      <c r="Y311" s="22">
        <v>12.913154450261779</v>
      </c>
      <c r="Z311" s="22">
        <v>13.367473821989529</v>
      </c>
      <c r="AA311" s="22">
        <v>19.867735602094239</v>
      </c>
      <c r="AB311" s="22">
        <v>14.957591623036649</v>
      </c>
      <c r="AC311" s="22">
        <v>13.05294502617801</v>
      </c>
      <c r="AD311" s="22">
        <v>12.843259162303664</v>
      </c>
      <c r="AE311" s="22">
        <v>13.472316753926702</v>
      </c>
      <c r="AF311" s="22">
        <v>13.19273560209424</v>
      </c>
    </row>
    <row r="312" spans="1:32">
      <c r="A312" s="3">
        <v>2004</v>
      </c>
      <c r="B312" s="5" t="s">
        <v>28</v>
      </c>
      <c r="C312" s="5" t="s">
        <v>21</v>
      </c>
      <c r="D312" s="2">
        <v>22</v>
      </c>
      <c r="E312" s="2">
        <v>7</v>
      </c>
      <c r="F312" s="45">
        <v>10.35</v>
      </c>
      <c r="G312" s="45">
        <v>9.1199999999999992</v>
      </c>
      <c r="H312" s="45">
        <v>9.77</v>
      </c>
      <c r="I312" s="45">
        <v>9.4700000000000006</v>
      </c>
      <c r="J312" s="45">
        <v>9.32</v>
      </c>
      <c r="K312" s="45">
        <v>9.6</v>
      </c>
      <c r="L312" s="45">
        <v>10.220000000000001</v>
      </c>
      <c r="M312" s="45">
        <v>13.92</v>
      </c>
      <c r="N312" s="45">
        <v>11.06</v>
      </c>
      <c r="O312" s="45">
        <v>9.57</v>
      </c>
      <c r="P312" s="45">
        <v>9.4</v>
      </c>
      <c r="Q312" s="45">
        <v>9.7200000000000006</v>
      </c>
      <c r="R312" s="45">
        <v>9.14</v>
      </c>
      <c r="S312" s="19">
        <v>76.400000000000006</v>
      </c>
      <c r="T312" s="22">
        <v>18.085405759162303</v>
      </c>
      <c r="U312" s="22">
        <v>15.93612565445026</v>
      </c>
      <c r="V312" s="22">
        <v>17.07192408376963</v>
      </c>
      <c r="W312" s="22">
        <v>16.54770942408377</v>
      </c>
      <c r="X312" s="22">
        <v>16.285602094240836</v>
      </c>
      <c r="Y312" s="22">
        <v>16.774869109947641</v>
      </c>
      <c r="Z312" s="22">
        <v>17.858246073298428</v>
      </c>
      <c r="AA312" s="22">
        <v>24.32356020942408</v>
      </c>
      <c r="AB312" s="22">
        <v>19.326047120418846</v>
      </c>
      <c r="AC312" s="22">
        <v>16.722447643979056</v>
      </c>
      <c r="AD312" s="22">
        <v>16.425392670157066</v>
      </c>
      <c r="AE312" s="22">
        <v>16.984554973821989</v>
      </c>
      <c r="AF312" s="22">
        <v>15.971073298429319</v>
      </c>
    </row>
    <row r="313" spans="1:32">
      <c r="A313" s="3">
        <v>2004</v>
      </c>
      <c r="B313" s="5" t="s">
        <v>28</v>
      </c>
      <c r="C313" s="5" t="s">
        <v>22</v>
      </c>
      <c r="D313" s="2">
        <v>23</v>
      </c>
      <c r="E313" s="2">
        <v>7</v>
      </c>
      <c r="F313" s="45">
        <v>10.96</v>
      </c>
      <c r="G313" s="45">
        <v>9.77</v>
      </c>
      <c r="H313" s="45">
        <v>10.44</v>
      </c>
      <c r="I313" s="45">
        <v>10</v>
      </c>
      <c r="J313" s="45">
        <v>9.94</v>
      </c>
      <c r="K313" s="45">
        <v>10.24</v>
      </c>
      <c r="L313" s="45">
        <v>10.96</v>
      </c>
      <c r="M313" s="45">
        <v>14.98</v>
      </c>
      <c r="N313" s="45">
        <v>11.88</v>
      </c>
      <c r="O313" s="45">
        <v>10.29</v>
      </c>
      <c r="P313" s="45">
        <v>10</v>
      </c>
      <c r="Q313" s="45">
        <v>10.24</v>
      </c>
      <c r="R313" s="45">
        <v>9.3699999999999992</v>
      </c>
      <c r="S313" s="19">
        <v>76.400000000000006</v>
      </c>
      <c r="T313" s="22">
        <v>19.15130890052356</v>
      </c>
      <c r="U313" s="22">
        <v>17.07192408376963</v>
      </c>
      <c r="V313" s="22">
        <v>18.242670157068062</v>
      </c>
      <c r="W313" s="22">
        <v>17.473821989528794</v>
      </c>
      <c r="X313" s="22">
        <v>17.368979057591623</v>
      </c>
      <c r="Y313" s="22">
        <v>17.893193717277484</v>
      </c>
      <c r="Z313" s="22">
        <v>19.15130890052356</v>
      </c>
      <c r="AA313" s="22">
        <v>26.175785340314135</v>
      </c>
      <c r="AB313" s="22">
        <v>20.758900523560207</v>
      </c>
      <c r="AC313" s="22">
        <v>17.980562827225128</v>
      </c>
      <c r="AD313" s="22">
        <v>17.473821989528794</v>
      </c>
      <c r="AE313" s="22">
        <v>17.893193717277484</v>
      </c>
      <c r="AF313" s="22">
        <v>16.372971204188481</v>
      </c>
    </row>
    <row r="314" spans="1:32">
      <c r="A314" s="3">
        <v>2004</v>
      </c>
      <c r="B314" s="5" t="s">
        <v>28</v>
      </c>
      <c r="C314" s="5" t="s">
        <v>23</v>
      </c>
      <c r="D314" s="2">
        <v>24</v>
      </c>
      <c r="E314" s="2">
        <v>7</v>
      </c>
      <c r="F314" s="45">
        <v>9.3699999999999992</v>
      </c>
      <c r="G314" s="45">
        <v>8.33</v>
      </c>
      <c r="H314" s="45">
        <v>8.7899999999999991</v>
      </c>
      <c r="I314" s="45">
        <v>8.64</v>
      </c>
      <c r="J314" s="45">
        <v>8.23</v>
      </c>
      <c r="K314" s="45">
        <v>8.64</v>
      </c>
      <c r="L314" s="45">
        <v>9.08</v>
      </c>
      <c r="M314" s="45">
        <v>12.8</v>
      </c>
      <c r="N314" s="45">
        <v>9.94</v>
      </c>
      <c r="O314" s="45">
        <v>8.64</v>
      </c>
      <c r="P314" s="45">
        <v>8.51</v>
      </c>
      <c r="Q314" s="45">
        <v>9.0500000000000007</v>
      </c>
      <c r="R314" s="45">
        <v>8.8000000000000007</v>
      </c>
      <c r="S314" s="19">
        <v>76.400000000000006</v>
      </c>
      <c r="T314" s="22">
        <v>16.372971204188481</v>
      </c>
      <c r="U314" s="22">
        <v>14.555693717277487</v>
      </c>
      <c r="V314" s="22">
        <v>15.359489528795809</v>
      </c>
      <c r="W314" s="22">
        <v>15.097382198952879</v>
      </c>
      <c r="X314" s="22">
        <v>14.3809554973822</v>
      </c>
      <c r="Y314" s="22">
        <v>15.097382198952879</v>
      </c>
      <c r="Z314" s="22">
        <v>15.866230366492147</v>
      </c>
      <c r="AA314" s="22">
        <v>22.366492146596858</v>
      </c>
      <c r="AB314" s="22">
        <v>17.368979057591623</v>
      </c>
      <c r="AC314" s="22">
        <v>15.097382198952879</v>
      </c>
      <c r="AD314" s="22">
        <v>14.870222513089004</v>
      </c>
      <c r="AE314" s="22">
        <v>15.813808900523561</v>
      </c>
      <c r="AF314" s="22">
        <v>15.376963350785342</v>
      </c>
    </row>
    <row r="315" spans="1:32">
      <c r="A315" s="3">
        <v>2004</v>
      </c>
      <c r="B315" s="5" t="s">
        <v>28</v>
      </c>
      <c r="C315" s="5" t="s">
        <v>24</v>
      </c>
      <c r="D315" s="2">
        <v>25</v>
      </c>
      <c r="E315" s="2">
        <v>7</v>
      </c>
      <c r="F315" s="45">
        <v>6.29</v>
      </c>
      <c r="G315" s="45">
        <v>5.85</v>
      </c>
      <c r="H315" s="45">
        <v>6.01</v>
      </c>
      <c r="I315" s="45">
        <v>5.98</v>
      </c>
      <c r="J315" s="45">
        <v>6</v>
      </c>
      <c r="K315" s="45">
        <v>6.06</v>
      </c>
      <c r="L315" s="45">
        <v>6.21</v>
      </c>
      <c r="M315" s="45">
        <v>7.42</v>
      </c>
      <c r="N315" s="45">
        <v>6.77</v>
      </c>
      <c r="O315" s="45">
        <v>6.3</v>
      </c>
      <c r="P315" s="45">
        <v>6.1</v>
      </c>
      <c r="Q315" s="45">
        <v>6.17</v>
      </c>
      <c r="R315" s="45">
        <v>6.29</v>
      </c>
      <c r="S315" s="19">
        <v>76.400000000000006</v>
      </c>
      <c r="T315" s="22">
        <v>10.991034031413612</v>
      </c>
      <c r="U315" s="22">
        <v>10.222185863874344</v>
      </c>
      <c r="V315" s="22">
        <v>10.501767015706804</v>
      </c>
      <c r="W315" s="22">
        <v>10.44934554973822</v>
      </c>
      <c r="X315" s="22">
        <v>10.484293193717276</v>
      </c>
      <c r="Y315" s="22">
        <v>10.589136125654449</v>
      </c>
      <c r="Z315" s="22">
        <v>10.85124345549738</v>
      </c>
      <c r="AA315" s="22">
        <v>12.965575916230364</v>
      </c>
      <c r="AB315" s="22">
        <v>11.829777486910993</v>
      </c>
      <c r="AC315" s="22">
        <v>11.00850785340314</v>
      </c>
      <c r="AD315" s="22">
        <v>10.659031413612563</v>
      </c>
      <c r="AE315" s="22">
        <v>10.781348167539266</v>
      </c>
      <c r="AF315" s="22">
        <v>10.991034031413612</v>
      </c>
    </row>
    <row r="316" spans="1:32">
      <c r="A316" s="3">
        <v>2004</v>
      </c>
      <c r="B316" s="5" t="s">
        <v>28</v>
      </c>
      <c r="C316" s="5" t="s">
        <v>25</v>
      </c>
      <c r="D316" s="2">
        <v>26</v>
      </c>
      <c r="E316" s="2">
        <v>7</v>
      </c>
      <c r="F316" s="45">
        <v>6.16</v>
      </c>
      <c r="G316" s="45">
        <v>6</v>
      </c>
      <c r="H316" s="45">
        <v>5.94</v>
      </c>
      <c r="I316" s="45">
        <v>6</v>
      </c>
      <c r="J316" s="45">
        <v>6.12</v>
      </c>
      <c r="K316" s="45">
        <v>6</v>
      </c>
      <c r="L316" s="45">
        <v>5.98</v>
      </c>
      <c r="M316" s="45">
        <v>6.9</v>
      </c>
      <c r="N316" s="45">
        <v>6.29</v>
      </c>
      <c r="O316" s="45">
        <v>6.1</v>
      </c>
      <c r="P316" s="45">
        <v>5.89</v>
      </c>
      <c r="Q316" s="45">
        <v>5.93</v>
      </c>
      <c r="R316" s="45">
        <v>6.61</v>
      </c>
      <c r="S316" s="19">
        <v>76.400000000000006</v>
      </c>
      <c r="T316" s="22">
        <v>10.763874345549738</v>
      </c>
      <c r="U316" s="22">
        <v>10.484293193717276</v>
      </c>
      <c r="V316" s="22">
        <v>10.379450261780104</v>
      </c>
      <c r="W316" s="22">
        <v>10.484293193717276</v>
      </c>
      <c r="X316" s="22">
        <v>10.693979057591623</v>
      </c>
      <c r="Y316" s="22">
        <v>10.484293193717276</v>
      </c>
      <c r="Z316" s="22">
        <v>10.44934554973822</v>
      </c>
      <c r="AA316" s="22">
        <v>12.05693717277487</v>
      </c>
      <c r="AB316" s="22">
        <v>10.991034031413612</v>
      </c>
      <c r="AC316" s="22">
        <v>10.659031413612563</v>
      </c>
      <c r="AD316" s="22">
        <v>10.292081151832459</v>
      </c>
      <c r="AE316" s="22">
        <v>10.361976439790574</v>
      </c>
      <c r="AF316" s="22">
        <v>11.550196335078533</v>
      </c>
    </row>
    <row r="317" spans="1:32">
      <c r="A317" s="3">
        <v>2004</v>
      </c>
      <c r="B317" s="5" t="s">
        <v>28</v>
      </c>
      <c r="C317" s="5" t="s">
        <v>26</v>
      </c>
      <c r="D317" s="2">
        <v>27</v>
      </c>
      <c r="E317" s="2">
        <v>7</v>
      </c>
      <c r="F317" s="45">
        <v>6.32</v>
      </c>
      <c r="G317" s="45">
        <v>5.81</v>
      </c>
      <c r="H317" s="45">
        <v>6.02</v>
      </c>
      <c r="I317" s="45">
        <v>5.98</v>
      </c>
      <c r="J317" s="45">
        <v>5.99</v>
      </c>
      <c r="K317" s="45">
        <v>6.08</v>
      </c>
      <c r="L317" s="45">
        <v>6.26</v>
      </c>
      <c r="M317" s="45">
        <v>7.72</v>
      </c>
      <c r="N317" s="45">
        <v>6.88</v>
      </c>
      <c r="O317" s="45">
        <v>6.34</v>
      </c>
      <c r="P317" s="45">
        <v>6.16</v>
      </c>
      <c r="Q317" s="45">
        <v>6.21</v>
      </c>
      <c r="R317" s="45">
        <v>6.22</v>
      </c>
      <c r="S317" s="19">
        <v>76.400000000000006</v>
      </c>
      <c r="T317" s="22">
        <v>11.043455497382199</v>
      </c>
      <c r="U317" s="22">
        <v>10.152290575916229</v>
      </c>
      <c r="V317" s="22">
        <v>10.519240837696334</v>
      </c>
      <c r="W317" s="22">
        <v>10.44934554973822</v>
      </c>
      <c r="X317" s="22">
        <v>10.466819371727748</v>
      </c>
      <c r="Y317" s="22">
        <v>10.624083769633508</v>
      </c>
      <c r="Z317" s="22">
        <v>10.938612565445025</v>
      </c>
      <c r="AA317" s="22">
        <v>13.489790575916228</v>
      </c>
      <c r="AB317" s="22">
        <v>12.02198952879581</v>
      </c>
      <c r="AC317" s="22">
        <v>11.078403141361255</v>
      </c>
      <c r="AD317" s="22">
        <v>10.763874345549738</v>
      </c>
      <c r="AE317" s="22">
        <v>10.85124345549738</v>
      </c>
      <c r="AF317" s="22">
        <v>10.86871727748691</v>
      </c>
    </row>
    <row r="318" spans="1:32">
      <c r="A318" s="3">
        <v>2004</v>
      </c>
      <c r="B318" s="5" t="s">
        <v>29</v>
      </c>
      <c r="C318" s="5" t="s">
        <v>18</v>
      </c>
      <c r="D318" s="2">
        <v>28</v>
      </c>
      <c r="E318" s="2">
        <v>7</v>
      </c>
      <c r="F318" s="46">
        <v>18172</v>
      </c>
      <c r="G318" s="46">
        <v>15871</v>
      </c>
      <c r="H318" s="46">
        <v>17376</v>
      </c>
      <c r="I318" s="46">
        <v>16846</v>
      </c>
      <c r="J318" s="46">
        <v>16966</v>
      </c>
      <c r="K318" s="46">
        <v>17188</v>
      </c>
      <c r="L318" s="46">
        <v>17922</v>
      </c>
      <c r="M318" s="46">
        <v>25288</v>
      </c>
      <c r="N318" s="46">
        <v>19545</v>
      </c>
      <c r="O318" s="46">
        <v>16616</v>
      </c>
      <c r="P318" s="46">
        <v>16499</v>
      </c>
      <c r="Q318" s="46">
        <v>16823</v>
      </c>
      <c r="R318" s="46">
        <v>16146</v>
      </c>
      <c r="S318" s="19">
        <v>76.400000000000006</v>
      </c>
      <c r="T318" s="6">
        <v>31753.429319371724</v>
      </c>
      <c r="U318" s="6">
        <v>27732.702879581149</v>
      </c>
      <c r="V318" s="6">
        <v>30362.513089005235</v>
      </c>
      <c r="W318" s="6">
        <v>29436.400523560209</v>
      </c>
      <c r="X318" s="6">
        <v>29646.086387434552</v>
      </c>
      <c r="Y318" s="6">
        <v>30034.005235602093</v>
      </c>
      <c r="Z318" s="6">
        <v>31316.583769633504</v>
      </c>
      <c r="AA318" s="6">
        <v>44187.801047120418</v>
      </c>
      <c r="AB318" s="6">
        <v>34152.58507853403</v>
      </c>
      <c r="AC318" s="6">
        <v>29034.502617801045</v>
      </c>
      <c r="AD318" s="6">
        <v>28830.05890052356</v>
      </c>
      <c r="AE318" s="6">
        <v>29396.210732984291</v>
      </c>
      <c r="AF318" s="6">
        <v>28213.23298429319</v>
      </c>
    </row>
    <row r="319" spans="1:32">
      <c r="A319" s="3">
        <v>2004</v>
      </c>
      <c r="B319" s="5" t="s">
        <v>29</v>
      </c>
      <c r="C319" s="5" t="s">
        <v>19</v>
      </c>
      <c r="D319" s="2">
        <v>29</v>
      </c>
      <c r="E319" s="2">
        <v>7</v>
      </c>
      <c r="F319" s="46">
        <v>23044</v>
      </c>
      <c r="G319" s="46">
        <v>20229</v>
      </c>
      <c r="H319" s="46">
        <v>22006</v>
      </c>
      <c r="I319" s="46">
        <v>21284</v>
      </c>
      <c r="J319" s="46">
        <v>21702</v>
      </c>
      <c r="K319" s="46">
        <v>21692</v>
      </c>
      <c r="L319" s="46">
        <v>23356</v>
      </c>
      <c r="M319" s="46">
        <v>30118</v>
      </c>
      <c r="N319" s="46">
        <v>25157</v>
      </c>
      <c r="O319" s="46">
        <v>21774</v>
      </c>
      <c r="P319" s="46">
        <v>21211</v>
      </c>
      <c r="Q319" s="46">
        <v>21466</v>
      </c>
      <c r="R319" s="46">
        <v>19623</v>
      </c>
      <c r="S319" s="19">
        <v>76.400000000000006</v>
      </c>
      <c r="T319" s="6">
        <v>40266.675392670157</v>
      </c>
      <c r="U319" s="6">
        <v>35347.794502617799</v>
      </c>
      <c r="V319" s="6">
        <v>38452.892670157067</v>
      </c>
      <c r="W319" s="6">
        <v>37191.28272251309</v>
      </c>
      <c r="X319" s="6">
        <v>37921.688481675388</v>
      </c>
      <c r="Y319" s="6">
        <v>37904.214659685858</v>
      </c>
      <c r="Z319" s="6">
        <v>40811.858638743455</v>
      </c>
      <c r="AA319" s="6">
        <v>52627.657068062821</v>
      </c>
      <c r="AB319" s="6">
        <v>43958.89397905759</v>
      </c>
      <c r="AC319" s="6">
        <v>38047.5</v>
      </c>
      <c r="AD319" s="6">
        <v>37063.723821989523</v>
      </c>
      <c r="AE319" s="6">
        <v>37509.306282722508</v>
      </c>
      <c r="AF319" s="6">
        <v>34288.880890052351</v>
      </c>
    </row>
    <row r="320" spans="1:32">
      <c r="A320" s="3">
        <v>2004</v>
      </c>
      <c r="B320" s="5" t="s">
        <v>29</v>
      </c>
      <c r="C320" s="5" t="s">
        <v>20</v>
      </c>
      <c r="D320" s="2">
        <v>30</v>
      </c>
      <c r="E320" s="2">
        <v>7</v>
      </c>
      <c r="F320" s="46">
        <v>13195</v>
      </c>
      <c r="G320" s="46">
        <v>12096</v>
      </c>
      <c r="H320" s="46">
        <v>12882</v>
      </c>
      <c r="I320" s="46">
        <v>12114</v>
      </c>
      <c r="J320" s="46">
        <v>11672</v>
      </c>
      <c r="K320" s="46">
        <v>12299</v>
      </c>
      <c r="L320" s="46">
        <v>12202</v>
      </c>
      <c r="M320" s="46">
        <v>19965</v>
      </c>
      <c r="N320" s="46">
        <v>14008</v>
      </c>
      <c r="O320" s="46">
        <v>11976</v>
      </c>
      <c r="P320" s="46">
        <v>12564</v>
      </c>
      <c r="Q320" s="46">
        <v>12968</v>
      </c>
      <c r="R320" s="46">
        <v>12545</v>
      </c>
      <c r="S320" s="19">
        <v>76.400000000000006</v>
      </c>
      <c r="T320" s="6">
        <v>23056.708115183243</v>
      </c>
      <c r="U320" s="6">
        <v>21136.33507853403</v>
      </c>
      <c r="V320" s="6">
        <v>22509.777486910993</v>
      </c>
      <c r="W320" s="6">
        <v>21167.787958115183</v>
      </c>
      <c r="X320" s="6">
        <v>20395.445026178008</v>
      </c>
      <c r="Y320" s="6">
        <v>21491.053664921463</v>
      </c>
      <c r="Z320" s="6">
        <v>21321.557591623034</v>
      </c>
      <c r="AA320" s="6">
        <v>34886.485602094239</v>
      </c>
      <c r="AB320" s="6">
        <v>24477.329842931937</v>
      </c>
      <c r="AC320" s="6">
        <v>20926.649214659683</v>
      </c>
      <c r="AD320" s="6">
        <v>21954.109947643978</v>
      </c>
      <c r="AE320" s="6">
        <v>22660.05235602094</v>
      </c>
      <c r="AF320" s="6">
        <v>21920.909685863873</v>
      </c>
    </row>
    <row r="321" spans="1:32">
      <c r="A321" s="3">
        <v>2004</v>
      </c>
      <c r="B321" s="5" t="s">
        <v>29</v>
      </c>
      <c r="C321" s="5" t="s">
        <v>21</v>
      </c>
      <c r="D321" s="2">
        <v>31</v>
      </c>
      <c r="E321" s="2">
        <v>7</v>
      </c>
      <c r="F321" s="46">
        <v>22056</v>
      </c>
      <c r="G321" s="46">
        <v>19247</v>
      </c>
      <c r="H321" s="46">
        <v>20717</v>
      </c>
      <c r="I321" s="46">
        <v>20433</v>
      </c>
      <c r="J321" s="46">
        <v>20691</v>
      </c>
      <c r="K321" s="46">
        <v>20765</v>
      </c>
      <c r="L321" s="46">
        <v>22242</v>
      </c>
      <c r="M321" s="46">
        <v>28750</v>
      </c>
      <c r="N321" s="46">
        <v>23748</v>
      </c>
      <c r="O321" s="46">
        <v>20694</v>
      </c>
      <c r="P321" s="46">
        <v>20085</v>
      </c>
      <c r="Q321" s="46">
        <v>20598</v>
      </c>
      <c r="R321" s="46">
        <v>19622</v>
      </c>
      <c r="S321" s="19">
        <v>76.400000000000006</v>
      </c>
      <c r="T321" s="6">
        <v>38540.261780104709</v>
      </c>
      <c r="U321" s="6">
        <v>33631.865183246067</v>
      </c>
      <c r="V321" s="6">
        <v>36200.517015706806</v>
      </c>
      <c r="W321" s="6">
        <v>35704.260471204187</v>
      </c>
      <c r="X321" s="6">
        <v>36155.08507853403</v>
      </c>
      <c r="Y321" s="6">
        <v>36284.391361256545</v>
      </c>
      <c r="Z321" s="6">
        <v>38865.274869109948</v>
      </c>
      <c r="AA321" s="6">
        <v>50237.238219895284</v>
      </c>
      <c r="AB321" s="6">
        <v>41496.832460732978</v>
      </c>
      <c r="AC321" s="6">
        <v>36160.327225130888</v>
      </c>
      <c r="AD321" s="6">
        <v>35096.171465968582</v>
      </c>
      <c r="AE321" s="6">
        <v>35992.578534031411</v>
      </c>
      <c r="AF321" s="6">
        <v>34287.133507853403</v>
      </c>
    </row>
    <row r="322" spans="1:32">
      <c r="A322" s="3">
        <v>2004</v>
      </c>
      <c r="B322" s="5" t="s">
        <v>29</v>
      </c>
      <c r="C322" s="5" t="s">
        <v>22</v>
      </c>
      <c r="D322" s="2">
        <v>32</v>
      </c>
      <c r="E322" s="2">
        <v>7</v>
      </c>
      <c r="F322" s="46">
        <v>24222</v>
      </c>
      <c r="G322" s="46">
        <v>21483</v>
      </c>
      <c r="H322" s="46">
        <v>22995</v>
      </c>
      <c r="I322" s="46">
        <v>22339</v>
      </c>
      <c r="J322" s="46">
        <v>22643</v>
      </c>
      <c r="K322" s="46">
        <v>22732</v>
      </c>
      <c r="L322" s="46">
        <v>24587</v>
      </c>
      <c r="M322" s="46">
        <v>31526</v>
      </c>
      <c r="N322" s="46">
        <v>26271</v>
      </c>
      <c r="O322" s="46">
        <v>23004</v>
      </c>
      <c r="P322" s="46">
        <v>22050</v>
      </c>
      <c r="Q322" s="46">
        <v>22488</v>
      </c>
      <c r="R322" s="46">
        <v>21356</v>
      </c>
      <c r="S322" s="19">
        <v>76.400000000000006</v>
      </c>
      <c r="T322" s="6">
        <v>42325.091623036649</v>
      </c>
      <c r="U322" s="6">
        <v>37539.011780104709</v>
      </c>
      <c r="V322" s="6">
        <v>40181.053664921463</v>
      </c>
      <c r="W322" s="6">
        <v>39034.770942408373</v>
      </c>
      <c r="X322" s="6">
        <v>39565.975130890052</v>
      </c>
      <c r="Y322" s="6">
        <v>39721.492146596858</v>
      </c>
      <c r="Z322" s="6">
        <v>42962.886125654448</v>
      </c>
      <c r="AA322" s="6">
        <v>55087.971204188478</v>
      </c>
      <c r="AB322" s="6">
        <v>45905.477748691097</v>
      </c>
      <c r="AC322" s="6">
        <v>40196.780104712037</v>
      </c>
      <c r="AD322" s="6">
        <v>38529.777486910993</v>
      </c>
      <c r="AE322" s="6">
        <v>39295.130890052351</v>
      </c>
      <c r="AF322" s="6">
        <v>37317.094240837694</v>
      </c>
    </row>
    <row r="323" spans="1:32">
      <c r="A323" s="3">
        <v>2004</v>
      </c>
      <c r="B323" s="5" t="s">
        <v>29</v>
      </c>
      <c r="C323" s="5" t="s">
        <v>23</v>
      </c>
      <c r="D323" s="2">
        <v>33</v>
      </c>
      <c r="E323" s="2">
        <v>7</v>
      </c>
      <c r="F323" s="46">
        <v>18551</v>
      </c>
      <c r="G323" s="46">
        <v>16325</v>
      </c>
      <c r="H323" s="46">
        <v>17276</v>
      </c>
      <c r="I323" s="46">
        <v>17283</v>
      </c>
      <c r="J323" s="46">
        <v>16451</v>
      </c>
      <c r="K323" s="46">
        <v>17000</v>
      </c>
      <c r="L323" s="46">
        <v>18019</v>
      </c>
      <c r="M323" s="46">
        <v>25026</v>
      </c>
      <c r="N323" s="46">
        <v>19713</v>
      </c>
      <c r="O323" s="46">
        <v>17200</v>
      </c>
      <c r="P323" s="46">
        <v>16747</v>
      </c>
      <c r="Q323" s="46">
        <v>17407</v>
      </c>
      <c r="R323" s="46">
        <v>17442</v>
      </c>
      <c r="S323" s="19">
        <v>76.400000000000006</v>
      </c>
      <c r="T323" s="6">
        <v>32415.687172774866</v>
      </c>
      <c r="U323" s="6">
        <v>28526.014397905758</v>
      </c>
      <c r="V323" s="6">
        <v>30187.774869109944</v>
      </c>
      <c r="W323" s="6">
        <v>30200.006544502616</v>
      </c>
      <c r="X323" s="6">
        <v>28746.184554973821</v>
      </c>
      <c r="Y323" s="6">
        <v>29705.497382198952</v>
      </c>
      <c r="Z323" s="6">
        <v>31486.079842931937</v>
      </c>
      <c r="AA323" s="6">
        <v>43729.986910994761</v>
      </c>
      <c r="AB323" s="6">
        <v>34446.145287958112</v>
      </c>
      <c r="AC323" s="6">
        <v>30054.973821989526</v>
      </c>
      <c r="AD323" s="6">
        <v>29263.409685863873</v>
      </c>
      <c r="AE323" s="6">
        <v>30416.681937172772</v>
      </c>
      <c r="AF323" s="6">
        <v>30477.840314136123</v>
      </c>
    </row>
    <row r="324" spans="1:32">
      <c r="A324" s="3">
        <v>2004</v>
      </c>
      <c r="B324" s="5" t="s">
        <v>29</v>
      </c>
      <c r="C324" s="5" t="s">
        <v>24</v>
      </c>
      <c r="D324" s="2">
        <v>34</v>
      </c>
      <c r="E324" s="2">
        <v>7</v>
      </c>
      <c r="F324" s="46">
        <v>6773</v>
      </c>
      <c r="G324" s="46">
        <v>6513</v>
      </c>
      <c r="H324" s="46">
        <v>6834</v>
      </c>
      <c r="I324" s="46">
        <v>6678</v>
      </c>
      <c r="J324" s="46">
        <v>6365</v>
      </c>
      <c r="K324" s="46">
        <v>6556</v>
      </c>
      <c r="L324" s="46">
        <v>6487</v>
      </c>
      <c r="M324" s="46">
        <v>7923</v>
      </c>
      <c r="N324" s="46">
        <v>6925</v>
      </c>
      <c r="O324" s="46">
        <v>6556</v>
      </c>
      <c r="P324" s="46">
        <v>6667</v>
      </c>
      <c r="Q324" s="46">
        <v>6898</v>
      </c>
      <c r="R324" s="46">
        <v>6648</v>
      </c>
      <c r="S324" s="19">
        <v>76.400000000000006</v>
      </c>
      <c r="T324" s="6">
        <v>11835.019633507853</v>
      </c>
      <c r="U324" s="6">
        <v>11380.700261780104</v>
      </c>
      <c r="V324" s="6">
        <v>11941.609947643978</v>
      </c>
      <c r="W324" s="6">
        <v>11669.018324607328</v>
      </c>
      <c r="X324" s="6">
        <v>11122.087696335078</v>
      </c>
      <c r="Y324" s="6">
        <v>11455.837696335078</v>
      </c>
      <c r="Z324" s="6">
        <v>11335.268324607328</v>
      </c>
      <c r="AA324" s="6">
        <v>13844.509162303664</v>
      </c>
      <c r="AB324" s="6">
        <v>12100.62172774869</v>
      </c>
      <c r="AC324" s="6">
        <v>11455.837696335078</v>
      </c>
      <c r="AD324" s="6">
        <v>11649.797120418847</v>
      </c>
      <c r="AE324" s="6">
        <v>12053.442408376963</v>
      </c>
      <c r="AF324" s="6">
        <v>11616.596858638743</v>
      </c>
    </row>
    <row r="325" spans="1:32">
      <c r="A325" s="3">
        <v>2004</v>
      </c>
      <c r="B325" s="5" t="s">
        <v>29</v>
      </c>
      <c r="C325" s="5" t="s">
        <v>25</v>
      </c>
      <c r="D325" s="2">
        <v>35</v>
      </c>
      <c r="E325" s="2">
        <v>7</v>
      </c>
      <c r="F325" s="46">
        <v>6353</v>
      </c>
      <c r="G325" s="46">
        <v>6646</v>
      </c>
      <c r="H325" s="46">
        <v>6822</v>
      </c>
      <c r="I325" s="46" t="s">
        <v>38</v>
      </c>
      <c r="J325" s="46">
        <v>6169</v>
      </c>
      <c r="K325" s="46">
        <v>5938</v>
      </c>
      <c r="L325" s="46">
        <v>5911</v>
      </c>
      <c r="M325" s="46">
        <v>7744</v>
      </c>
      <c r="N325" s="46">
        <v>6047</v>
      </c>
      <c r="O325" s="46" t="s">
        <v>38</v>
      </c>
      <c r="P325" s="46">
        <v>5914</v>
      </c>
      <c r="Q325" s="46">
        <v>5921</v>
      </c>
      <c r="R325" s="46">
        <v>5768</v>
      </c>
      <c r="S325" s="19">
        <v>76.400000000000006</v>
      </c>
      <c r="T325" s="6">
        <v>11101.119109947644</v>
      </c>
      <c r="U325" s="6">
        <v>11613.102094240838</v>
      </c>
      <c r="V325" s="6">
        <v>11920.641361256543</v>
      </c>
      <c r="W325" s="6" t="s">
        <v>39</v>
      </c>
      <c r="X325" s="6">
        <v>10779.600785340313</v>
      </c>
      <c r="Y325" s="6">
        <v>10375.955497382198</v>
      </c>
      <c r="Z325" s="6">
        <v>10328.77617801047</v>
      </c>
      <c r="AA325" s="6">
        <v>13531.727748691099</v>
      </c>
      <c r="AB325" s="6">
        <v>10566.420157068062</v>
      </c>
      <c r="AC325" s="6" t="s">
        <v>39</v>
      </c>
      <c r="AD325" s="6">
        <v>10334.018324607328</v>
      </c>
      <c r="AE325" s="6">
        <v>10346.25</v>
      </c>
      <c r="AF325" s="6">
        <v>10078.900523560209</v>
      </c>
    </row>
    <row r="326" spans="1:32">
      <c r="A326" s="3">
        <v>2004</v>
      </c>
      <c r="B326" s="5" t="s">
        <v>29</v>
      </c>
      <c r="C326" s="5" t="s">
        <v>26</v>
      </c>
      <c r="D326" s="2">
        <v>36</v>
      </c>
      <c r="E326" s="2">
        <v>7</v>
      </c>
      <c r="F326" s="46">
        <v>6837</v>
      </c>
      <c r="G326" s="46">
        <v>6495</v>
      </c>
      <c r="H326" s="46">
        <v>6833</v>
      </c>
      <c r="I326" s="46">
        <v>6707</v>
      </c>
      <c r="J326" s="46">
        <v>6382</v>
      </c>
      <c r="K326" s="46">
        <v>6600</v>
      </c>
      <c r="L326" s="46">
        <v>6583</v>
      </c>
      <c r="M326" s="46">
        <v>8001</v>
      </c>
      <c r="N326" s="46">
        <v>7028</v>
      </c>
      <c r="O326" s="46">
        <v>6703</v>
      </c>
      <c r="P326" s="46">
        <v>6758</v>
      </c>
      <c r="Q326" s="46">
        <v>7004</v>
      </c>
      <c r="R326" s="46">
        <v>6814</v>
      </c>
      <c r="S326" s="19">
        <v>76.400000000000006</v>
      </c>
      <c r="T326" s="6">
        <v>11946.852094240838</v>
      </c>
      <c r="U326" s="6">
        <v>11349.247382198952</v>
      </c>
      <c r="V326" s="6">
        <v>11939.862565445026</v>
      </c>
      <c r="W326" s="6">
        <v>11719.692408376963</v>
      </c>
      <c r="X326" s="6">
        <v>11151.793193717276</v>
      </c>
      <c r="Y326" s="6">
        <v>11532.722513089004</v>
      </c>
      <c r="Z326" s="6">
        <v>11503.017015706806</v>
      </c>
      <c r="AA326" s="6">
        <v>13980.804973821989</v>
      </c>
      <c r="AB326" s="6">
        <v>12280.602094240838</v>
      </c>
      <c r="AC326" s="6">
        <v>11712.702879581151</v>
      </c>
      <c r="AD326" s="6">
        <v>11808.80890052356</v>
      </c>
      <c r="AE326" s="6">
        <v>12238.664921465968</v>
      </c>
      <c r="AF326" s="6">
        <v>11906.66230366492</v>
      </c>
    </row>
    <row r="327" spans="1:32">
      <c r="A327" s="3">
        <v>2005</v>
      </c>
      <c r="B327" s="5" t="s">
        <v>17</v>
      </c>
      <c r="C327" s="5" t="s">
        <v>18</v>
      </c>
      <c r="D327" s="2">
        <v>1</v>
      </c>
      <c r="E327" s="2">
        <v>8</v>
      </c>
      <c r="F327" s="96">
        <v>349.1</v>
      </c>
      <c r="G327" s="96">
        <v>311.39999999999998</v>
      </c>
      <c r="H327" s="96">
        <v>332</v>
      </c>
      <c r="I327" s="96">
        <v>324.8</v>
      </c>
      <c r="J327" s="96">
        <v>327.7</v>
      </c>
      <c r="K327" s="96">
        <v>330.6</v>
      </c>
      <c r="L327" s="96">
        <v>344.5</v>
      </c>
      <c r="M327" s="96">
        <v>487.8</v>
      </c>
      <c r="N327" s="96">
        <v>364.8</v>
      </c>
      <c r="O327" s="96">
        <v>320</v>
      </c>
      <c r="P327" s="96">
        <v>315.2</v>
      </c>
      <c r="Q327" s="96">
        <v>330</v>
      </c>
      <c r="R327" s="96">
        <v>318.7</v>
      </c>
      <c r="S327" s="19">
        <v>77.8</v>
      </c>
      <c r="T327" s="20">
        <v>599.03406169665823</v>
      </c>
      <c r="U327" s="20">
        <v>534.34318766066838</v>
      </c>
      <c r="V327" s="20">
        <v>569.69151670951157</v>
      </c>
      <c r="W327" s="20">
        <v>557.33676092544988</v>
      </c>
      <c r="X327" s="20">
        <v>562.31298200514141</v>
      </c>
      <c r="Y327" s="20">
        <v>567.28920308483305</v>
      </c>
      <c r="Z327" s="20">
        <v>591.14074550128532</v>
      </c>
      <c r="AA327" s="20">
        <v>837.03470437018007</v>
      </c>
      <c r="AB327" s="20">
        <v>625.97429305912601</v>
      </c>
      <c r="AC327" s="20">
        <v>549.10025706940871</v>
      </c>
      <c r="AD327" s="20">
        <v>540.86375321336754</v>
      </c>
      <c r="AE327" s="20">
        <v>566.2596401028278</v>
      </c>
      <c r="AF327" s="20">
        <v>546.8695372750642</v>
      </c>
    </row>
    <row r="328" spans="1:32">
      <c r="A328" s="3">
        <v>2005</v>
      </c>
      <c r="B328" s="5" t="s">
        <v>17</v>
      </c>
      <c r="C328" s="5" t="s">
        <v>19</v>
      </c>
      <c r="D328" s="2">
        <v>2</v>
      </c>
      <c r="E328" s="2">
        <v>8</v>
      </c>
      <c r="F328" s="96">
        <v>439.8</v>
      </c>
      <c r="G328" s="96">
        <v>398.4</v>
      </c>
      <c r="H328" s="96">
        <v>414.7</v>
      </c>
      <c r="I328" s="96">
        <v>408.1</v>
      </c>
      <c r="J328" s="96">
        <v>420</v>
      </c>
      <c r="K328" s="96">
        <v>412.5</v>
      </c>
      <c r="L328" s="96">
        <v>442.7</v>
      </c>
      <c r="M328" s="96">
        <v>578.1</v>
      </c>
      <c r="N328" s="96">
        <v>464.2</v>
      </c>
      <c r="O328" s="96">
        <v>410.4</v>
      </c>
      <c r="P328" s="96">
        <v>400</v>
      </c>
      <c r="Q328" s="96">
        <v>412.9</v>
      </c>
      <c r="R328" s="96">
        <v>384.8</v>
      </c>
      <c r="S328" s="19">
        <v>77.8</v>
      </c>
      <c r="T328" s="20">
        <v>754.66966580976873</v>
      </c>
      <c r="U328" s="20">
        <v>683.62982005141384</v>
      </c>
      <c r="V328" s="20">
        <v>711.59961439588687</v>
      </c>
      <c r="W328" s="20">
        <v>700.27442159383043</v>
      </c>
      <c r="X328" s="20">
        <v>720.69408740359904</v>
      </c>
      <c r="Y328" s="20">
        <v>707.82455012853472</v>
      </c>
      <c r="Z328" s="20">
        <v>759.64588688946014</v>
      </c>
      <c r="AA328" s="20">
        <v>991.98393316195381</v>
      </c>
      <c r="AB328" s="20">
        <v>796.5385604113111</v>
      </c>
      <c r="AC328" s="20">
        <v>704.22107969151671</v>
      </c>
      <c r="AD328" s="20">
        <v>686.37532133676098</v>
      </c>
      <c r="AE328" s="20">
        <v>708.51092544987137</v>
      </c>
      <c r="AF328" s="20">
        <v>660.29305912596408</v>
      </c>
    </row>
    <row r="329" spans="1:32">
      <c r="A329" s="3">
        <v>2005</v>
      </c>
      <c r="B329" s="5" t="s">
        <v>17</v>
      </c>
      <c r="C329" s="5" t="s">
        <v>20</v>
      </c>
      <c r="D329" s="2">
        <v>3</v>
      </c>
      <c r="E329" s="2">
        <v>8</v>
      </c>
      <c r="F329" s="96">
        <v>267.10000000000002</v>
      </c>
      <c r="G329" s="96">
        <v>243</v>
      </c>
      <c r="H329" s="96">
        <v>259.7</v>
      </c>
      <c r="I329" s="96">
        <v>239.6</v>
      </c>
      <c r="J329" s="96">
        <v>236.4</v>
      </c>
      <c r="K329" s="96">
        <v>249.1</v>
      </c>
      <c r="L329" s="96">
        <v>247.7</v>
      </c>
      <c r="M329" s="96">
        <v>397.6</v>
      </c>
      <c r="N329" s="96">
        <v>277.39999999999998</v>
      </c>
      <c r="O329" s="96">
        <v>243.4</v>
      </c>
      <c r="P329" s="96">
        <v>249.9</v>
      </c>
      <c r="Q329" s="96">
        <v>267.39999999999998</v>
      </c>
      <c r="R329" s="96">
        <v>258.8</v>
      </c>
      <c r="S329" s="19">
        <v>77.8</v>
      </c>
      <c r="T329" s="20">
        <v>458.32712082262219</v>
      </c>
      <c r="U329" s="20">
        <v>416.97300771208228</v>
      </c>
      <c r="V329" s="20">
        <v>445.62917737789201</v>
      </c>
      <c r="W329" s="20">
        <v>411.13881748071981</v>
      </c>
      <c r="X329" s="20">
        <v>405.64781491002572</v>
      </c>
      <c r="Y329" s="20">
        <v>427.44023136246784</v>
      </c>
      <c r="Z329" s="20">
        <v>425.0379177377892</v>
      </c>
      <c r="AA329" s="20">
        <v>682.25706940874045</v>
      </c>
      <c r="AB329" s="20">
        <v>476.00128534704362</v>
      </c>
      <c r="AC329" s="20">
        <v>417.65938303341903</v>
      </c>
      <c r="AD329" s="20">
        <v>428.81298200514141</v>
      </c>
      <c r="AE329" s="20">
        <v>458.84190231362464</v>
      </c>
      <c r="AF329" s="20">
        <v>444.08483290488437</v>
      </c>
    </row>
    <row r="330" spans="1:32">
      <c r="A330" s="3">
        <v>2005</v>
      </c>
      <c r="B330" s="5" t="s">
        <v>17</v>
      </c>
      <c r="C330" s="5" t="s">
        <v>21</v>
      </c>
      <c r="D330" s="2">
        <v>4</v>
      </c>
      <c r="E330" s="2">
        <v>8</v>
      </c>
      <c r="F330" s="96">
        <v>431.2</v>
      </c>
      <c r="G330" s="96">
        <v>383.7</v>
      </c>
      <c r="H330" s="96">
        <v>406.4</v>
      </c>
      <c r="I330" s="96">
        <v>398.8</v>
      </c>
      <c r="J330" s="96">
        <v>405.2</v>
      </c>
      <c r="K330" s="96">
        <v>402.4</v>
      </c>
      <c r="L330" s="96">
        <v>427.7</v>
      </c>
      <c r="M330" s="96">
        <v>555.9</v>
      </c>
      <c r="N330" s="96">
        <v>450.4</v>
      </c>
      <c r="O330" s="96">
        <v>400</v>
      </c>
      <c r="P330" s="96">
        <v>389.7</v>
      </c>
      <c r="Q330" s="96">
        <v>408.6</v>
      </c>
      <c r="R330" s="96">
        <v>385.2</v>
      </c>
      <c r="S330" s="19">
        <v>77.8</v>
      </c>
      <c r="T330" s="20">
        <v>739.91259640102828</v>
      </c>
      <c r="U330" s="20">
        <v>658.40552699228795</v>
      </c>
      <c r="V330" s="20">
        <v>697.35732647814905</v>
      </c>
      <c r="W330" s="20">
        <v>684.31619537275071</v>
      </c>
      <c r="X330" s="20">
        <v>695.29820051413878</v>
      </c>
      <c r="Y330" s="20">
        <v>690.49357326478139</v>
      </c>
      <c r="Z330" s="20">
        <v>733.90681233933162</v>
      </c>
      <c r="AA330" s="20">
        <v>953.89010282776349</v>
      </c>
      <c r="AB330" s="20">
        <v>772.85861182519272</v>
      </c>
      <c r="AC330" s="20">
        <v>686.37532133676098</v>
      </c>
      <c r="AD330" s="20">
        <v>668.70115681233926</v>
      </c>
      <c r="AE330" s="20">
        <v>701.13239074550143</v>
      </c>
      <c r="AF330" s="20">
        <v>660.97943444730072</v>
      </c>
    </row>
    <row r="331" spans="1:32">
      <c r="A331" s="3">
        <v>2005</v>
      </c>
      <c r="B331" s="5" t="s">
        <v>17</v>
      </c>
      <c r="C331" s="5" t="s">
        <v>22</v>
      </c>
      <c r="D331" s="2">
        <v>5</v>
      </c>
      <c r="E331" s="2">
        <v>8</v>
      </c>
      <c r="F331" s="96">
        <v>471</v>
      </c>
      <c r="G331" s="96">
        <v>423.9</v>
      </c>
      <c r="H331" s="96">
        <v>445.6</v>
      </c>
      <c r="I331" s="96">
        <v>434.5</v>
      </c>
      <c r="J331" s="96">
        <v>447.8</v>
      </c>
      <c r="K331" s="96">
        <v>440.7</v>
      </c>
      <c r="L331" s="96">
        <v>476.1</v>
      </c>
      <c r="M331" s="96">
        <v>621.1</v>
      </c>
      <c r="N331" s="96">
        <v>498.1</v>
      </c>
      <c r="O331" s="96">
        <v>442.7</v>
      </c>
      <c r="P331" s="96">
        <v>425.5</v>
      </c>
      <c r="Q331" s="96">
        <v>444.6</v>
      </c>
      <c r="R331" s="96">
        <v>409.5</v>
      </c>
      <c r="S331" s="19">
        <v>77.8</v>
      </c>
      <c r="T331" s="20">
        <v>808.20694087403604</v>
      </c>
      <c r="U331" s="20">
        <v>727.38624678663234</v>
      </c>
      <c r="V331" s="20">
        <v>764.62210796915178</v>
      </c>
      <c r="W331" s="20">
        <v>745.57519280205656</v>
      </c>
      <c r="X331" s="20">
        <v>768.39717223650393</v>
      </c>
      <c r="Y331" s="20">
        <v>756.21401028277637</v>
      </c>
      <c r="Z331" s="20">
        <v>816.95822622107983</v>
      </c>
      <c r="AA331" s="20">
        <v>1065.7692802056556</v>
      </c>
      <c r="AB331" s="20">
        <v>854.70886889460166</v>
      </c>
      <c r="AC331" s="20">
        <v>759.64588688946014</v>
      </c>
      <c r="AD331" s="20">
        <v>730.13174807197947</v>
      </c>
      <c r="AE331" s="20">
        <v>762.9061696658099</v>
      </c>
      <c r="AF331" s="20">
        <v>702.67673521850907</v>
      </c>
    </row>
    <row r="332" spans="1:32">
      <c r="A332" s="3">
        <v>2005</v>
      </c>
      <c r="B332" s="5" t="s">
        <v>17</v>
      </c>
      <c r="C332" s="5" t="s">
        <v>23</v>
      </c>
      <c r="D332" s="2">
        <v>6</v>
      </c>
      <c r="E332" s="2">
        <v>8</v>
      </c>
      <c r="F332" s="96">
        <v>371.4</v>
      </c>
      <c r="G332" s="96">
        <v>330.1</v>
      </c>
      <c r="H332" s="96">
        <v>350</v>
      </c>
      <c r="I332" s="96">
        <v>338.4</v>
      </c>
      <c r="J332" s="96">
        <v>334.8</v>
      </c>
      <c r="K332" s="96">
        <v>345</v>
      </c>
      <c r="L332" s="96">
        <v>355.4</v>
      </c>
      <c r="M332" s="96">
        <v>490.9</v>
      </c>
      <c r="N332" s="96">
        <v>383.3</v>
      </c>
      <c r="O332" s="96">
        <v>339.2</v>
      </c>
      <c r="P332" s="96">
        <v>334.8</v>
      </c>
      <c r="Q332" s="96">
        <v>360</v>
      </c>
      <c r="R332" s="96">
        <v>353.5</v>
      </c>
      <c r="S332" s="19">
        <v>77.8</v>
      </c>
      <c r="T332" s="20">
        <v>637.29948586118246</v>
      </c>
      <c r="U332" s="20">
        <v>566.43123393316205</v>
      </c>
      <c r="V332" s="20">
        <v>600.57840616966587</v>
      </c>
      <c r="W332" s="20">
        <v>580.67352185089965</v>
      </c>
      <c r="X332" s="20">
        <v>574.49614395886897</v>
      </c>
      <c r="Y332" s="20">
        <v>591.99871465295632</v>
      </c>
      <c r="Z332" s="20">
        <v>609.84447300771205</v>
      </c>
      <c r="AA332" s="20">
        <v>842.35411311053986</v>
      </c>
      <c r="AB332" s="20">
        <v>657.71915167095119</v>
      </c>
      <c r="AC332" s="20">
        <v>582.04627249357327</v>
      </c>
      <c r="AD332" s="20">
        <v>574.49614395886897</v>
      </c>
      <c r="AE332" s="20">
        <v>617.73778920308484</v>
      </c>
      <c r="AF332" s="20">
        <v>606.58419023136253</v>
      </c>
    </row>
    <row r="333" spans="1:32">
      <c r="A333" s="3">
        <v>2005</v>
      </c>
      <c r="B333" s="5" t="s">
        <v>17</v>
      </c>
      <c r="C333" s="5" t="s">
        <v>24</v>
      </c>
      <c r="D333" s="2">
        <v>7</v>
      </c>
      <c r="E333" s="2">
        <v>8</v>
      </c>
      <c r="F333" s="96">
        <v>132.30000000000001</v>
      </c>
      <c r="G333" s="96">
        <v>127.3</v>
      </c>
      <c r="H333" s="96">
        <v>131.69999999999999</v>
      </c>
      <c r="I333" s="96">
        <v>130</v>
      </c>
      <c r="J333" s="96">
        <v>125.2</v>
      </c>
      <c r="K333" s="96">
        <v>128.30000000000001</v>
      </c>
      <c r="L333" s="96">
        <v>125.8</v>
      </c>
      <c r="M333" s="96">
        <v>159</v>
      </c>
      <c r="N333" s="96">
        <v>134.1</v>
      </c>
      <c r="O333" s="96">
        <v>130.30000000000001</v>
      </c>
      <c r="P333" s="96">
        <v>132.19999999999999</v>
      </c>
      <c r="Q333" s="96">
        <v>133.1</v>
      </c>
      <c r="R333" s="96">
        <v>134.6</v>
      </c>
      <c r="S333" s="19">
        <v>77.8</v>
      </c>
      <c r="T333" s="20">
        <v>227.01863753213371</v>
      </c>
      <c r="U333" s="20">
        <v>218.43894601542416</v>
      </c>
      <c r="V333" s="20">
        <v>225.98907455012849</v>
      </c>
      <c r="W333" s="20">
        <v>223.07197943444731</v>
      </c>
      <c r="X333" s="20">
        <v>214.83547557840618</v>
      </c>
      <c r="Y333" s="20">
        <v>220.15488431876611</v>
      </c>
      <c r="Z333" s="20">
        <v>215.86503856041131</v>
      </c>
      <c r="AA333" s="20">
        <v>272.83419023136247</v>
      </c>
      <c r="AB333" s="20">
        <v>230.10732647814908</v>
      </c>
      <c r="AC333" s="20">
        <v>223.58676092544991</v>
      </c>
      <c r="AD333" s="20">
        <v>226.84704370179946</v>
      </c>
      <c r="AE333" s="20">
        <v>228.39138817480719</v>
      </c>
      <c r="AF333" s="20">
        <v>230.96529562982005</v>
      </c>
    </row>
    <row r="334" spans="1:32">
      <c r="A334" s="3">
        <v>2005</v>
      </c>
      <c r="B334" s="5" t="s">
        <v>17</v>
      </c>
      <c r="C334" s="5" t="s">
        <v>25</v>
      </c>
      <c r="D334" s="2">
        <v>8</v>
      </c>
      <c r="E334" s="2">
        <v>8</v>
      </c>
      <c r="F334" s="96">
        <v>121.6</v>
      </c>
      <c r="G334" s="96">
        <v>131.30000000000001</v>
      </c>
      <c r="H334" s="96">
        <v>120.5</v>
      </c>
      <c r="I334" s="96">
        <v>120.6</v>
      </c>
      <c r="J334" s="96">
        <v>118.4</v>
      </c>
      <c r="K334" s="96">
        <v>117.7</v>
      </c>
      <c r="L334" s="96">
        <v>121.3</v>
      </c>
      <c r="M334" s="96">
        <v>141.4</v>
      </c>
      <c r="N334" s="96">
        <v>114</v>
      </c>
      <c r="O334" s="96">
        <v>121.7</v>
      </c>
      <c r="P334" s="96">
        <v>133.9</v>
      </c>
      <c r="Q334" s="96">
        <v>115.6</v>
      </c>
      <c r="R334" s="96">
        <v>131.30000000000001</v>
      </c>
      <c r="S334" s="19">
        <v>77.8</v>
      </c>
      <c r="T334" s="20">
        <v>208.6580976863753</v>
      </c>
      <c r="U334" s="20">
        <v>225.30269922879182</v>
      </c>
      <c r="V334" s="20">
        <v>206.77056555269922</v>
      </c>
      <c r="W334" s="20">
        <v>206.94215938303341</v>
      </c>
      <c r="X334" s="20">
        <v>203.16709511568126</v>
      </c>
      <c r="Y334" s="20">
        <v>201.96593830334191</v>
      </c>
      <c r="Z334" s="20">
        <v>208.14331619537276</v>
      </c>
      <c r="AA334" s="20">
        <v>242.63367609254502</v>
      </c>
      <c r="AB334" s="20">
        <v>195.61696658097688</v>
      </c>
      <c r="AC334" s="20">
        <v>208.82969151670952</v>
      </c>
      <c r="AD334" s="20">
        <v>229.76413881748076</v>
      </c>
      <c r="AE334" s="20">
        <v>198.3624678663239</v>
      </c>
      <c r="AF334" s="20">
        <v>225.30269922879182</v>
      </c>
    </row>
    <row r="335" spans="1:32">
      <c r="A335" s="3">
        <v>2005</v>
      </c>
      <c r="B335" s="5" t="s">
        <v>17</v>
      </c>
      <c r="C335" s="5" t="s">
        <v>26</v>
      </c>
      <c r="D335" s="2">
        <v>9</v>
      </c>
      <c r="E335" s="2">
        <v>8</v>
      </c>
      <c r="F335" s="96">
        <v>134.69999999999999</v>
      </c>
      <c r="G335" s="96">
        <v>126.9</v>
      </c>
      <c r="H335" s="96">
        <v>134.1</v>
      </c>
      <c r="I335" s="96">
        <v>132.19999999999999</v>
      </c>
      <c r="J335" s="96">
        <v>126.9</v>
      </c>
      <c r="K335" s="96">
        <v>130.80000000000001</v>
      </c>
      <c r="L335" s="96">
        <v>127</v>
      </c>
      <c r="M335" s="96">
        <v>165</v>
      </c>
      <c r="N335" s="96">
        <v>139.1</v>
      </c>
      <c r="O335" s="96">
        <v>132</v>
      </c>
      <c r="P335" s="96">
        <v>131.6</v>
      </c>
      <c r="Q335" s="96">
        <v>137.4</v>
      </c>
      <c r="R335" s="96">
        <v>135.1</v>
      </c>
      <c r="S335" s="19">
        <v>77.8</v>
      </c>
      <c r="T335" s="20">
        <v>231.13688946015421</v>
      </c>
      <c r="U335" s="20">
        <v>217.75257069408744</v>
      </c>
      <c r="V335" s="20">
        <v>230.10732647814908</v>
      </c>
      <c r="W335" s="20">
        <v>226.84704370179946</v>
      </c>
      <c r="X335" s="20">
        <v>217.75257069408744</v>
      </c>
      <c r="Y335" s="20">
        <v>224.44473007712088</v>
      </c>
      <c r="Z335" s="20">
        <v>217.9241645244216</v>
      </c>
      <c r="AA335" s="20">
        <v>283.1298200514139</v>
      </c>
      <c r="AB335" s="20">
        <v>238.68701799485859</v>
      </c>
      <c r="AC335" s="20">
        <v>226.50385604113112</v>
      </c>
      <c r="AD335" s="20">
        <v>225.81748071979433</v>
      </c>
      <c r="AE335" s="20">
        <v>235.76992287917741</v>
      </c>
      <c r="AF335" s="20">
        <v>231.82326478149099</v>
      </c>
    </row>
    <row r="336" spans="1:32">
      <c r="A336" s="3">
        <v>2005</v>
      </c>
      <c r="B336" s="5" t="s">
        <v>27</v>
      </c>
      <c r="C336" s="5" t="s">
        <v>18</v>
      </c>
      <c r="D336" s="2">
        <v>10</v>
      </c>
      <c r="E336" s="2">
        <v>8</v>
      </c>
      <c r="F336" s="44">
        <v>9.56</v>
      </c>
      <c r="G336" s="44">
        <v>8.57</v>
      </c>
      <c r="H336" s="44">
        <v>9.0500000000000007</v>
      </c>
      <c r="I336" s="44">
        <v>8.7799999999999994</v>
      </c>
      <c r="J336" s="44">
        <v>8.82</v>
      </c>
      <c r="K336" s="44">
        <v>9</v>
      </c>
      <c r="L336" s="44">
        <v>9.31</v>
      </c>
      <c r="M336" s="44">
        <v>13.4</v>
      </c>
      <c r="N336" s="44">
        <v>10.050000000000001</v>
      </c>
      <c r="O336" s="44">
        <v>8.85</v>
      </c>
      <c r="P336" s="44">
        <v>8.75</v>
      </c>
      <c r="Q336" s="44">
        <v>9.1300000000000008</v>
      </c>
      <c r="R336" s="44">
        <v>8.81</v>
      </c>
      <c r="S336" s="19">
        <v>77.8</v>
      </c>
      <c r="T336" s="21">
        <v>16.404370179948586</v>
      </c>
      <c r="U336" s="21">
        <v>14.705591259640103</v>
      </c>
      <c r="V336" s="21">
        <v>15.52924164524422</v>
      </c>
      <c r="W336" s="21">
        <v>15.065938303341902</v>
      </c>
      <c r="X336" s="21">
        <v>15.13457583547558</v>
      </c>
      <c r="Y336" s="21">
        <v>15.443444730077122</v>
      </c>
      <c r="Z336" s="21">
        <v>15.975385604113111</v>
      </c>
      <c r="AA336" s="21">
        <v>22.993573264781492</v>
      </c>
      <c r="AB336" s="21">
        <v>17.24517994858612</v>
      </c>
      <c r="AC336" s="21">
        <v>15.186053984575835</v>
      </c>
      <c r="AD336" s="21">
        <v>15.014460154241645</v>
      </c>
      <c r="AE336" s="21">
        <v>15.666516709511569</v>
      </c>
      <c r="AF336" s="21">
        <v>15.117416452442161</v>
      </c>
    </row>
    <row r="337" spans="1:32">
      <c r="A337" s="3">
        <v>2005</v>
      </c>
      <c r="B337" s="5" t="s">
        <v>27</v>
      </c>
      <c r="C337" s="5" t="s">
        <v>19</v>
      </c>
      <c r="D337" s="2">
        <v>11</v>
      </c>
      <c r="E337" s="2">
        <v>8</v>
      </c>
      <c r="F337" s="44">
        <v>10.91</v>
      </c>
      <c r="G337" s="44">
        <v>10</v>
      </c>
      <c r="H337" s="44">
        <v>10.3</v>
      </c>
      <c r="I337" s="44">
        <v>10.02</v>
      </c>
      <c r="J337" s="44">
        <v>10.119999999999999</v>
      </c>
      <c r="K337" s="44">
        <v>10.25</v>
      </c>
      <c r="L337" s="44">
        <v>10.72</v>
      </c>
      <c r="M337" s="44">
        <v>14.99</v>
      </c>
      <c r="N337" s="44">
        <v>11.59</v>
      </c>
      <c r="O337" s="44">
        <v>10.26</v>
      </c>
      <c r="P337" s="44">
        <v>9.9600000000000009</v>
      </c>
      <c r="Q337" s="44">
        <v>10.220000000000001</v>
      </c>
      <c r="R337" s="44">
        <v>9.66</v>
      </c>
      <c r="S337" s="19">
        <v>77.8</v>
      </c>
      <c r="T337" s="21">
        <v>18.720886889460157</v>
      </c>
      <c r="U337" s="21">
        <v>17.159383033419022</v>
      </c>
      <c r="V337" s="21">
        <v>17.674164524421595</v>
      </c>
      <c r="W337" s="21">
        <v>17.193701799485861</v>
      </c>
      <c r="X337" s="21">
        <v>17.36529562982005</v>
      </c>
      <c r="Y337" s="21">
        <v>17.588367609254501</v>
      </c>
      <c r="Z337" s="21">
        <v>18.394858611825196</v>
      </c>
      <c r="AA337" s="21">
        <v>25.721915167095116</v>
      </c>
      <c r="AB337" s="21">
        <v>19.887724935732646</v>
      </c>
      <c r="AC337" s="21">
        <v>17.605526992287921</v>
      </c>
      <c r="AD337" s="21">
        <v>17.090745501285348</v>
      </c>
      <c r="AE337" s="21">
        <v>17.536889460154242</v>
      </c>
      <c r="AF337" s="21">
        <v>16.575964010282778</v>
      </c>
    </row>
    <row r="338" spans="1:32">
      <c r="A338" s="3">
        <v>2005</v>
      </c>
      <c r="B338" s="5" t="s">
        <v>27</v>
      </c>
      <c r="C338" s="5" t="s">
        <v>20</v>
      </c>
      <c r="D338" s="2">
        <v>12</v>
      </c>
      <c r="E338" s="2">
        <v>8</v>
      </c>
      <c r="F338" s="44">
        <v>8.35</v>
      </c>
      <c r="G338" s="44">
        <v>7.48</v>
      </c>
      <c r="H338" s="44">
        <v>8</v>
      </c>
      <c r="I338" s="44">
        <v>7.63</v>
      </c>
      <c r="J338" s="44">
        <v>7.5</v>
      </c>
      <c r="K338" s="44">
        <v>7.78</v>
      </c>
      <c r="L338" s="44">
        <v>8</v>
      </c>
      <c r="M338" s="44">
        <v>11.94</v>
      </c>
      <c r="N338" s="44">
        <v>8.83</v>
      </c>
      <c r="O338" s="44">
        <v>7.81</v>
      </c>
      <c r="P338" s="44">
        <v>7.66</v>
      </c>
      <c r="Q338" s="44">
        <v>8.27</v>
      </c>
      <c r="R338" s="44">
        <v>8.15</v>
      </c>
      <c r="S338" s="19">
        <v>77.8</v>
      </c>
      <c r="T338" s="21">
        <v>14.328084832904883</v>
      </c>
      <c r="U338" s="21">
        <v>12.83521850899743</v>
      </c>
      <c r="V338" s="21">
        <v>13.72750642673522</v>
      </c>
      <c r="W338" s="21">
        <v>13.092609254498715</v>
      </c>
      <c r="X338" s="21">
        <v>12.869537275064268</v>
      </c>
      <c r="Y338" s="21">
        <v>13.350000000000001</v>
      </c>
      <c r="Z338" s="21">
        <v>13.72750642673522</v>
      </c>
      <c r="AA338" s="21">
        <v>20.488303341902313</v>
      </c>
      <c r="AB338" s="21">
        <v>15.151735218508998</v>
      </c>
      <c r="AC338" s="21">
        <v>13.401478149100257</v>
      </c>
      <c r="AD338" s="21">
        <v>13.144087403598972</v>
      </c>
      <c r="AE338" s="21">
        <v>14.19080976863753</v>
      </c>
      <c r="AF338" s="21">
        <v>13.984897172236506</v>
      </c>
    </row>
    <row r="339" spans="1:32">
      <c r="A339" s="3">
        <v>2005</v>
      </c>
      <c r="B339" s="5" t="s">
        <v>27</v>
      </c>
      <c r="C339" s="5" t="s">
        <v>21</v>
      </c>
      <c r="D339" s="2">
        <v>13</v>
      </c>
      <c r="E339" s="2">
        <v>8</v>
      </c>
      <c r="F339" s="44">
        <v>10.77</v>
      </c>
      <c r="G339" s="44">
        <v>9.69</v>
      </c>
      <c r="H339" s="44">
        <v>10.220000000000001</v>
      </c>
      <c r="I339" s="44">
        <v>9.91</v>
      </c>
      <c r="J339" s="44">
        <v>9.94</v>
      </c>
      <c r="K339" s="44">
        <v>10.06</v>
      </c>
      <c r="L339" s="44">
        <v>10.5</v>
      </c>
      <c r="M339" s="44">
        <v>14.51</v>
      </c>
      <c r="N339" s="44">
        <v>11.3</v>
      </c>
      <c r="O339" s="44">
        <v>9.9700000000000006</v>
      </c>
      <c r="P339" s="44">
        <v>9.77</v>
      </c>
      <c r="Q339" s="44">
        <v>10.23</v>
      </c>
      <c r="R339" s="44">
        <v>9.64</v>
      </c>
      <c r="S339" s="19">
        <v>77.8</v>
      </c>
      <c r="T339" s="21">
        <v>18.480655526992287</v>
      </c>
      <c r="U339" s="21">
        <v>16.627442159383033</v>
      </c>
      <c r="V339" s="21">
        <v>17.536889460154242</v>
      </c>
      <c r="W339" s="21">
        <v>17.004948586118253</v>
      </c>
      <c r="X339" s="21">
        <v>17.056426735218508</v>
      </c>
      <c r="Y339" s="21">
        <v>17.262339331619536</v>
      </c>
      <c r="Z339" s="21">
        <v>18.017352185089976</v>
      </c>
      <c r="AA339" s="21">
        <v>24.898264781491005</v>
      </c>
      <c r="AB339" s="21">
        <v>19.390102827763499</v>
      </c>
      <c r="AC339" s="21">
        <v>17.107904884318767</v>
      </c>
      <c r="AD339" s="21">
        <v>16.764717223650383</v>
      </c>
      <c r="AE339" s="21">
        <v>17.554048843187662</v>
      </c>
      <c r="AF339" s="21">
        <v>16.541645244215939</v>
      </c>
    </row>
    <row r="340" spans="1:32">
      <c r="A340" s="3">
        <v>2005</v>
      </c>
      <c r="B340" s="5" t="s">
        <v>27</v>
      </c>
      <c r="C340" s="5" t="s">
        <v>22</v>
      </c>
      <c r="D340" s="2">
        <v>14</v>
      </c>
      <c r="E340" s="2">
        <v>8</v>
      </c>
      <c r="F340" s="44">
        <v>11.42</v>
      </c>
      <c r="G340" s="44">
        <v>10.36</v>
      </c>
      <c r="H340" s="44">
        <v>10.8</v>
      </c>
      <c r="I340" s="44">
        <v>10.44</v>
      </c>
      <c r="J340" s="44">
        <v>10.56</v>
      </c>
      <c r="K340" s="44">
        <v>10.69</v>
      </c>
      <c r="L340" s="44">
        <v>11.28</v>
      </c>
      <c r="M340" s="44">
        <v>15.69</v>
      </c>
      <c r="N340" s="44">
        <v>12.19</v>
      </c>
      <c r="O340" s="44">
        <v>10.69</v>
      </c>
      <c r="P340" s="44">
        <v>10.26</v>
      </c>
      <c r="Q340" s="44">
        <v>10.7</v>
      </c>
      <c r="R340" s="44">
        <v>9.91</v>
      </c>
      <c r="S340" s="19">
        <v>77.8</v>
      </c>
      <c r="T340" s="21">
        <v>19.596015424164523</v>
      </c>
      <c r="U340" s="21">
        <v>17.777120822622109</v>
      </c>
      <c r="V340" s="21">
        <v>18.532133676092549</v>
      </c>
      <c r="W340" s="21">
        <v>17.914395886889462</v>
      </c>
      <c r="X340" s="21">
        <v>18.12030848329049</v>
      </c>
      <c r="Y340" s="21">
        <v>18.343380462724937</v>
      </c>
      <c r="Z340" s="21">
        <v>19.355784061696657</v>
      </c>
      <c r="AA340" s="21">
        <v>26.923071979434447</v>
      </c>
      <c r="AB340" s="21">
        <v>20.917287917737792</v>
      </c>
      <c r="AC340" s="21">
        <v>18.343380462724937</v>
      </c>
      <c r="AD340" s="21">
        <v>17.605526992287921</v>
      </c>
      <c r="AE340" s="21">
        <v>18.360539845758353</v>
      </c>
      <c r="AF340" s="21">
        <v>17.004948586118253</v>
      </c>
    </row>
    <row r="341" spans="1:32">
      <c r="A341" s="3">
        <v>2005</v>
      </c>
      <c r="B341" s="5" t="s">
        <v>27</v>
      </c>
      <c r="C341" s="5" t="s">
        <v>23</v>
      </c>
      <c r="D341" s="2">
        <v>15</v>
      </c>
      <c r="E341" s="2">
        <v>8</v>
      </c>
      <c r="F341" s="44">
        <v>9.85</v>
      </c>
      <c r="G341" s="44">
        <v>8.74</v>
      </c>
      <c r="H341" s="44">
        <v>9.34</v>
      </c>
      <c r="I341" s="44">
        <v>8.98</v>
      </c>
      <c r="J341" s="44">
        <v>8.81</v>
      </c>
      <c r="K341" s="44">
        <v>9.18</v>
      </c>
      <c r="L341" s="44">
        <v>9.3800000000000008</v>
      </c>
      <c r="M341" s="44">
        <v>13.33</v>
      </c>
      <c r="N341" s="44">
        <v>10.16</v>
      </c>
      <c r="O341" s="44">
        <v>8.92</v>
      </c>
      <c r="P341" s="44">
        <v>8.9499999999999993</v>
      </c>
      <c r="Q341" s="44">
        <v>9.57</v>
      </c>
      <c r="R341" s="44">
        <v>9.1999999999999993</v>
      </c>
      <c r="S341" s="19">
        <v>77.8</v>
      </c>
      <c r="T341" s="21">
        <v>16.901992287917736</v>
      </c>
      <c r="U341" s="21">
        <v>14.997300771208227</v>
      </c>
      <c r="V341" s="21">
        <v>16.026863753213366</v>
      </c>
      <c r="W341" s="21">
        <v>15.409125964010284</v>
      </c>
      <c r="X341" s="21">
        <v>15.117416452442161</v>
      </c>
      <c r="Y341" s="21">
        <v>15.752313624678663</v>
      </c>
      <c r="Z341" s="21">
        <v>16.095501285347044</v>
      </c>
      <c r="AA341" s="21">
        <v>22.873457583547559</v>
      </c>
      <c r="AB341" s="21">
        <v>17.433933161953728</v>
      </c>
      <c r="AC341" s="21">
        <v>15.306169665809769</v>
      </c>
      <c r="AD341" s="21">
        <v>15.357647814910024</v>
      </c>
      <c r="AE341" s="21">
        <v>16.421529562982006</v>
      </c>
      <c r="AF341" s="21">
        <v>15.786632390745499</v>
      </c>
    </row>
    <row r="342" spans="1:32">
      <c r="A342" s="3">
        <v>2005</v>
      </c>
      <c r="B342" s="5" t="s">
        <v>27</v>
      </c>
      <c r="C342" s="5" t="s">
        <v>24</v>
      </c>
      <c r="D342" s="2">
        <v>16</v>
      </c>
      <c r="E342" s="2">
        <v>8</v>
      </c>
      <c r="F342" s="44">
        <v>6.72</v>
      </c>
      <c r="G342" s="44">
        <v>6.06</v>
      </c>
      <c r="H342" s="44">
        <v>6.38</v>
      </c>
      <c r="I342" s="44">
        <v>6.42</v>
      </c>
      <c r="J342" s="44">
        <v>6.27</v>
      </c>
      <c r="K342" s="44">
        <v>6.41</v>
      </c>
      <c r="L342" s="44">
        <v>6.65</v>
      </c>
      <c r="M342" s="44">
        <v>8.25</v>
      </c>
      <c r="N342" s="44">
        <v>7.12</v>
      </c>
      <c r="O342" s="44">
        <v>6.67</v>
      </c>
      <c r="P342" s="44">
        <v>6.4</v>
      </c>
      <c r="Q342" s="44">
        <v>6.73</v>
      </c>
      <c r="R342" s="44">
        <v>7.13</v>
      </c>
      <c r="S342" s="19">
        <v>77.8</v>
      </c>
      <c r="T342" s="21">
        <v>11.531105398457584</v>
      </c>
      <c r="U342" s="21">
        <v>10.398586118251929</v>
      </c>
      <c r="V342" s="21">
        <v>10.947686375321338</v>
      </c>
      <c r="W342" s="21">
        <v>11.016323907455012</v>
      </c>
      <c r="X342" s="21">
        <v>10.758933161953728</v>
      </c>
      <c r="Y342" s="21">
        <v>10.999164524421595</v>
      </c>
      <c r="Z342" s="21">
        <v>11.410989717223652</v>
      </c>
      <c r="AA342" s="21">
        <v>14.156491002570695</v>
      </c>
      <c r="AB342" s="21">
        <v>12.217480719794345</v>
      </c>
      <c r="AC342" s="21">
        <v>11.445308483290487</v>
      </c>
      <c r="AD342" s="21">
        <v>10.982005141388177</v>
      </c>
      <c r="AE342" s="21">
        <v>11.548264781491003</v>
      </c>
      <c r="AF342" s="21">
        <v>12.234640102827765</v>
      </c>
    </row>
    <row r="343" spans="1:32">
      <c r="A343" s="3">
        <v>2005</v>
      </c>
      <c r="B343" s="5" t="s">
        <v>27</v>
      </c>
      <c r="C343" s="5" t="s">
        <v>25</v>
      </c>
      <c r="D343" s="2">
        <v>17</v>
      </c>
      <c r="E343" s="2">
        <v>8</v>
      </c>
      <c r="F343" s="44">
        <v>6.58</v>
      </c>
      <c r="G343" s="44">
        <v>6.36</v>
      </c>
      <c r="H343" s="44">
        <v>6.17</v>
      </c>
      <c r="I343" s="44">
        <v>6.41</v>
      </c>
      <c r="J343" s="44">
        <v>6.32</v>
      </c>
      <c r="K343" s="44">
        <v>6.54</v>
      </c>
      <c r="L343" s="44">
        <v>6.45</v>
      </c>
      <c r="M343" s="44">
        <v>7.34</v>
      </c>
      <c r="N343" s="44">
        <v>6.7</v>
      </c>
      <c r="O343" s="44">
        <v>6.44</v>
      </c>
      <c r="P343" s="44">
        <v>6.55</v>
      </c>
      <c r="Q343" s="44">
        <v>6.45</v>
      </c>
      <c r="R343" s="44">
        <v>7.22</v>
      </c>
      <c r="S343" s="19">
        <v>77.8</v>
      </c>
      <c r="T343" s="21">
        <v>11.290874035989718</v>
      </c>
      <c r="U343" s="21">
        <v>10.9133676092545</v>
      </c>
      <c r="V343" s="21">
        <v>10.587339331619537</v>
      </c>
      <c r="W343" s="21">
        <v>10.999164524421595</v>
      </c>
      <c r="X343" s="21">
        <v>10.844730077120824</v>
      </c>
      <c r="Y343" s="21">
        <v>11.222236503856042</v>
      </c>
      <c r="Z343" s="21">
        <v>11.067802056555271</v>
      </c>
      <c r="AA343" s="21">
        <v>12.594987146529563</v>
      </c>
      <c r="AB343" s="21">
        <v>11.496786632390746</v>
      </c>
      <c r="AC343" s="21">
        <v>11.050642673521851</v>
      </c>
      <c r="AD343" s="21">
        <v>11.23939588688946</v>
      </c>
      <c r="AE343" s="21">
        <v>11.067802056555271</v>
      </c>
      <c r="AF343" s="21">
        <v>12.389074550128536</v>
      </c>
    </row>
    <row r="344" spans="1:32">
      <c r="A344" s="3">
        <v>2005</v>
      </c>
      <c r="B344" s="5" t="s">
        <v>27</v>
      </c>
      <c r="C344" s="5" t="s">
        <v>26</v>
      </c>
      <c r="D344" s="2">
        <v>18</v>
      </c>
      <c r="E344" s="2">
        <v>8</v>
      </c>
      <c r="F344" s="44">
        <v>6.75</v>
      </c>
      <c r="G344" s="44">
        <v>6</v>
      </c>
      <c r="H344" s="44">
        <v>6.42</v>
      </c>
      <c r="I344" s="44">
        <v>6.42</v>
      </c>
      <c r="J344" s="44">
        <v>6.25</v>
      </c>
      <c r="K344" s="44">
        <v>6.35</v>
      </c>
      <c r="L344" s="44">
        <v>6.7</v>
      </c>
      <c r="M344" s="44">
        <v>8.57</v>
      </c>
      <c r="N344" s="44">
        <v>7.23</v>
      </c>
      <c r="O344" s="44">
        <v>6.7</v>
      </c>
      <c r="P344" s="44">
        <v>6.36</v>
      </c>
      <c r="Q344" s="44">
        <v>6.79</v>
      </c>
      <c r="R344" s="44">
        <v>7.06</v>
      </c>
      <c r="S344" s="19">
        <v>77.8</v>
      </c>
      <c r="T344" s="21">
        <v>11.58258354755784</v>
      </c>
      <c r="U344" s="21">
        <v>10.295629820051415</v>
      </c>
      <c r="V344" s="21">
        <v>11.016323907455012</v>
      </c>
      <c r="W344" s="21">
        <v>11.016323907455012</v>
      </c>
      <c r="X344" s="21">
        <v>10.72461439588689</v>
      </c>
      <c r="Y344" s="21">
        <v>10.896208226221079</v>
      </c>
      <c r="Z344" s="21">
        <v>11.496786632390746</v>
      </c>
      <c r="AA344" s="21">
        <v>14.705591259640103</v>
      </c>
      <c r="AB344" s="21">
        <v>12.406233933161955</v>
      </c>
      <c r="AC344" s="21">
        <v>11.496786632390746</v>
      </c>
      <c r="AD344" s="21">
        <v>10.9133676092545</v>
      </c>
      <c r="AE344" s="21">
        <v>11.651221079691517</v>
      </c>
      <c r="AF344" s="21">
        <v>12.114524421593831</v>
      </c>
    </row>
    <row r="345" spans="1:32">
      <c r="A345" s="3">
        <v>2005</v>
      </c>
      <c r="B345" s="5" t="s">
        <v>28</v>
      </c>
      <c r="C345" s="5" t="s">
        <v>18</v>
      </c>
      <c r="D345" s="2">
        <v>19</v>
      </c>
      <c r="E345" s="2">
        <v>8</v>
      </c>
      <c r="F345" s="45">
        <v>9.49</v>
      </c>
      <c r="G345" s="45">
        <v>8.49</v>
      </c>
      <c r="H345" s="45">
        <v>9</v>
      </c>
      <c r="I345" s="45">
        <v>8.7200000000000006</v>
      </c>
      <c r="J345" s="45">
        <v>8.7100000000000009</v>
      </c>
      <c r="K345" s="45">
        <v>8.92</v>
      </c>
      <c r="L345" s="45">
        <v>9.24</v>
      </c>
      <c r="M345" s="45">
        <v>13.37</v>
      </c>
      <c r="N345" s="45">
        <v>10</v>
      </c>
      <c r="O345" s="45">
        <v>8.7799999999999994</v>
      </c>
      <c r="P345" s="45">
        <v>8.68</v>
      </c>
      <c r="Q345" s="45">
        <v>9.06</v>
      </c>
      <c r="R345" s="45">
        <v>8.73</v>
      </c>
      <c r="S345" s="19">
        <v>77.8</v>
      </c>
      <c r="T345" s="22">
        <v>16.284254498714652</v>
      </c>
      <c r="U345" s="22">
        <v>14.56831619537275</v>
      </c>
      <c r="V345" s="22">
        <v>15.443444730077122</v>
      </c>
      <c r="W345" s="22">
        <v>14.96298200514139</v>
      </c>
      <c r="X345" s="22">
        <v>14.94582262210797</v>
      </c>
      <c r="Y345" s="22">
        <v>15.306169665809769</v>
      </c>
      <c r="Z345" s="22">
        <v>15.855269922879177</v>
      </c>
      <c r="AA345" s="22">
        <v>22.942095115681234</v>
      </c>
      <c r="AB345" s="22">
        <v>17.159383033419022</v>
      </c>
      <c r="AC345" s="22">
        <v>15.065938303341902</v>
      </c>
      <c r="AD345" s="22">
        <v>14.894344473007711</v>
      </c>
      <c r="AE345" s="22">
        <v>15.546401028277636</v>
      </c>
      <c r="AF345" s="22">
        <v>14.980141388174809</v>
      </c>
    </row>
    <row r="346" spans="1:32">
      <c r="A346" s="3">
        <v>2005</v>
      </c>
      <c r="B346" s="5" t="s">
        <v>28</v>
      </c>
      <c r="C346" s="5" t="s">
        <v>19</v>
      </c>
      <c r="D346" s="2">
        <v>20</v>
      </c>
      <c r="E346" s="2">
        <v>8</v>
      </c>
      <c r="F346" s="45">
        <v>10.77</v>
      </c>
      <c r="G346" s="45">
        <v>9.8699999999999992</v>
      </c>
      <c r="H346" s="45">
        <v>10.15</v>
      </c>
      <c r="I346" s="45">
        <v>9.91</v>
      </c>
      <c r="J346" s="45">
        <v>9.99</v>
      </c>
      <c r="K346" s="45">
        <v>10.130000000000001</v>
      </c>
      <c r="L346" s="45">
        <v>10.57</v>
      </c>
      <c r="M346" s="45">
        <v>14.9</v>
      </c>
      <c r="N346" s="45">
        <v>11.48</v>
      </c>
      <c r="O346" s="45">
        <v>10.130000000000001</v>
      </c>
      <c r="P346" s="45">
        <v>9.84</v>
      </c>
      <c r="Q346" s="45">
        <v>10.050000000000001</v>
      </c>
      <c r="R346" s="45">
        <v>9.44</v>
      </c>
      <c r="S346" s="19">
        <v>77.8</v>
      </c>
      <c r="T346" s="22">
        <v>18.480655526992287</v>
      </c>
      <c r="U346" s="22">
        <v>16.936311053984575</v>
      </c>
      <c r="V346" s="22">
        <v>17.416773778920309</v>
      </c>
      <c r="W346" s="22">
        <v>17.004948586118253</v>
      </c>
      <c r="X346" s="22">
        <v>17.142223650385603</v>
      </c>
      <c r="Y346" s="22">
        <v>17.38245501285347</v>
      </c>
      <c r="Z346" s="22">
        <v>18.13746786632391</v>
      </c>
      <c r="AA346" s="22">
        <v>25.567480719794347</v>
      </c>
      <c r="AB346" s="22">
        <v>19.698971722365041</v>
      </c>
      <c r="AC346" s="22">
        <v>17.38245501285347</v>
      </c>
      <c r="AD346" s="22">
        <v>16.884832904884316</v>
      </c>
      <c r="AE346" s="22">
        <v>17.24517994858612</v>
      </c>
      <c r="AF346" s="22">
        <v>16.198457583547558</v>
      </c>
    </row>
    <row r="347" spans="1:32">
      <c r="A347" s="3">
        <v>2005</v>
      </c>
      <c r="B347" s="5" t="s">
        <v>28</v>
      </c>
      <c r="C347" s="5" t="s">
        <v>20</v>
      </c>
      <c r="D347" s="2">
        <v>21</v>
      </c>
      <c r="E347" s="2">
        <v>8</v>
      </c>
      <c r="F347" s="45">
        <v>8.33</v>
      </c>
      <c r="G347" s="45">
        <v>7.48</v>
      </c>
      <c r="H347" s="45">
        <v>7.99</v>
      </c>
      <c r="I347" s="45">
        <v>7.6</v>
      </c>
      <c r="J347" s="45">
        <v>7.46</v>
      </c>
      <c r="K347" s="45">
        <v>7.77</v>
      </c>
      <c r="L347" s="45">
        <v>7.99</v>
      </c>
      <c r="M347" s="45">
        <v>11.95</v>
      </c>
      <c r="N347" s="45">
        <v>8.81</v>
      </c>
      <c r="O347" s="45">
        <v>7.81</v>
      </c>
      <c r="P347" s="45">
        <v>7.63</v>
      </c>
      <c r="Q347" s="45">
        <v>8.25</v>
      </c>
      <c r="R347" s="45">
        <v>8.14</v>
      </c>
      <c r="S347" s="19">
        <v>77.8</v>
      </c>
      <c r="T347" s="22">
        <v>14.293766066838048</v>
      </c>
      <c r="U347" s="22">
        <v>12.83521850899743</v>
      </c>
      <c r="V347" s="22">
        <v>13.7103470437018</v>
      </c>
      <c r="W347" s="22">
        <v>13.041131105398456</v>
      </c>
      <c r="X347" s="22">
        <v>12.800899742930591</v>
      </c>
      <c r="Y347" s="22">
        <v>13.33284061696658</v>
      </c>
      <c r="Z347" s="22">
        <v>13.7103470437018</v>
      </c>
      <c r="AA347" s="22">
        <v>20.505462724935732</v>
      </c>
      <c r="AB347" s="22">
        <v>15.117416452442161</v>
      </c>
      <c r="AC347" s="22">
        <v>13.401478149100257</v>
      </c>
      <c r="AD347" s="22">
        <v>13.092609254498715</v>
      </c>
      <c r="AE347" s="22">
        <v>14.156491002570695</v>
      </c>
      <c r="AF347" s="22">
        <v>13.967737789203087</v>
      </c>
    </row>
    <row r="348" spans="1:32">
      <c r="A348" s="3">
        <v>2005</v>
      </c>
      <c r="B348" s="5" t="s">
        <v>28</v>
      </c>
      <c r="C348" s="5" t="s">
        <v>21</v>
      </c>
      <c r="D348" s="2">
        <v>22</v>
      </c>
      <c r="E348" s="2">
        <v>8</v>
      </c>
      <c r="F348" s="45">
        <v>10.67</v>
      </c>
      <c r="G348" s="45">
        <v>9.5500000000000007</v>
      </c>
      <c r="H348" s="45">
        <v>10.11</v>
      </c>
      <c r="I348" s="45">
        <v>9.82</v>
      </c>
      <c r="J348" s="45">
        <v>9.82</v>
      </c>
      <c r="K348" s="45">
        <v>10</v>
      </c>
      <c r="L348" s="45">
        <v>10.37</v>
      </c>
      <c r="M348" s="45">
        <v>14.45</v>
      </c>
      <c r="N348" s="45">
        <v>11.23</v>
      </c>
      <c r="O348" s="45">
        <v>9.89</v>
      </c>
      <c r="P348" s="45">
        <v>9.6199999999999992</v>
      </c>
      <c r="Q348" s="45">
        <v>10.09</v>
      </c>
      <c r="R348" s="45">
        <v>9.5</v>
      </c>
      <c r="S348" s="19">
        <v>77.8</v>
      </c>
      <c r="T348" s="22">
        <v>18.309061696658098</v>
      </c>
      <c r="U348" s="22">
        <v>16.38721079691517</v>
      </c>
      <c r="V348" s="22">
        <v>17.348136246786634</v>
      </c>
      <c r="W348" s="22">
        <v>16.850514138817481</v>
      </c>
      <c r="X348" s="22">
        <v>16.850514138817481</v>
      </c>
      <c r="Y348" s="22">
        <v>17.159383033419022</v>
      </c>
      <c r="Z348" s="22">
        <v>17.794280205655529</v>
      </c>
      <c r="AA348" s="22">
        <v>24.795308483290487</v>
      </c>
      <c r="AB348" s="22">
        <v>19.269987146529566</v>
      </c>
      <c r="AC348" s="22">
        <v>16.970629820051414</v>
      </c>
      <c r="AD348" s="22">
        <v>16.5073264781491</v>
      </c>
      <c r="AE348" s="22">
        <v>17.313817480719795</v>
      </c>
      <c r="AF348" s="22">
        <v>16.301413881748072</v>
      </c>
    </row>
    <row r="349" spans="1:32">
      <c r="A349" s="3">
        <v>2005</v>
      </c>
      <c r="B349" s="5" t="s">
        <v>28</v>
      </c>
      <c r="C349" s="5" t="s">
        <v>22</v>
      </c>
      <c r="D349" s="2">
        <v>23</v>
      </c>
      <c r="E349" s="2">
        <v>8</v>
      </c>
      <c r="F349" s="45">
        <v>11.29</v>
      </c>
      <c r="G349" s="45">
        <v>10.18</v>
      </c>
      <c r="H349" s="45">
        <v>10.63</v>
      </c>
      <c r="I349" s="45">
        <v>10.32</v>
      </c>
      <c r="J349" s="45">
        <v>10.44</v>
      </c>
      <c r="K349" s="45">
        <v>10.57</v>
      </c>
      <c r="L349" s="45">
        <v>11.12</v>
      </c>
      <c r="M349" s="45">
        <v>15.57</v>
      </c>
      <c r="N349" s="45">
        <v>12.06</v>
      </c>
      <c r="O349" s="45">
        <v>10.55</v>
      </c>
      <c r="P349" s="45">
        <v>10.16</v>
      </c>
      <c r="Q349" s="45">
        <v>10.49</v>
      </c>
      <c r="R349" s="45">
        <v>9.6999999999999993</v>
      </c>
      <c r="S349" s="19">
        <v>77.8</v>
      </c>
      <c r="T349" s="22">
        <v>19.372943444730076</v>
      </c>
      <c r="U349" s="22">
        <v>17.468251928020567</v>
      </c>
      <c r="V349" s="22">
        <v>18.240424164524423</v>
      </c>
      <c r="W349" s="22">
        <v>17.708483290488434</v>
      </c>
      <c r="X349" s="22">
        <v>17.914395886889462</v>
      </c>
      <c r="Y349" s="22">
        <v>18.13746786632391</v>
      </c>
      <c r="Z349" s="22">
        <v>19.081233933161954</v>
      </c>
      <c r="AA349" s="22">
        <v>26.717159383033422</v>
      </c>
      <c r="AB349" s="22">
        <v>20.694215938303344</v>
      </c>
      <c r="AC349" s="22">
        <v>18.103149100257074</v>
      </c>
      <c r="AD349" s="22">
        <v>17.433933161953728</v>
      </c>
      <c r="AE349" s="22">
        <v>18.000192802056556</v>
      </c>
      <c r="AF349" s="22">
        <v>16.644601542416449</v>
      </c>
    </row>
    <row r="350" spans="1:32">
      <c r="A350" s="3">
        <v>2005</v>
      </c>
      <c r="B350" s="5" t="s">
        <v>28</v>
      </c>
      <c r="C350" s="5" t="s">
        <v>23</v>
      </c>
      <c r="D350" s="2">
        <v>24</v>
      </c>
      <c r="E350" s="2">
        <v>8</v>
      </c>
      <c r="F350" s="45">
        <v>9.82</v>
      </c>
      <c r="G350" s="45">
        <v>8.7200000000000006</v>
      </c>
      <c r="H350" s="45">
        <v>9.31</v>
      </c>
      <c r="I350" s="45">
        <v>8.9499999999999993</v>
      </c>
      <c r="J350" s="45">
        <v>8.7799999999999994</v>
      </c>
      <c r="K350" s="45">
        <v>9.17</v>
      </c>
      <c r="L350" s="45">
        <v>9.34</v>
      </c>
      <c r="M350" s="45">
        <v>13.32</v>
      </c>
      <c r="N350" s="45">
        <v>10.15</v>
      </c>
      <c r="O350" s="45">
        <v>8.91</v>
      </c>
      <c r="P350" s="45">
        <v>8.92</v>
      </c>
      <c r="Q350" s="45">
        <v>9.5500000000000007</v>
      </c>
      <c r="R350" s="45">
        <v>9.19</v>
      </c>
      <c r="S350" s="19">
        <v>77.8</v>
      </c>
      <c r="T350" s="22">
        <v>16.850514138817481</v>
      </c>
      <c r="U350" s="22">
        <v>14.96298200514139</v>
      </c>
      <c r="V350" s="22">
        <v>15.975385604113111</v>
      </c>
      <c r="W350" s="22">
        <v>15.357647814910024</v>
      </c>
      <c r="X350" s="22">
        <v>15.065938303341902</v>
      </c>
      <c r="Y350" s="22">
        <v>15.735154241645244</v>
      </c>
      <c r="Z350" s="22">
        <v>16.026863753213366</v>
      </c>
      <c r="AA350" s="22">
        <v>22.856298200514139</v>
      </c>
      <c r="AB350" s="22">
        <v>17.416773778920309</v>
      </c>
      <c r="AC350" s="22">
        <v>15.289010282776351</v>
      </c>
      <c r="AD350" s="22">
        <v>15.306169665809769</v>
      </c>
      <c r="AE350" s="22">
        <v>16.38721079691517</v>
      </c>
      <c r="AF350" s="22">
        <v>15.769473007712083</v>
      </c>
    </row>
    <row r="351" spans="1:32">
      <c r="A351" s="3">
        <v>2005</v>
      </c>
      <c r="B351" s="5" t="s">
        <v>28</v>
      </c>
      <c r="C351" s="5" t="s">
        <v>24</v>
      </c>
      <c r="D351" s="2">
        <v>25</v>
      </c>
      <c r="E351" s="2">
        <v>8</v>
      </c>
      <c r="F351" s="45">
        <v>6.69</v>
      </c>
      <c r="G351" s="45">
        <v>6.03</v>
      </c>
      <c r="H351" s="45">
        <v>6.36</v>
      </c>
      <c r="I351" s="45">
        <v>6.39</v>
      </c>
      <c r="J351" s="45">
        <v>6.25</v>
      </c>
      <c r="K351" s="45">
        <v>6.37</v>
      </c>
      <c r="L351" s="45">
        <v>6.63</v>
      </c>
      <c r="M351" s="45">
        <v>8.24</v>
      </c>
      <c r="N351" s="45">
        <v>7.11</v>
      </c>
      <c r="O351" s="45">
        <v>6.65</v>
      </c>
      <c r="P351" s="45">
        <v>6.34</v>
      </c>
      <c r="Q351" s="45">
        <v>6.72</v>
      </c>
      <c r="R351" s="45">
        <v>7.12</v>
      </c>
      <c r="S351" s="19">
        <v>77.8</v>
      </c>
      <c r="T351" s="22">
        <v>11.479627249357327</v>
      </c>
      <c r="U351" s="22">
        <v>10.347107969151672</v>
      </c>
      <c r="V351" s="22">
        <v>10.9133676092545</v>
      </c>
      <c r="W351" s="22">
        <v>10.964845758354755</v>
      </c>
      <c r="X351" s="22">
        <v>10.72461439588689</v>
      </c>
      <c r="Y351" s="22">
        <v>10.930526992287918</v>
      </c>
      <c r="Z351" s="22">
        <v>11.376670951156813</v>
      </c>
      <c r="AA351" s="22">
        <v>14.139331619537275</v>
      </c>
      <c r="AB351" s="22">
        <v>12.200321336760927</v>
      </c>
      <c r="AC351" s="22">
        <v>11.410989717223652</v>
      </c>
      <c r="AD351" s="22">
        <v>10.879048843187661</v>
      </c>
      <c r="AE351" s="22">
        <v>11.531105398457584</v>
      </c>
      <c r="AF351" s="22">
        <v>12.217480719794345</v>
      </c>
    </row>
    <row r="352" spans="1:32">
      <c r="A352" s="3">
        <v>2005</v>
      </c>
      <c r="B352" s="5" t="s">
        <v>28</v>
      </c>
      <c r="C352" s="5" t="s">
        <v>25</v>
      </c>
      <c r="D352" s="2">
        <v>26</v>
      </c>
      <c r="E352" s="2">
        <v>8</v>
      </c>
      <c r="F352" s="45">
        <v>6.53</v>
      </c>
      <c r="G352" s="45">
        <v>6.4</v>
      </c>
      <c r="H352" s="45">
        <v>6.12</v>
      </c>
      <c r="I352" s="45">
        <v>6.38</v>
      </c>
      <c r="J352" s="45">
        <v>6.31</v>
      </c>
      <c r="K352" s="45">
        <v>6.54</v>
      </c>
      <c r="L352" s="45">
        <v>6.46</v>
      </c>
      <c r="M352" s="45">
        <v>7.3</v>
      </c>
      <c r="N352" s="45">
        <v>6.58</v>
      </c>
      <c r="O352" s="45">
        <v>6.42</v>
      </c>
      <c r="P352" s="45">
        <v>6.5</v>
      </c>
      <c r="Q352" s="45">
        <v>6.46</v>
      </c>
      <c r="R352" s="45">
        <v>7.22</v>
      </c>
      <c r="S352" s="19">
        <v>77.8</v>
      </c>
      <c r="T352" s="22">
        <v>11.205077120822622</v>
      </c>
      <c r="U352" s="22">
        <v>10.982005141388177</v>
      </c>
      <c r="V352" s="22">
        <v>10.501542416452443</v>
      </c>
      <c r="W352" s="22">
        <v>10.947686375321338</v>
      </c>
      <c r="X352" s="22">
        <v>10.827570694087404</v>
      </c>
      <c r="Y352" s="22">
        <v>11.222236503856042</v>
      </c>
      <c r="Z352" s="22">
        <v>11.084961439588689</v>
      </c>
      <c r="AA352" s="22">
        <v>12.526349614395887</v>
      </c>
      <c r="AB352" s="22">
        <v>11.290874035989718</v>
      </c>
      <c r="AC352" s="22">
        <v>11.016323907455012</v>
      </c>
      <c r="AD352" s="22">
        <v>11.153598971722365</v>
      </c>
      <c r="AE352" s="22">
        <v>11.084961439588689</v>
      </c>
      <c r="AF352" s="22">
        <v>12.389074550128536</v>
      </c>
    </row>
    <row r="353" spans="1:32">
      <c r="A353" s="3">
        <v>2005</v>
      </c>
      <c r="B353" s="5" t="s">
        <v>28</v>
      </c>
      <c r="C353" s="5" t="s">
        <v>26</v>
      </c>
      <c r="D353" s="2">
        <v>27</v>
      </c>
      <c r="E353" s="2">
        <v>8</v>
      </c>
      <c r="F353" s="45">
        <v>6.73</v>
      </c>
      <c r="G353" s="45">
        <v>5.99</v>
      </c>
      <c r="H353" s="45">
        <v>6.4</v>
      </c>
      <c r="I353" s="45">
        <v>6.39</v>
      </c>
      <c r="J353" s="45">
        <v>6.24</v>
      </c>
      <c r="K353" s="45">
        <v>6.33</v>
      </c>
      <c r="L353" s="45">
        <v>6.69</v>
      </c>
      <c r="M353" s="45">
        <v>8.5299999999999994</v>
      </c>
      <c r="N353" s="45">
        <v>7.23</v>
      </c>
      <c r="O353" s="45">
        <v>6.7</v>
      </c>
      <c r="P353" s="45">
        <v>6.25</v>
      </c>
      <c r="Q353" s="45">
        <v>6.76</v>
      </c>
      <c r="R353" s="45">
        <v>7.06</v>
      </c>
      <c r="S353" s="19">
        <v>77.8</v>
      </c>
      <c r="T353" s="22">
        <v>11.548264781491003</v>
      </c>
      <c r="U353" s="22">
        <v>10.278470437017996</v>
      </c>
      <c r="V353" s="22">
        <v>10.982005141388177</v>
      </c>
      <c r="W353" s="22">
        <v>10.964845758354755</v>
      </c>
      <c r="X353" s="22">
        <v>10.707455012853472</v>
      </c>
      <c r="Y353" s="22">
        <v>10.861889460154243</v>
      </c>
      <c r="Z353" s="22">
        <v>11.479627249357327</v>
      </c>
      <c r="AA353" s="22">
        <v>14.636953727506425</v>
      </c>
      <c r="AB353" s="22">
        <v>12.406233933161955</v>
      </c>
      <c r="AC353" s="22">
        <v>11.496786632390746</v>
      </c>
      <c r="AD353" s="22">
        <v>10.72461439588689</v>
      </c>
      <c r="AE353" s="22">
        <v>11.599742930591258</v>
      </c>
      <c r="AF353" s="22">
        <v>12.114524421593831</v>
      </c>
    </row>
    <row r="354" spans="1:32">
      <c r="A354" s="3">
        <v>2005</v>
      </c>
      <c r="B354" s="5" t="s">
        <v>29</v>
      </c>
      <c r="C354" s="5" t="s">
        <v>18</v>
      </c>
      <c r="D354" s="2">
        <v>28</v>
      </c>
      <c r="E354" s="2">
        <v>8</v>
      </c>
      <c r="F354" s="46">
        <v>18949</v>
      </c>
      <c r="G354" s="46">
        <v>16892</v>
      </c>
      <c r="H354" s="46">
        <v>18001</v>
      </c>
      <c r="I354" s="46">
        <v>17756</v>
      </c>
      <c r="J354" s="46">
        <v>17707</v>
      </c>
      <c r="K354" s="46">
        <v>17866</v>
      </c>
      <c r="L354" s="46">
        <v>18790</v>
      </c>
      <c r="M354" s="46">
        <v>26561</v>
      </c>
      <c r="N354" s="46">
        <v>19868</v>
      </c>
      <c r="O354" s="46">
        <v>17535</v>
      </c>
      <c r="P354" s="46">
        <v>16876</v>
      </c>
      <c r="Q354" s="46">
        <v>17682</v>
      </c>
      <c r="R354" s="46">
        <v>16966</v>
      </c>
      <c r="S354" s="19">
        <v>77.8</v>
      </c>
      <c r="T354" s="6">
        <v>32515.314910025707</v>
      </c>
      <c r="U354" s="6">
        <v>28985.629820051414</v>
      </c>
      <c r="V354" s="6">
        <v>30888.605398457585</v>
      </c>
      <c r="W354" s="6">
        <v>30468.200514138818</v>
      </c>
      <c r="X354" s="6">
        <v>30384.119537275066</v>
      </c>
      <c r="Y354" s="6">
        <v>30656.953727506429</v>
      </c>
      <c r="Z354" s="6">
        <v>32242.480719794345</v>
      </c>
      <c r="AA354" s="6">
        <v>45577.037275064271</v>
      </c>
      <c r="AB354" s="6">
        <v>34092.262210796915</v>
      </c>
      <c r="AC354" s="6">
        <v>30088.978149100258</v>
      </c>
      <c r="AD354" s="6">
        <v>28958.174807197945</v>
      </c>
      <c r="AE354" s="6">
        <v>30341.221079691517</v>
      </c>
      <c r="AF354" s="6">
        <v>29112.609254498715</v>
      </c>
    </row>
    <row r="355" spans="1:32">
      <c r="A355" s="3">
        <v>2005</v>
      </c>
      <c r="B355" s="5" t="s">
        <v>29</v>
      </c>
      <c r="C355" s="5" t="s">
        <v>19</v>
      </c>
      <c r="D355" s="2">
        <v>29</v>
      </c>
      <c r="E355" s="2">
        <v>8</v>
      </c>
      <c r="F355" s="46">
        <v>23879</v>
      </c>
      <c r="G355" s="46">
        <v>21609</v>
      </c>
      <c r="H355" s="46">
        <v>22714</v>
      </c>
      <c r="I355" s="46">
        <v>22515</v>
      </c>
      <c r="J355" s="46">
        <v>22645</v>
      </c>
      <c r="K355" s="46">
        <v>22524</v>
      </c>
      <c r="L355" s="46">
        <v>24169</v>
      </c>
      <c r="M355" s="46">
        <v>31662</v>
      </c>
      <c r="N355" s="46">
        <v>25507</v>
      </c>
      <c r="O355" s="46">
        <v>22435</v>
      </c>
      <c r="P355" s="46">
        <v>21669</v>
      </c>
      <c r="Q355" s="46">
        <v>22117</v>
      </c>
      <c r="R355" s="46">
        <v>20084</v>
      </c>
      <c r="S355" s="19">
        <v>77.8</v>
      </c>
      <c r="T355" s="6">
        <v>40974.890745501289</v>
      </c>
      <c r="U355" s="6">
        <v>37079.710796915169</v>
      </c>
      <c r="V355" s="6">
        <v>38975.822622107968</v>
      </c>
      <c r="W355" s="6">
        <v>38634.350899742931</v>
      </c>
      <c r="X355" s="6">
        <v>38857.422879177378</v>
      </c>
      <c r="Y355" s="6">
        <v>38649.794344473012</v>
      </c>
      <c r="Z355" s="6">
        <v>41472.512853470442</v>
      </c>
      <c r="AA355" s="6">
        <v>54330.038560411311</v>
      </c>
      <c r="AB355" s="6">
        <v>43768.438303341907</v>
      </c>
      <c r="AC355" s="6">
        <v>38497.075835475582</v>
      </c>
      <c r="AD355" s="6">
        <v>37182.667095115685</v>
      </c>
      <c r="AE355" s="6">
        <v>37951.407455012857</v>
      </c>
      <c r="AF355" s="6">
        <v>34462.90488431877</v>
      </c>
    </row>
    <row r="356" spans="1:32">
      <c r="A356" s="3">
        <v>2005</v>
      </c>
      <c r="B356" s="5" t="s">
        <v>29</v>
      </c>
      <c r="C356" s="5" t="s">
        <v>20</v>
      </c>
      <c r="D356" s="2">
        <v>30</v>
      </c>
      <c r="E356" s="2">
        <v>8</v>
      </c>
      <c r="F356" s="46">
        <v>14039</v>
      </c>
      <c r="G356" s="46">
        <v>13108</v>
      </c>
      <c r="H356" s="46">
        <v>13752</v>
      </c>
      <c r="I356" s="46">
        <v>12887</v>
      </c>
      <c r="J356" s="46">
        <v>12296</v>
      </c>
      <c r="K356" s="46">
        <v>13131</v>
      </c>
      <c r="L356" s="46">
        <v>13121</v>
      </c>
      <c r="M356" s="46">
        <v>21222</v>
      </c>
      <c r="N356" s="46">
        <v>14516</v>
      </c>
      <c r="O356" s="46">
        <v>12930</v>
      </c>
      <c r="P356" s="46">
        <v>12986</v>
      </c>
      <c r="Q356" s="46">
        <v>13871</v>
      </c>
      <c r="R356" s="46">
        <v>13811</v>
      </c>
      <c r="S356" s="19">
        <v>77.8</v>
      </c>
      <c r="T356" s="6">
        <v>24090.057840616966</v>
      </c>
      <c r="U356" s="6">
        <v>22492.519280205655</v>
      </c>
      <c r="V356" s="6">
        <v>23597.583547557842</v>
      </c>
      <c r="W356" s="6">
        <v>22113.296915167095</v>
      </c>
      <c r="X356" s="6">
        <v>21099.177377892032</v>
      </c>
      <c r="Y356" s="6">
        <v>22531.985861182518</v>
      </c>
      <c r="Z356" s="6">
        <v>22514.826478149102</v>
      </c>
      <c r="AA356" s="6">
        <v>36415.642673521856</v>
      </c>
      <c r="AB356" s="6">
        <v>24908.560411311057</v>
      </c>
      <c r="AC356" s="6">
        <v>22187.082262210799</v>
      </c>
      <c r="AD356" s="6">
        <v>22283.174807197945</v>
      </c>
      <c r="AE356" s="6">
        <v>23801.780205655527</v>
      </c>
      <c r="AF356" s="6">
        <v>23698.823907455015</v>
      </c>
    </row>
    <row r="357" spans="1:32">
      <c r="A357" s="3">
        <v>2005</v>
      </c>
      <c r="B357" s="5" t="s">
        <v>29</v>
      </c>
      <c r="C357" s="5" t="s">
        <v>21</v>
      </c>
      <c r="D357" s="2">
        <v>31</v>
      </c>
      <c r="E357" s="2">
        <v>8</v>
      </c>
      <c r="F357" s="46">
        <v>22888</v>
      </c>
      <c r="G357" s="46">
        <v>20263</v>
      </c>
      <c r="H357" s="46">
        <v>21777</v>
      </c>
      <c r="I357" s="46">
        <v>21506</v>
      </c>
      <c r="J357" s="46">
        <v>21494</v>
      </c>
      <c r="K357" s="46">
        <v>21447</v>
      </c>
      <c r="L357" s="46">
        <v>22883</v>
      </c>
      <c r="M357" s="46">
        <v>29882</v>
      </c>
      <c r="N357" s="46">
        <v>24229</v>
      </c>
      <c r="O357" s="46">
        <v>21279</v>
      </c>
      <c r="P357" s="46">
        <v>20634</v>
      </c>
      <c r="Q357" s="46">
        <v>21312</v>
      </c>
      <c r="R357" s="46">
        <v>20060</v>
      </c>
      <c r="S357" s="19">
        <v>77.8</v>
      </c>
      <c r="T357" s="6">
        <v>39274.395886889462</v>
      </c>
      <c r="U357" s="6">
        <v>34770.057840616966</v>
      </c>
      <c r="V357" s="6">
        <v>37367.988431876605</v>
      </c>
      <c r="W357" s="6">
        <v>36902.96915167095</v>
      </c>
      <c r="X357" s="6">
        <v>36882.377892030847</v>
      </c>
      <c r="Y357" s="6">
        <v>36801.728791773778</v>
      </c>
      <c r="Z357" s="6">
        <v>39265.816195372754</v>
      </c>
      <c r="AA357" s="6">
        <v>51275.668380462725</v>
      </c>
      <c r="AB357" s="6">
        <v>41575.46915167095</v>
      </c>
      <c r="AC357" s="6">
        <v>36513.451156812342</v>
      </c>
      <c r="AD357" s="6">
        <v>35406.670951156811</v>
      </c>
      <c r="AE357" s="6">
        <v>36570.077120822622</v>
      </c>
      <c r="AF357" s="6">
        <v>34421.722365038564</v>
      </c>
    </row>
    <row r="358" spans="1:32">
      <c r="A358" s="3">
        <v>2005</v>
      </c>
      <c r="B358" s="5" t="s">
        <v>29</v>
      </c>
      <c r="C358" s="5" t="s">
        <v>22</v>
      </c>
      <c r="D358" s="2">
        <v>32</v>
      </c>
      <c r="E358" s="2">
        <v>8</v>
      </c>
      <c r="F358" s="46">
        <v>25064</v>
      </c>
      <c r="G358" s="46">
        <v>22745</v>
      </c>
      <c r="H358" s="46">
        <v>23812</v>
      </c>
      <c r="I358" s="46">
        <v>23497</v>
      </c>
      <c r="J358" s="46">
        <v>23670</v>
      </c>
      <c r="K358" s="46">
        <v>23506</v>
      </c>
      <c r="L358" s="46">
        <v>25268</v>
      </c>
      <c r="M358" s="46">
        <v>32897</v>
      </c>
      <c r="N358" s="46">
        <v>26857</v>
      </c>
      <c r="O358" s="46">
        <v>23711</v>
      </c>
      <c r="P358" s="46">
        <v>22623</v>
      </c>
      <c r="Q358" s="46">
        <v>23327</v>
      </c>
      <c r="R358" s="46">
        <v>21166</v>
      </c>
      <c r="S358" s="19">
        <v>77.8</v>
      </c>
      <c r="T358" s="6">
        <v>43008.277634961443</v>
      </c>
      <c r="U358" s="6">
        <v>39029.016709511568</v>
      </c>
      <c r="V358" s="6">
        <v>40859.922879177378</v>
      </c>
      <c r="W358" s="6">
        <v>40319.402313624683</v>
      </c>
      <c r="X358" s="6">
        <v>40616.259640102828</v>
      </c>
      <c r="Y358" s="6">
        <v>40334.845758354757</v>
      </c>
      <c r="Z358" s="6">
        <v>43358.329048843189</v>
      </c>
      <c r="AA358" s="6">
        <v>56449.222365038564</v>
      </c>
      <c r="AB358" s="6">
        <v>46084.955012853476</v>
      </c>
      <c r="AC358" s="6">
        <v>40686.613110539845</v>
      </c>
      <c r="AD358" s="6">
        <v>38819.672236503859</v>
      </c>
      <c r="AE358" s="6">
        <v>40027.692802056554</v>
      </c>
      <c r="AF358" s="6">
        <v>36319.550128534705</v>
      </c>
    </row>
    <row r="359" spans="1:32">
      <c r="A359" s="3">
        <v>2005</v>
      </c>
      <c r="B359" s="5" t="s">
        <v>29</v>
      </c>
      <c r="C359" s="5" t="s">
        <v>23</v>
      </c>
      <c r="D359" s="2">
        <v>33</v>
      </c>
      <c r="E359" s="2">
        <v>8</v>
      </c>
      <c r="F359" s="46">
        <v>19442</v>
      </c>
      <c r="G359" s="46">
        <v>17204</v>
      </c>
      <c r="H359" s="46">
        <v>18631</v>
      </c>
      <c r="I359" s="46">
        <v>17944</v>
      </c>
      <c r="J359" s="46">
        <v>17212</v>
      </c>
      <c r="K359" s="46">
        <v>17976</v>
      </c>
      <c r="L359" s="46">
        <v>18759</v>
      </c>
      <c r="M359" s="46">
        <v>25995</v>
      </c>
      <c r="N359" s="46">
        <v>20370</v>
      </c>
      <c r="O359" s="46">
        <v>17917</v>
      </c>
      <c r="P359" s="46">
        <v>17499</v>
      </c>
      <c r="Q359" s="46">
        <v>18465</v>
      </c>
      <c r="R359" s="46">
        <v>18327</v>
      </c>
      <c r="S359" s="19">
        <v>77.8</v>
      </c>
      <c r="T359" s="6">
        <v>33361.272493573269</v>
      </c>
      <c r="U359" s="6">
        <v>29521.002570694087</v>
      </c>
      <c r="V359" s="6">
        <v>31969.646529562982</v>
      </c>
      <c r="W359" s="6">
        <v>30790.796915167095</v>
      </c>
      <c r="X359" s="6">
        <v>29534.730077120825</v>
      </c>
      <c r="Y359" s="6">
        <v>30845.706940874035</v>
      </c>
      <c r="Z359" s="6">
        <v>32189.286632390747</v>
      </c>
      <c r="AA359" s="6">
        <v>44605.816195372754</v>
      </c>
      <c r="AB359" s="6">
        <v>34953.663239074551</v>
      </c>
      <c r="AC359" s="6">
        <v>30744.466580976867</v>
      </c>
      <c r="AD359" s="6">
        <v>30027.204370179948</v>
      </c>
      <c r="AE359" s="6">
        <v>31684.800771208229</v>
      </c>
      <c r="AF359" s="6">
        <v>31448.001285347043</v>
      </c>
    </row>
    <row r="360" spans="1:32">
      <c r="A360" s="3">
        <v>2005</v>
      </c>
      <c r="B360" s="5" t="s">
        <v>29</v>
      </c>
      <c r="C360" s="5" t="s">
        <v>24</v>
      </c>
      <c r="D360" s="2">
        <v>34</v>
      </c>
      <c r="E360" s="2">
        <v>8</v>
      </c>
      <c r="F360" s="46">
        <v>7358</v>
      </c>
      <c r="G360" s="46">
        <v>7198</v>
      </c>
      <c r="H360" s="46">
        <v>7270</v>
      </c>
      <c r="I360" s="46">
        <v>7218</v>
      </c>
      <c r="J360" s="46">
        <v>6893</v>
      </c>
      <c r="K360" s="46">
        <v>7042</v>
      </c>
      <c r="L360" s="46">
        <v>7083</v>
      </c>
      <c r="M360" s="46">
        <v>9280</v>
      </c>
      <c r="N360" s="46">
        <v>7464</v>
      </c>
      <c r="O360" s="46">
        <v>7209</v>
      </c>
      <c r="P360" s="46">
        <v>7215</v>
      </c>
      <c r="Q360" s="46">
        <v>7209</v>
      </c>
      <c r="R360" s="46">
        <v>7647</v>
      </c>
      <c r="S360" s="19">
        <v>77.8</v>
      </c>
      <c r="T360" s="6">
        <v>12625.874035989718</v>
      </c>
      <c r="U360" s="6">
        <v>12351.323907455013</v>
      </c>
      <c r="V360" s="6">
        <v>12474.87146529563</v>
      </c>
      <c r="W360" s="6">
        <v>12385.642673521852</v>
      </c>
      <c r="X360" s="6">
        <v>11827.962724935733</v>
      </c>
      <c r="Y360" s="6">
        <v>12083.637532133676</v>
      </c>
      <c r="Z360" s="6">
        <v>12153.991002570694</v>
      </c>
      <c r="AA360" s="6">
        <v>15923.907455012853</v>
      </c>
      <c r="AB360" s="6">
        <v>12807.76349614396</v>
      </c>
      <c r="AC360" s="6">
        <v>12370.199228791775</v>
      </c>
      <c r="AD360" s="6">
        <v>12380.494858611826</v>
      </c>
      <c r="AE360" s="6">
        <v>12370.199228791775</v>
      </c>
      <c r="AF360" s="6">
        <v>13121.780205655528</v>
      </c>
    </row>
    <row r="361" spans="1:32">
      <c r="A361" s="3">
        <v>2005</v>
      </c>
      <c r="B361" s="5" t="s">
        <v>29</v>
      </c>
      <c r="C361" s="5" t="s">
        <v>25</v>
      </c>
      <c r="D361" s="2">
        <v>35</v>
      </c>
      <c r="E361" s="2">
        <v>8</v>
      </c>
      <c r="F361" s="46">
        <v>7453</v>
      </c>
      <c r="G361" s="46">
        <v>7705</v>
      </c>
      <c r="H361" s="46">
        <v>7194</v>
      </c>
      <c r="I361" s="46">
        <v>8075</v>
      </c>
      <c r="J361" s="46">
        <v>7066</v>
      </c>
      <c r="K361" s="46">
        <v>7128</v>
      </c>
      <c r="L361" s="46">
        <v>7325</v>
      </c>
      <c r="M361" s="46" t="s">
        <v>38</v>
      </c>
      <c r="N361" s="46">
        <v>6564</v>
      </c>
      <c r="O361" s="46">
        <v>7876</v>
      </c>
      <c r="P361" s="46">
        <v>7997</v>
      </c>
      <c r="Q361" s="46">
        <v>6685</v>
      </c>
      <c r="R361" s="46" t="s">
        <v>38</v>
      </c>
      <c r="S361" s="19">
        <v>77.8</v>
      </c>
      <c r="T361" s="6">
        <v>12788.888174807198</v>
      </c>
      <c r="U361" s="6">
        <v>13221.304627249358</v>
      </c>
      <c r="V361" s="6">
        <v>12344.460154241646</v>
      </c>
      <c r="W361" s="6">
        <v>13856.201799485862</v>
      </c>
      <c r="X361" s="6">
        <v>12124.820051413883</v>
      </c>
      <c r="Y361" s="6">
        <v>12231.208226221081</v>
      </c>
      <c r="Z361" s="6">
        <v>12569.248071979435</v>
      </c>
      <c r="AA361" s="6" t="s">
        <v>39</v>
      </c>
      <c r="AB361" s="6">
        <v>11263.419023136246</v>
      </c>
      <c r="AC361" s="6">
        <v>13514.730077120823</v>
      </c>
      <c r="AD361" s="6">
        <v>13722.358611825193</v>
      </c>
      <c r="AE361" s="6">
        <v>11471.047557840617</v>
      </c>
      <c r="AF361" s="6" t="s">
        <v>39</v>
      </c>
    </row>
    <row r="362" spans="1:32">
      <c r="A362" s="3">
        <v>2005</v>
      </c>
      <c r="B362" s="5" t="s">
        <v>29</v>
      </c>
      <c r="C362" s="5" t="s">
        <v>26</v>
      </c>
      <c r="D362" s="2">
        <v>36</v>
      </c>
      <c r="E362" s="2">
        <v>8</v>
      </c>
      <c r="F362" s="46">
        <v>7346</v>
      </c>
      <c r="G362" s="46">
        <v>7122</v>
      </c>
      <c r="H362" s="46">
        <v>7279</v>
      </c>
      <c r="I362" s="46">
        <v>7131</v>
      </c>
      <c r="J362" s="46">
        <v>6851</v>
      </c>
      <c r="K362" s="46">
        <v>7018</v>
      </c>
      <c r="L362" s="46">
        <v>7058</v>
      </c>
      <c r="M362" s="46">
        <v>9311</v>
      </c>
      <c r="N362" s="46">
        <v>7572</v>
      </c>
      <c r="O362" s="46">
        <v>7160</v>
      </c>
      <c r="P362" s="46">
        <v>7106</v>
      </c>
      <c r="Q362" s="46">
        <v>7294</v>
      </c>
      <c r="R362" s="46">
        <v>7650</v>
      </c>
      <c r="S362" s="19">
        <v>77.8</v>
      </c>
      <c r="T362" s="6">
        <v>12605.282776349615</v>
      </c>
      <c r="U362" s="6">
        <v>12220.912596401029</v>
      </c>
      <c r="V362" s="6">
        <v>12490.314910025707</v>
      </c>
      <c r="W362" s="6">
        <v>12236.356041131106</v>
      </c>
      <c r="X362" s="6">
        <v>11755.893316195374</v>
      </c>
      <c r="Y362" s="6">
        <v>12042.45501285347</v>
      </c>
      <c r="Z362" s="6">
        <v>12111.092544987147</v>
      </c>
      <c r="AA362" s="6">
        <v>15977.101542416453</v>
      </c>
      <c r="AB362" s="6">
        <v>12993.084832904884</v>
      </c>
      <c r="AC362" s="6">
        <v>12286.118251928021</v>
      </c>
      <c r="AD362" s="6">
        <v>12193.457583547559</v>
      </c>
      <c r="AE362" s="6">
        <v>12516.053984575836</v>
      </c>
      <c r="AF362" s="6">
        <v>13126.928020565552</v>
      </c>
    </row>
    <row r="363" spans="1:32">
      <c r="A363" s="3" t="s">
        <v>31</v>
      </c>
      <c r="B363" s="5" t="s">
        <v>17</v>
      </c>
      <c r="C363" s="5" t="s">
        <v>18</v>
      </c>
      <c r="D363" s="2">
        <v>1</v>
      </c>
      <c r="E363" s="2" t="e">
        <v>#VALUE!</v>
      </c>
      <c r="F363" s="96">
        <v>364.1</v>
      </c>
      <c r="G363" s="96">
        <v>321.89999999999998</v>
      </c>
      <c r="H363" s="96">
        <v>345</v>
      </c>
      <c r="I363" s="96">
        <v>335</v>
      </c>
      <c r="J363" s="96">
        <v>344.4</v>
      </c>
      <c r="K363" s="96">
        <v>345.5</v>
      </c>
      <c r="L363" s="96">
        <v>357.5</v>
      </c>
      <c r="M363" s="96">
        <v>500.4</v>
      </c>
      <c r="N363" s="96">
        <v>380.9</v>
      </c>
      <c r="O363" s="96">
        <v>339.9</v>
      </c>
      <c r="P363" s="96">
        <v>331.1</v>
      </c>
      <c r="Q363" s="96">
        <v>346.9</v>
      </c>
      <c r="R363" s="96">
        <v>325.10000000000002</v>
      </c>
      <c r="S363" s="19">
        <v>79.400000000000006</v>
      </c>
      <c r="T363" s="20">
        <v>612.18324937027705</v>
      </c>
      <c r="U363" s="20">
        <v>541.22984886649863</v>
      </c>
      <c r="V363" s="20">
        <v>580.06926952141055</v>
      </c>
      <c r="W363" s="20">
        <v>563.25566750629719</v>
      </c>
      <c r="X363" s="20">
        <v>579.06045340050366</v>
      </c>
      <c r="Y363" s="20">
        <v>580.90994962216621</v>
      </c>
      <c r="Z363" s="20">
        <v>601.08627204030222</v>
      </c>
      <c r="AA363" s="20">
        <v>841.35264483627191</v>
      </c>
      <c r="AB363" s="20">
        <v>640.43010075566735</v>
      </c>
      <c r="AC363" s="20">
        <v>571.4943324937027</v>
      </c>
      <c r="AD363" s="20">
        <v>556.69836272040311</v>
      </c>
      <c r="AE363" s="20">
        <v>583.26385390428197</v>
      </c>
      <c r="AF363" s="20">
        <v>546.61020151133505</v>
      </c>
    </row>
    <row r="364" spans="1:32">
      <c r="A364" s="3" t="s">
        <v>31</v>
      </c>
      <c r="B364" s="5" t="s">
        <v>17</v>
      </c>
      <c r="C364" s="5" t="s">
        <v>19</v>
      </c>
      <c r="D364" s="2">
        <v>2</v>
      </c>
      <c r="E364" s="2" t="e">
        <v>#VALUE!</v>
      </c>
      <c r="F364" s="96">
        <v>455.5</v>
      </c>
      <c r="G364" s="96">
        <v>410.3</v>
      </c>
      <c r="H364" s="96">
        <v>431</v>
      </c>
      <c r="I364" s="96">
        <v>421.8</v>
      </c>
      <c r="J364" s="96">
        <v>434.9</v>
      </c>
      <c r="K364" s="96">
        <v>426.6</v>
      </c>
      <c r="L364" s="96">
        <v>459.2</v>
      </c>
      <c r="M364" s="96">
        <v>585.79999999999995</v>
      </c>
      <c r="N364" s="96">
        <v>484.1</v>
      </c>
      <c r="O364" s="96">
        <v>429.4</v>
      </c>
      <c r="P364" s="96">
        <v>413.6</v>
      </c>
      <c r="Q364" s="96">
        <v>436</v>
      </c>
      <c r="R364" s="96">
        <v>392.8</v>
      </c>
      <c r="S364" s="19">
        <v>79.400000000000006</v>
      </c>
      <c r="T364" s="20">
        <v>765.85957178841306</v>
      </c>
      <c r="U364" s="20">
        <v>689.86209068010078</v>
      </c>
      <c r="V364" s="20">
        <v>724.66624685138538</v>
      </c>
      <c r="W364" s="20">
        <v>709.19773299748113</v>
      </c>
      <c r="X364" s="20">
        <v>731.22355163727946</v>
      </c>
      <c r="Y364" s="20">
        <v>717.26826196473553</v>
      </c>
      <c r="Z364" s="20">
        <v>772.08060453400492</v>
      </c>
      <c r="AA364" s="20">
        <v>984.94080604533985</v>
      </c>
      <c r="AB364" s="20">
        <v>813.94647355163727</v>
      </c>
      <c r="AC364" s="20">
        <v>721.97607052896717</v>
      </c>
      <c r="AD364" s="20">
        <v>695.41057934508819</v>
      </c>
      <c r="AE364" s="20">
        <v>733.073047858942</v>
      </c>
      <c r="AF364" s="20">
        <v>660.43828715365237</v>
      </c>
    </row>
    <row r="365" spans="1:32">
      <c r="A365" s="3" t="s">
        <v>31</v>
      </c>
      <c r="B365" s="5" t="s">
        <v>17</v>
      </c>
      <c r="C365" s="5" t="s">
        <v>20</v>
      </c>
      <c r="D365" s="2">
        <v>3</v>
      </c>
      <c r="E365" s="2" t="e">
        <v>#VALUE!</v>
      </c>
      <c r="F365" s="96">
        <v>279.60000000000002</v>
      </c>
      <c r="G365" s="96">
        <v>254.8</v>
      </c>
      <c r="H365" s="96">
        <v>269</v>
      </c>
      <c r="I365" s="96">
        <v>251.5</v>
      </c>
      <c r="J365" s="96">
        <v>255.6</v>
      </c>
      <c r="K365" s="96">
        <v>264.60000000000002</v>
      </c>
      <c r="L365" s="96">
        <v>264.10000000000002</v>
      </c>
      <c r="M365" s="96">
        <v>415.3</v>
      </c>
      <c r="N365" s="96">
        <v>287.5</v>
      </c>
      <c r="O365" s="96">
        <v>256.3</v>
      </c>
      <c r="P365" s="96">
        <v>266</v>
      </c>
      <c r="Q365" s="96">
        <v>274.7</v>
      </c>
      <c r="R365" s="96">
        <v>262.7</v>
      </c>
      <c r="S365" s="19">
        <v>79.400000000000006</v>
      </c>
      <c r="T365" s="20">
        <v>470.10831234256932</v>
      </c>
      <c r="U365" s="20">
        <v>428.41057934508819</v>
      </c>
      <c r="V365" s="20">
        <v>452.28589420654907</v>
      </c>
      <c r="W365" s="20">
        <v>422.86209068010072</v>
      </c>
      <c r="X365" s="20">
        <v>429.75566750629719</v>
      </c>
      <c r="Y365" s="20">
        <v>444.88790931989928</v>
      </c>
      <c r="Z365" s="20">
        <v>444.04722921914362</v>
      </c>
      <c r="AA365" s="20">
        <v>698.2688916876574</v>
      </c>
      <c r="AB365" s="20">
        <v>483.39105793450881</v>
      </c>
      <c r="AC365" s="20">
        <v>430.93261964735518</v>
      </c>
      <c r="AD365" s="20">
        <v>447.2418136020151</v>
      </c>
      <c r="AE365" s="20">
        <v>461.86964735516364</v>
      </c>
      <c r="AF365" s="20">
        <v>441.69332493702763</v>
      </c>
    </row>
    <row r="366" spans="1:32">
      <c r="A366" s="3" t="s">
        <v>31</v>
      </c>
      <c r="B366" s="5" t="s">
        <v>17</v>
      </c>
      <c r="C366" s="5" t="s">
        <v>21</v>
      </c>
      <c r="D366" s="2">
        <v>4</v>
      </c>
      <c r="E366" s="2" t="e">
        <v>#VALUE!</v>
      </c>
      <c r="F366" s="96">
        <v>446.4</v>
      </c>
      <c r="G366" s="96">
        <v>398.1</v>
      </c>
      <c r="H366" s="96">
        <v>421.1</v>
      </c>
      <c r="I366" s="96">
        <v>412.2</v>
      </c>
      <c r="J366" s="96">
        <v>421.6</v>
      </c>
      <c r="K366" s="96">
        <v>414.9</v>
      </c>
      <c r="L366" s="96">
        <v>443.3</v>
      </c>
      <c r="M366" s="96">
        <v>571.29999999999995</v>
      </c>
      <c r="N366" s="96">
        <v>470.1</v>
      </c>
      <c r="O366" s="96">
        <v>416</v>
      </c>
      <c r="P366" s="96">
        <v>402.3</v>
      </c>
      <c r="Q366" s="96">
        <v>432.2</v>
      </c>
      <c r="R366" s="96">
        <v>405.1</v>
      </c>
      <c r="S366" s="19">
        <v>79.400000000000006</v>
      </c>
      <c r="T366" s="20">
        <v>750.5591939546598</v>
      </c>
      <c r="U366" s="20">
        <v>669.34949622166255</v>
      </c>
      <c r="V366" s="20">
        <v>708.02078085642324</v>
      </c>
      <c r="W366" s="20">
        <v>693.0566750629722</v>
      </c>
      <c r="X366" s="20">
        <v>708.86146095717891</v>
      </c>
      <c r="Y366" s="20">
        <v>697.59634760705273</v>
      </c>
      <c r="Z366" s="20">
        <v>745.34697732997483</v>
      </c>
      <c r="AA366" s="20">
        <v>960.56108312342553</v>
      </c>
      <c r="AB366" s="20">
        <v>790.40743073047861</v>
      </c>
      <c r="AC366" s="20">
        <v>699.44584382871528</v>
      </c>
      <c r="AD366" s="20">
        <v>676.41120906801007</v>
      </c>
      <c r="AE366" s="20">
        <v>726.68387909319893</v>
      </c>
      <c r="AF366" s="20">
        <v>681.11901763224182</v>
      </c>
    </row>
    <row r="367" spans="1:32">
      <c r="A367" s="3" t="s">
        <v>31</v>
      </c>
      <c r="B367" s="5" t="s">
        <v>17</v>
      </c>
      <c r="C367" s="5" t="s">
        <v>22</v>
      </c>
      <c r="D367" s="2">
        <v>5</v>
      </c>
      <c r="E367" s="2" t="e">
        <v>#VALUE!</v>
      </c>
      <c r="F367" s="96">
        <v>487.1</v>
      </c>
      <c r="G367" s="96">
        <v>442.5</v>
      </c>
      <c r="H367" s="96">
        <v>461</v>
      </c>
      <c r="I367" s="96">
        <v>450</v>
      </c>
      <c r="J367" s="96">
        <v>463.7</v>
      </c>
      <c r="K367" s="96">
        <v>454.5</v>
      </c>
      <c r="L367" s="96">
        <v>489.2</v>
      </c>
      <c r="M367" s="96">
        <v>629.6</v>
      </c>
      <c r="N367" s="96">
        <v>521.1</v>
      </c>
      <c r="O367" s="96">
        <v>458.8</v>
      </c>
      <c r="P367" s="96">
        <v>440.8</v>
      </c>
      <c r="Q367" s="96">
        <v>467.3</v>
      </c>
      <c r="R367" s="96">
        <v>424.3</v>
      </c>
      <c r="S367" s="19">
        <v>79.400000000000006</v>
      </c>
      <c r="T367" s="20">
        <v>818.99055415617124</v>
      </c>
      <c r="U367" s="20">
        <v>744.00188916876573</v>
      </c>
      <c r="V367" s="20">
        <v>775.10705289672535</v>
      </c>
      <c r="W367" s="20">
        <v>756.61209068010066</v>
      </c>
      <c r="X367" s="20">
        <v>779.64672544080599</v>
      </c>
      <c r="Y367" s="20">
        <v>764.17821158690174</v>
      </c>
      <c r="Z367" s="20">
        <v>822.521410579345</v>
      </c>
      <c r="AA367" s="20">
        <v>1058.5843828715365</v>
      </c>
      <c r="AB367" s="20">
        <v>876.15680100755674</v>
      </c>
      <c r="AC367" s="20">
        <v>771.40806045340048</v>
      </c>
      <c r="AD367" s="20">
        <v>741.14357682619641</v>
      </c>
      <c r="AE367" s="20">
        <v>785.69962216624685</v>
      </c>
      <c r="AF367" s="20">
        <v>713.40113350125944</v>
      </c>
    </row>
    <row r="368" spans="1:32">
      <c r="A368" s="3" t="s">
        <v>31</v>
      </c>
      <c r="B368" s="5" t="s">
        <v>17</v>
      </c>
      <c r="C368" s="5" t="s">
        <v>23</v>
      </c>
      <c r="D368" s="2">
        <v>6</v>
      </c>
      <c r="E368" s="2" t="e">
        <v>#VALUE!</v>
      </c>
      <c r="F368" s="96">
        <v>385.8</v>
      </c>
      <c r="G368" s="96">
        <v>341.1</v>
      </c>
      <c r="H368" s="96">
        <v>363</v>
      </c>
      <c r="I368" s="96">
        <v>353.4</v>
      </c>
      <c r="J368" s="96">
        <v>349.6</v>
      </c>
      <c r="K368" s="96">
        <v>358.3</v>
      </c>
      <c r="L368" s="96">
        <v>373</v>
      </c>
      <c r="M368" s="96">
        <v>510.1</v>
      </c>
      <c r="N368" s="96">
        <v>395.5</v>
      </c>
      <c r="O368" s="96">
        <v>357.8</v>
      </c>
      <c r="P368" s="96">
        <v>349.2</v>
      </c>
      <c r="Q368" s="96">
        <v>376.3</v>
      </c>
      <c r="R368" s="96">
        <v>377.5</v>
      </c>
      <c r="S368" s="19">
        <v>79.400000000000006</v>
      </c>
      <c r="T368" s="20">
        <v>648.66876574307298</v>
      </c>
      <c r="U368" s="20">
        <v>573.51196473551636</v>
      </c>
      <c r="V368" s="20">
        <v>610.33375314861462</v>
      </c>
      <c r="W368" s="20">
        <v>594.1926952141057</v>
      </c>
      <c r="X368" s="20">
        <v>587.80352644836273</v>
      </c>
      <c r="Y368" s="20">
        <v>602.43136020151132</v>
      </c>
      <c r="Z368" s="20">
        <v>627.14735516372787</v>
      </c>
      <c r="AA368" s="20">
        <v>857.66183879093205</v>
      </c>
      <c r="AB368" s="20">
        <v>664.9779596977329</v>
      </c>
      <c r="AC368" s="20">
        <v>601.59068010075566</v>
      </c>
      <c r="AD368" s="20">
        <v>587.13098236775807</v>
      </c>
      <c r="AE368" s="20">
        <v>632.6958438287154</v>
      </c>
      <c r="AF368" s="20">
        <v>634.71347607052894</v>
      </c>
    </row>
    <row r="369" spans="1:32">
      <c r="A369" s="3" t="s">
        <v>31</v>
      </c>
      <c r="B369" s="5" t="s">
        <v>17</v>
      </c>
      <c r="C369" s="5" t="s">
        <v>24</v>
      </c>
      <c r="D369" s="2">
        <v>7</v>
      </c>
      <c r="E369" s="2" t="e">
        <v>#VALUE!</v>
      </c>
      <c r="F369" s="96">
        <v>137.4</v>
      </c>
      <c r="G369" s="96">
        <v>132.80000000000001</v>
      </c>
      <c r="H369" s="96">
        <v>135.1</v>
      </c>
      <c r="I369" s="96">
        <v>131.30000000000001</v>
      </c>
      <c r="J369" s="96">
        <v>134.5</v>
      </c>
      <c r="K369" s="96">
        <v>130</v>
      </c>
      <c r="L369" s="96">
        <v>134.9</v>
      </c>
      <c r="M369" s="96">
        <v>161</v>
      </c>
      <c r="N369" s="96">
        <v>138.9</v>
      </c>
      <c r="O369" s="96">
        <v>137</v>
      </c>
      <c r="P369" s="96">
        <v>137</v>
      </c>
      <c r="Q369" s="96">
        <v>138.30000000000001</v>
      </c>
      <c r="R369" s="96">
        <v>131.6</v>
      </c>
      <c r="S369" s="19">
        <v>79.400000000000006</v>
      </c>
      <c r="T369" s="20">
        <v>231.01889168765743</v>
      </c>
      <c r="U369" s="20">
        <v>223.2846347607053</v>
      </c>
      <c r="V369" s="20">
        <v>227.15176322418134</v>
      </c>
      <c r="W369" s="20">
        <v>220.76259445843831</v>
      </c>
      <c r="X369" s="20">
        <v>226.14294710327454</v>
      </c>
      <c r="Y369" s="20">
        <v>218.57682619647355</v>
      </c>
      <c r="Z369" s="20">
        <v>226.81549118387909</v>
      </c>
      <c r="AA369" s="20">
        <v>270.69899244332493</v>
      </c>
      <c r="AB369" s="20">
        <v>233.54093198992445</v>
      </c>
      <c r="AC369" s="20">
        <v>230.34634760705288</v>
      </c>
      <c r="AD369" s="20">
        <v>230.34634760705288</v>
      </c>
      <c r="AE369" s="20">
        <v>232.53211586901764</v>
      </c>
      <c r="AF369" s="20">
        <v>221.26700251889164</v>
      </c>
    </row>
    <row r="370" spans="1:32">
      <c r="A370" s="3" t="s">
        <v>31</v>
      </c>
      <c r="B370" s="5" t="s">
        <v>17</v>
      </c>
      <c r="C370" s="5" t="s">
        <v>25</v>
      </c>
      <c r="D370" s="2">
        <v>8</v>
      </c>
      <c r="E370" s="2" t="e">
        <v>#VALUE!</v>
      </c>
      <c r="F370" s="96">
        <v>128.1</v>
      </c>
      <c r="G370" s="96">
        <v>124.6</v>
      </c>
      <c r="H370" s="96">
        <v>127.5</v>
      </c>
      <c r="I370" s="96">
        <v>120</v>
      </c>
      <c r="J370" s="96">
        <v>132</v>
      </c>
      <c r="K370" s="96">
        <v>113.6</v>
      </c>
      <c r="L370" s="96">
        <v>128.9</v>
      </c>
      <c r="M370" s="96">
        <v>144.4</v>
      </c>
      <c r="N370" s="96">
        <v>128.19999999999999</v>
      </c>
      <c r="O370" s="96">
        <v>129.30000000000001</v>
      </c>
      <c r="P370" s="96">
        <v>128.5</v>
      </c>
      <c r="Q370" s="96">
        <v>128.4</v>
      </c>
      <c r="R370" s="96">
        <v>122.5</v>
      </c>
      <c r="S370" s="19">
        <v>79.400000000000006</v>
      </c>
      <c r="T370" s="20">
        <v>215.38224181360198</v>
      </c>
      <c r="U370" s="20">
        <v>209.49748110831231</v>
      </c>
      <c r="V370" s="20">
        <v>214.37342569269521</v>
      </c>
      <c r="W370" s="20">
        <v>201.76322418136019</v>
      </c>
      <c r="X370" s="20">
        <v>221.9395465994962</v>
      </c>
      <c r="Y370" s="20">
        <v>191.00251889168763</v>
      </c>
      <c r="Z370" s="20">
        <v>216.72732997481108</v>
      </c>
      <c r="AA370" s="20">
        <v>242.78841309823679</v>
      </c>
      <c r="AB370" s="20">
        <v>215.55037783375309</v>
      </c>
      <c r="AC370" s="20">
        <v>217.39987405541564</v>
      </c>
      <c r="AD370" s="20">
        <v>216.05478589420653</v>
      </c>
      <c r="AE370" s="20">
        <v>215.88664987405542</v>
      </c>
      <c r="AF370" s="20">
        <v>205.96662468513853</v>
      </c>
    </row>
    <row r="371" spans="1:32">
      <c r="A371" s="3" t="s">
        <v>31</v>
      </c>
      <c r="B371" s="5" t="s">
        <v>17</v>
      </c>
      <c r="C371" s="5" t="s">
        <v>26</v>
      </c>
      <c r="D371" s="2">
        <v>9</v>
      </c>
      <c r="E371" s="2" t="e">
        <v>#VALUE!</v>
      </c>
      <c r="F371" s="96">
        <v>139.6</v>
      </c>
      <c r="G371" s="96">
        <v>134.80000000000001</v>
      </c>
      <c r="H371" s="96">
        <v>137</v>
      </c>
      <c r="I371" s="96">
        <v>133.80000000000001</v>
      </c>
      <c r="J371" s="96">
        <v>135.1</v>
      </c>
      <c r="K371" s="96">
        <v>135</v>
      </c>
      <c r="L371" s="96">
        <v>136</v>
      </c>
      <c r="M371" s="96">
        <v>167.2</v>
      </c>
      <c r="N371" s="96">
        <v>142</v>
      </c>
      <c r="O371" s="96">
        <v>138.80000000000001</v>
      </c>
      <c r="P371" s="96">
        <v>139</v>
      </c>
      <c r="Q371" s="96">
        <v>139.9</v>
      </c>
      <c r="R371" s="96">
        <v>133.30000000000001</v>
      </c>
      <c r="S371" s="19">
        <v>79.400000000000006</v>
      </c>
      <c r="T371" s="20">
        <v>234.71788413098233</v>
      </c>
      <c r="U371" s="20">
        <v>226.64735516372798</v>
      </c>
      <c r="V371" s="20">
        <v>230.34634760705288</v>
      </c>
      <c r="W371" s="20">
        <v>224.96599496221666</v>
      </c>
      <c r="X371" s="20">
        <v>227.15176322418134</v>
      </c>
      <c r="Y371" s="20">
        <v>226.9836272040302</v>
      </c>
      <c r="Z371" s="20">
        <v>228.66498740554155</v>
      </c>
      <c r="AA371" s="20">
        <v>281.12342569269515</v>
      </c>
      <c r="AB371" s="20">
        <v>238.75314861460956</v>
      </c>
      <c r="AC371" s="20">
        <v>233.37279596977331</v>
      </c>
      <c r="AD371" s="20">
        <v>233.70906801007555</v>
      </c>
      <c r="AE371" s="20">
        <v>235.22229219143577</v>
      </c>
      <c r="AF371" s="20">
        <v>224.12531486146096</v>
      </c>
    </row>
    <row r="372" spans="1:32">
      <c r="A372" s="3" t="s">
        <v>31</v>
      </c>
      <c r="B372" s="5" t="s">
        <v>27</v>
      </c>
      <c r="C372" s="5" t="s">
        <v>18</v>
      </c>
      <c r="D372" s="2">
        <v>10</v>
      </c>
      <c r="E372" s="2" t="e">
        <v>#VALUE!</v>
      </c>
      <c r="F372" s="44">
        <v>9.9700000000000006</v>
      </c>
      <c r="G372" s="44">
        <v>8.89</v>
      </c>
      <c r="H372" s="44">
        <v>9.44</v>
      </c>
      <c r="I372" s="44">
        <v>9.11</v>
      </c>
      <c r="J372" s="44">
        <v>9.1999999999999993</v>
      </c>
      <c r="K372" s="44">
        <v>9.32</v>
      </c>
      <c r="L372" s="44">
        <v>9.7100000000000009</v>
      </c>
      <c r="M372" s="44">
        <v>13.75</v>
      </c>
      <c r="N372" s="44">
        <v>10.48</v>
      </c>
      <c r="O372" s="44">
        <v>9.33</v>
      </c>
      <c r="P372" s="44">
        <v>9.11</v>
      </c>
      <c r="Q372" s="44">
        <v>9.6</v>
      </c>
      <c r="R372" s="44">
        <v>9.16</v>
      </c>
      <c r="S372" s="19">
        <v>79.400000000000006</v>
      </c>
      <c r="T372" s="21">
        <v>16.763161209068009</v>
      </c>
      <c r="U372" s="21">
        <v>14.947292191435768</v>
      </c>
      <c r="V372" s="21">
        <v>15.872040302267001</v>
      </c>
      <c r="W372" s="21">
        <v>15.31719143576826</v>
      </c>
      <c r="X372" s="21">
        <v>15.468513853904279</v>
      </c>
      <c r="Y372" s="21">
        <v>15.670277078085642</v>
      </c>
      <c r="Z372" s="21">
        <v>16.326007556675062</v>
      </c>
      <c r="AA372" s="21">
        <v>23.118702770780853</v>
      </c>
      <c r="AB372" s="21">
        <v>17.620654911838791</v>
      </c>
      <c r="AC372" s="21">
        <v>15.687090680100756</v>
      </c>
      <c r="AD372" s="21">
        <v>15.31719143576826</v>
      </c>
      <c r="AE372" s="21">
        <v>16.141057934508815</v>
      </c>
      <c r="AF372" s="21">
        <v>15.401259445843829</v>
      </c>
    </row>
    <row r="373" spans="1:32">
      <c r="A373" s="3" t="s">
        <v>31</v>
      </c>
      <c r="B373" s="5" t="s">
        <v>27</v>
      </c>
      <c r="C373" s="5" t="s">
        <v>19</v>
      </c>
      <c r="D373" s="2">
        <v>11</v>
      </c>
      <c r="E373" s="2" t="e">
        <v>#VALUE!</v>
      </c>
      <c r="F373" s="44">
        <v>11.32</v>
      </c>
      <c r="G373" s="44">
        <v>10.23</v>
      </c>
      <c r="H373" s="44">
        <v>10.71</v>
      </c>
      <c r="I373" s="44">
        <v>10.41</v>
      </c>
      <c r="J373" s="44">
        <v>10.6</v>
      </c>
      <c r="K373" s="44">
        <v>10.59</v>
      </c>
      <c r="L373" s="44">
        <v>11.19</v>
      </c>
      <c r="M373" s="44">
        <v>15.24</v>
      </c>
      <c r="N373" s="44">
        <v>12.17</v>
      </c>
      <c r="O373" s="44">
        <v>10.67</v>
      </c>
      <c r="P373" s="44">
        <v>10.29</v>
      </c>
      <c r="Q373" s="44">
        <v>10.83</v>
      </c>
      <c r="R373" s="44">
        <v>9.92</v>
      </c>
      <c r="S373" s="19">
        <v>79.400000000000006</v>
      </c>
      <c r="T373" s="21">
        <v>19.03299748110831</v>
      </c>
      <c r="U373" s="21">
        <v>17.200314861460956</v>
      </c>
      <c r="V373" s="21">
        <v>18.007367758186398</v>
      </c>
      <c r="W373" s="21">
        <v>17.502959697732997</v>
      </c>
      <c r="X373" s="21">
        <v>17.822418136020147</v>
      </c>
      <c r="Y373" s="21">
        <v>17.805604534005035</v>
      </c>
      <c r="Z373" s="21">
        <v>18.814420654911839</v>
      </c>
      <c r="AA373" s="21">
        <v>25.623929471032742</v>
      </c>
      <c r="AB373" s="21">
        <v>20.462153652392946</v>
      </c>
      <c r="AC373" s="21">
        <v>17.940113350125941</v>
      </c>
      <c r="AD373" s="21">
        <v>17.301196473551634</v>
      </c>
      <c r="AE373" s="21">
        <v>18.209130982367757</v>
      </c>
      <c r="AF373" s="21">
        <v>16.67909319899244</v>
      </c>
    </row>
    <row r="374" spans="1:32">
      <c r="A374" s="3" t="s">
        <v>31</v>
      </c>
      <c r="B374" s="5" t="s">
        <v>27</v>
      </c>
      <c r="C374" s="5" t="s">
        <v>20</v>
      </c>
      <c r="D374" s="2">
        <v>12</v>
      </c>
      <c r="E374" s="2" t="e">
        <v>#VALUE!</v>
      </c>
      <c r="F374" s="44">
        <v>8.7100000000000009</v>
      </c>
      <c r="G374" s="44">
        <v>7.87</v>
      </c>
      <c r="H374" s="44">
        <v>8.3000000000000007</v>
      </c>
      <c r="I374" s="44">
        <v>7.92</v>
      </c>
      <c r="J374" s="44">
        <v>7.93</v>
      </c>
      <c r="K374" s="44">
        <v>8.1300000000000008</v>
      </c>
      <c r="L374" s="44">
        <v>8.34</v>
      </c>
      <c r="M374" s="44">
        <v>12.32</v>
      </c>
      <c r="N374" s="44">
        <v>9.11</v>
      </c>
      <c r="O374" s="44">
        <v>8.18</v>
      </c>
      <c r="P374" s="44">
        <v>8.07</v>
      </c>
      <c r="Q374" s="44">
        <v>8.61</v>
      </c>
      <c r="R374" s="44">
        <v>8.44</v>
      </c>
      <c r="S374" s="19">
        <v>79.400000000000006</v>
      </c>
      <c r="T374" s="21">
        <v>14.644647355163729</v>
      </c>
      <c r="U374" s="21">
        <v>13.232304785894206</v>
      </c>
      <c r="V374" s="21">
        <v>13.955289672544081</v>
      </c>
      <c r="W374" s="21">
        <v>13.316372795969771</v>
      </c>
      <c r="X374" s="21">
        <v>13.333186397984885</v>
      </c>
      <c r="Y374" s="21">
        <v>13.669458438287153</v>
      </c>
      <c r="Z374" s="21">
        <v>14.022544080604531</v>
      </c>
      <c r="AA374" s="21">
        <v>20.714357682619646</v>
      </c>
      <c r="AB374" s="21">
        <v>15.31719143576826</v>
      </c>
      <c r="AC374" s="21">
        <v>13.753526448362718</v>
      </c>
      <c r="AD374" s="21">
        <v>13.568576826196473</v>
      </c>
      <c r="AE374" s="21">
        <v>14.476511335012592</v>
      </c>
      <c r="AF374" s="21">
        <v>14.190680100755667</v>
      </c>
    </row>
    <row r="375" spans="1:32">
      <c r="A375" s="3" t="s">
        <v>31</v>
      </c>
      <c r="B375" s="5" t="s">
        <v>27</v>
      </c>
      <c r="C375" s="5" t="s">
        <v>21</v>
      </c>
      <c r="D375" s="2">
        <v>13</v>
      </c>
      <c r="E375" s="2" t="e">
        <v>#VALUE!</v>
      </c>
      <c r="F375" s="44">
        <v>11.2</v>
      </c>
      <c r="G375" s="44">
        <v>10.02</v>
      </c>
      <c r="H375" s="44">
        <v>10.56</v>
      </c>
      <c r="I375" s="44">
        <v>10.25</v>
      </c>
      <c r="J375" s="44">
        <v>10.3</v>
      </c>
      <c r="K375" s="44">
        <v>10.4</v>
      </c>
      <c r="L375" s="44">
        <v>11</v>
      </c>
      <c r="M375" s="44">
        <v>14.84</v>
      </c>
      <c r="N375" s="44">
        <v>11.82</v>
      </c>
      <c r="O375" s="44">
        <v>10.38</v>
      </c>
      <c r="P375" s="44">
        <v>10.050000000000001</v>
      </c>
      <c r="Q375" s="44">
        <v>10.77</v>
      </c>
      <c r="R375" s="44">
        <v>10.050000000000001</v>
      </c>
      <c r="S375" s="19">
        <v>79.400000000000006</v>
      </c>
      <c r="T375" s="21">
        <v>18.831234256926948</v>
      </c>
      <c r="U375" s="21">
        <v>16.847229219143575</v>
      </c>
      <c r="V375" s="21">
        <v>17.755163727959697</v>
      </c>
      <c r="W375" s="21">
        <v>17.233942065491181</v>
      </c>
      <c r="X375" s="21">
        <v>17.31801007556675</v>
      </c>
      <c r="Y375" s="21">
        <v>17.486146095717885</v>
      </c>
      <c r="Z375" s="21">
        <v>18.494962216624685</v>
      </c>
      <c r="AA375" s="21">
        <v>24.951385390428207</v>
      </c>
      <c r="AB375" s="21">
        <v>19.87367758186398</v>
      </c>
      <c r="AC375" s="21">
        <v>17.452518891687657</v>
      </c>
      <c r="AD375" s="21">
        <v>16.897670025188919</v>
      </c>
      <c r="AE375" s="21">
        <v>18.108249370277075</v>
      </c>
      <c r="AF375" s="21">
        <v>16.897670025188919</v>
      </c>
    </row>
    <row r="376" spans="1:32">
      <c r="A376" s="3" t="s">
        <v>31</v>
      </c>
      <c r="B376" s="5" t="s">
        <v>27</v>
      </c>
      <c r="C376" s="5" t="s">
        <v>22</v>
      </c>
      <c r="D376" s="2">
        <v>14</v>
      </c>
      <c r="E376" s="2" t="e">
        <v>#VALUE!</v>
      </c>
      <c r="F376" s="44">
        <v>11.83</v>
      </c>
      <c r="G376" s="44">
        <v>10.82</v>
      </c>
      <c r="H376" s="44">
        <v>11.15</v>
      </c>
      <c r="I376" s="44">
        <v>10.81</v>
      </c>
      <c r="J376" s="44">
        <v>11.02</v>
      </c>
      <c r="K376" s="44">
        <v>11.08</v>
      </c>
      <c r="L376" s="44">
        <v>11.73</v>
      </c>
      <c r="M376" s="44">
        <v>15.86</v>
      </c>
      <c r="N376" s="44">
        <v>12.78</v>
      </c>
      <c r="O376" s="44">
        <v>11.08</v>
      </c>
      <c r="P376" s="44">
        <v>10.73</v>
      </c>
      <c r="Q376" s="44">
        <v>11.32</v>
      </c>
      <c r="R376" s="44">
        <v>10.19</v>
      </c>
      <c r="S376" s="19">
        <v>79.400000000000006</v>
      </c>
      <c r="T376" s="21">
        <v>19.890491183879092</v>
      </c>
      <c r="U376" s="21">
        <v>18.192317380352645</v>
      </c>
      <c r="V376" s="21">
        <v>18.747166246851386</v>
      </c>
      <c r="W376" s="21">
        <v>18.175503778337529</v>
      </c>
      <c r="X376" s="21">
        <v>18.52858942065491</v>
      </c>
      <c r="Y376" s="21">
        <v>18.629471032745592</v>
      </c>
      <c r="Z376" s="21">
        <v>19.722355163727961</v>
      </c>
      <c r="AA376" s="21">
        <v>26.666372795969771</v>
      </c>
      <c r="AB376" s="21">
        <v>21.487783375314859</v>
      </c>
      <c r="AC376" s="21">
        <v>18.629471032745592</v>
      </c>
      <c r="AD376" s="21">
        <v>18.040994962216626</v>
      </c>
      <c r="AE376" s="21">
        <v>19.03299748110831</v>
      </c>
      <c r="AF376" s="21">
        <v>17.133060453400503</v>
      </c>
    </row>
    <row r="377" spans="1:32">
      <c r="A377" s="3" t="s">
        <v>31</v>
      </c>
      <c r="B377" s="5" t="s">
        <v>27</v>
      </c>
      <c r="C377" s="5" t="s">
        <v>23</v>
      </c>
      <c r="D377" s="2">
        <v>15</v>
      </c>
      <c r="E377" s="2" t="e">
        <v>#VALUE!</v>
      </c>
      <c r="F377" s="44">
        <v>10.24</v>
      </c>
      <c r="G377" s="44">
        <v>8.94</v>
      </c>
      <c r="H377" s="44">
        <v>9.7899999999999991</v>
      </c>
      <c r="I377" s="44">
        <v>9.2799999999999994</v>
      </c>
      <c r="J377" s="44">
        <v>9.2100000000000009</v>
      </c>
      <c r="K377" s="44">
        <v>9.5500000000000007</v>
      </c>
      <c r="L377" s="44">
        <v>9.82</v>
      </c>
      <c r="M377" s="44">
        <v>13.72</v>
      </c>
      <c r="N377" s="44">
        <v>10.52</v>
      </c>
      <c r="O377" s="44">
        <v>9.3800000000000008</v>
      </c>
      <c r="P377" s="44">
        <v>9.2899999999999991</v>
      </c>
      <c r="Q377" s="44">
        <v>10.06</v>
      </c>
      <c r="R377" s="44">
        <v>9.8699999999999992</v>
      </c>
      <c r="S377" s="19">
        <v>79.400000000000006</v>
      </c>
      <c r="T377" s="21">
        <v>17.217128463476069</v>
      </c>
      <c r="U377" s="21">
        <v>15.031360201511333</v>
      </c>
      <c r="V377" s="21">
        <v>16.460516372795968</v>
      </c>
      <c r="W377" s="21">
        <v>15.603022670025187</v>
      </c>
      <c r="X377" s="21">
        <v>15.485327455919395</v>
      </c>
      <c r="Y377" s="21">
        <v>16.05698992443325</v>
      </c>
      <c r="Z377" s="21">
        <v>16.510957178841309</v>
      </c>
      <c r="AA377" s="21">
        <v>23.068261964735516</v>
      </c>
      <c r="AB377" s="21">
        <v>17.687909319899241</v>
      </c>
      <c r="AC377" s="21">
        <v>15.771158690176321</v>
      </c>
      <c r="AD377" s="21">
        <v>15.619836272040301</v>
      </c>
      <c r="AE377" s="21">
        <v>16.914483627204028</v>
      </c>
      <c r="AF377" s="21">
        <v>16.595025188916875</v>
      </c>
    </row>
    <row r="378" spans="1:32">
      <c r="A378" s="3" t="s">
        <v>31</v>
      </c>
      <c r="B378" s="5" t="s">
        <v>27</v>
      </c>
      <c r="C378" s="5" t="s">
        <v>24</v>
      </c>
      <c r="D378" s="2">
        <v>16</v>
      </c>
      <c r="E378" s="2" t="e">
        <v>#VALUE!</v>
      </c>
      <c r="F378" s="44">
        <v>7</v>
      </c>
      <c r="G378" s="44">
        <v>6.45</v>
      </c>
      <c r="H378" s="44">
        <v>6.67</v>
      </c>
      <c r="I378" s="44">
        <v>6.67</v>
      </c>
      <c r="J378" s="44">
        <v>6.64</v>
      </c>
      <c r="K378" s="44">
        <v>6.63</v>
      </c>
      <c r="L378" s="44">
        <v>7.01</v>
      </c>
      <c r="M378" s="44">
        <v>8.5500000000000007</v>
      </c>
      <c r="N378" s="44">
        <v>7.31</v>
      </c>
      <c r="O378" s="44">
        <v>7.09</v>
      </c>
      <c r="P378" s="44">
        <v>6.61</v>
      </c>
      <c r="Q378" s="44">
        <v>7</v>
      </c>
      <c r="R378" s="44">
        <v>7.22</v>
      </c>
      <c r="S378" s="19">
        <v>79.400000000000006</v>
      </c>
      <c r="T378" s="21">
        <v>11.769521410579344</v>
      </c>
      <c r="U378" s="21">
        <v>10.844773299748111</v>
      </c>
      <c r="V378" s="21">
        <v>11.214672544080603</v>
      </c>
      <c r="W378" s="21">
        <v>11.214672544080603</v>
      </c>
      <c r="X378" s="21">
        <v>11.164231738035262</v>
      </c>
      <c r="Y378" s="21">
        <v>11.14741813602015</v>
      </c>
      <c r="Z378" s="21">
        <v>11.786335012594456</v>
      </c>
      <c r="AA378" s="21">
        <v>14.375629722921916</v>
      </c>
      <c r="AB378" s="21">
        <v>12.290743073047858</v>
      </c>
      <c r="AC378" s="21">
        <v>11.920843828715364</v>
      </c>
      <c r="AD378" s="21">
        <v>11.113790931989925</v>
      </c>
      <c r="AE378" s="21">
        <v>11.769521410579344</v>
      </c>
      <c r="AF378" s="21">
        <v>12.139420654911838</v>
      </c>
    </row>
    <row r="379" spans="1:32">
      <c r="A379" s="3" t="s">
        <v>31</v>
      </c>
      <c r="B379" s="5" t="s">
        <v>27</v>
      </c>
      <c r="C379" s="5" t="s">
        <v>25</v>
      </c>
      <c r="D379" s="2">
        <v>17</v>
      </c>
      <c r="E379" s="2" t="e">
        <v>#VALUE!</v>
      </c>
      <c r="F379" s="44">
        <v>6.89</v>
      </c>
      <c r="G379" s="44">
        <v>6.52</v>
      </c>
      <c r="H379" s="44">
        <v>6.57</v>
      </c>
      <c r="I379" s="44">
        <v>6.66</v>
      </c>
      <c r="J379" s="44">
        <v>6.75</v>
      </c>
      <c r="K379" s="44">
        <v>6.4</v>
      </c>
      <c r="L379" s="44">
        <v>6.84</v>
      </c>
      <c r="M379" s="44">
        <v>7.78</v>
      </c>
      <c r="N379" s="44">
        <v>6.99</v>
      </c>
      <c r="O379" s="44">
        <v>6.98</v>
      </c>
      <c r="P379" s="44">
        <v>6.44</v>
      </c>
      <c r="Q379" s="44">
        <v>6.94</v>
      </c>
      <c r="R379" s="44">
        <v>7.37</v>
      </c>
      <c r="S379" s="19">
        <v>79.400000000000006</v>
      </c>
      <c r="T379" s="21">
        <v>11.584571788413097</v>
      </c>
      <c r="U379" s="21">
        <v>10.962468513853903</v>
      </c>
      <c r="V379" s="21">
        <v>11.04653652392947</v>
      </c>
      <c r="W379" s="21">
        <v>11.197858942065491</v>
      </c>
      <c r="X379" s="21">
        <v>11.349181360201511</v>
      </c>
      <c r="Y379" s="21">
        <v>10.760705289672545</v>
      </c>
      <c r="Z379" s="21">
        <v>11.50050377833753</v>
      </c>
      <c r="AA379" s="21">
        <v>13.080982367758187</v>
      </c>
      <c r="AB379" s="21">
        <v>11.752707808564232</v>
      </c>
      <c r="AC379" s="21">
        <v>11.735894206549117</v>
      </c>
      <c r="AD379" s="21">
        <v>10.827959697732997</v>
      </c>
      <c r="AE379" s="21">
        <v>11.668639798488664</v>
      </c>
      <c r="AF379" s="21">
        <v>12.391624685138538</v>
      </c>
    </row>
    <row r="380" spans="1:32">
      <c r="A380" s="3" t="s">
        <v>31</v>
      </c>
      <c r="B380" s="5" t="s">
        <v>27</v>
      </c>
      <c r="C380" s="5" t="s">
        <v>26</v>
      </c>
      <c r="D380" s="2">
        <v>18</v>
      </c>
      <c r="E380" s="2" t="e">
        <v>#VALUE!</v>
      </c>
      <c r="F380" s="44">
        <v>7.03</v>
      </c>
      <c r="G380" s="44">
        <v>6.43</v>
      </c>
      <c r="H380" s="44">
        <v>6.68</v>
      </c>
      <c r="I380" s="44">
        <v>6.67</v>
      </c>
      <c r="J380" s="44">
        <v>6.6</v>
      </c>
      <c r="K380" s="44">
        <v>6.71</v>
      </c>
      <c r="L380" s="44">
        <v>7.08</v>
      </c>
      <c r="M380" s="44">
        <v>8.9</v>
      </c>
      <c r="N380" s="44">
        <v>7.42</v>
      </c>
      <c r="O380" s="44">
        <v>7.12</v>
      </c>
      <c r="P380" s="44">
        <v>6.66</v>
      </c>
      <c r="Q380" s="44">
        <v>7.01</v>
      </c>
      <c r="R380" s="44">
        <v>7.08</v>
      </c>
      <c r="S380" s="19">
        <v>79.400000000000006</v>
      </c>
      <c r="T380" s="21">
        <v>11.819962216624685</v>
      </c>
      <c r="U380" s="21">
        <v>10.811146095717882</v>
      </c>
      <c r="V380" s="21">
        <v>11.231486146095717</v>
      </c>
      <c r="W380" s="21">
        <v>11.214672544080603</v>
      </c>
      <c r="X380" s="21">
        <v>11.096977329974809</v>
      </c>
      <c r="Y380" s="21">
        <v>11.281926952141056</v>
      </c>
      <c r="Z380" s="21">
        <v>11.904030226700252</v>
      </c>
      <c r="AA380" s="21">
        <v>14.964105793450882</v>
      </c>
      <c r="AB380" s="21">
        <v>12.475692695214104</v>
      </c>
      <c r="AC380" s="21">
        <v>11.971284634760703</v>
      </c>
      <c r="AD380" s="21">
        <v>11.197858942065491</v>
      </c>
      <c r="AE380" s="21">
        <v>11.786335012594456</v>
      </c>
      <c r="AF380" s="21">
        <v>11.904030226700252</v>
      </c>
    </row>
    <row r="381" spans="1:32">
      <c r="A381" s="3" t="s">
        <v>31</v>
      </c>
      <c r="B381" s="5" t="s">
        <v>28</v>
      </c>
      <c r="C381" s="5" t="s">
        <v>18</v>
      </c>
      <c r="D381" s="2">
        <v>19</v>
      </c>
      <c r="E381" s="2" t="e">
        <v>#VALUE!</v>
      </c>
      <c r="F381" s="45">
        <v>9.89</v>
      </c>
      <c r="G381" s="45">
        <v>8.82</v>
      </c>
      <c r="H381" s="45">
        <v>9.3699999999999992</v>
      </c>
      <c r="I381" s="45">
        <v>9.02</v>
      </c>
      <c r="J381" s="45">
        <v>9.1199999999999992</v>
      </c>
      <c r="K381" s="45">
        <v>9.27</v>
      </c>
      <c r="L381" s="45">
        <v>9.64</v>
      </c>
      <c r="M381" s="45">
        <v>13.71</v>
      </c>
      <c r="N381" s="45">
        <v>10.41</v>
      </c>
      <c r="O381" s="45">
        <v>9.2899999999999991</v>
      </c>
      <c r="P381" s="45">
        <v>9.0399999999999991</v>
      </c>
      <c r="Q381" s="45">
        <v>9.5299999999999994</v>
      </c>
      <c r="R381" s="45">
        <v>9.1</v>
      </c>
      <c r="S381" s="19">
        <v>79.400000000000006</v>
      </c>
      <c r="T381" s="22">
        <v>16.628652392947103</v>
      </c>
      <c r="U381" s="22">
        <v>14.829596977329974</v>
      </c>
      <c r="V381" s="22">
        <v>15.754345088161207</v>
      </c>
      <c r="W381" s="22">
        <v>15.165869017632239</v>
      </c>
      <c r="X381" s="22">
        <v>15.334005037783374</v>
      </c>
      <c r="Y381" s="22">
        <v>15.586209068010072</v>
      </c>
      <c r="Z381" s="22">
        <v>16.208312342569268</v>
      </c>
      <c r="AA381" s="22">
        <v>23.051448362720404</v>
      </c>
      <c r="AB381" s="22">
        <v>17.502959697732997</v>
      </c>
      <c r="AC381" s="22">
        <v>15.619836272040301</v>
      </c>
      <c r="AD381" s="22">
        <v>15.199496221662466</v>
      </c>
      <c r="AE381" s="22">
        <v>16.023362720403021</v>
      </c>
      <c r="AF381" s="22">
        <v>15.300377833753146</v>
      </c>
    </row>
    <row r="382" spans="1:32">
      <c r="A382" s="3" t="s">
        <v>31</v>
      </c>
      <c r="B382" s="5" t="s">
        <v>28</v>
      </c>
      <c r="C382" s="5" t="s">
        <v>19</v>
      </c>
      <c r="D382" s="2">
        <v>20</v>
      </c>
      <c r="E382" s="2" t="e">
        <v>#VALUE!</v>
      </c>
      <c r="F382" s="45">
        <v>11.2</v>
      </c>
      <c r="G382" s="45">
        <v>10.130000000000001</v>
      </c>
      <c r="H382" s="45">
        <v>10.56</v>
      </c>
      <c r="I382" s="45">
        <v>10.26</v>
      </c>
      <c r="J382" s="45">
        <v>10.48</v>
      </c>
      <c r="K382" s="45">
        <v>10.46</v>
      </c>
      <c r="L382" s="45">
        <v>11.04</v>
      </c>
      <c r="M382" s="45">
        <v>15.16</v>
      </c>
      <c r="N382" s="45">
        <v>12.03</v>
      </c>
      <c r="O382" s="45">
        <v>10.54</v>
      </c>
      <c r="P382" s="45">
        <v>10.16</v>
      </c>
      <c r="Q382" s="45">
        <v>10.69</v>
      </c>
      <c r="R382" s="45">
        <v>9.77</v>
      </c>
      <c r="S382" s="19">
        <v>79.400000000000006</v>
      </c>
      <c r="T382" s="22">
        <v>18.831234256926948</v>
      </c>
      <c r="U382" s="22">
        <v>17.032178841309822</v>
      </c>
      <c r="V382" s="22">
        <v>17.755163727959697</v>
      </c>
      <c r="W382" s="22">
        <v>17.250755667506297</v>
      </c>
      <c r="X382" s="22">
        <v>17.620654911838791</v>
      </c>
      <c r="Y382" s="22">
        <v>17.587027707808563</v>
      </c>
      <c r="Z382" s="22">
        <v>18.562216624685135</v>
      </c>
      <c r="AA382" s="22">
        <v>25.489420654911839</v>
      </c>
      <c r="AB382" s="22">
        <v>20.226763224181358</v>
      </c>
      <c r="AC382" s="22">
        <v>17.721536523929469</v>
      </c>
      <c r="AD382" s="22">
        <v>17.082619647355163</v>
      </c>
      <c r="AE382" s="22">
        <v>17.973740554156169</v>
      </c>
      <c r="AF382" s="22">
        <v>16.42688916876574</v>
      </c>
    </row>
    <row r="383" spans="1:32">
      <c r="A383" s="3" t="s">
        <v>31</v>
      </c>
      <c r="B383" s="5" t="s">
        <v>28</v>
      </c>
      <c r="C383" s="5" t="s">
        <v>20</v>
      </c>
      <c r="D383" s="2">
        <v>21</v>
      </c>
      <c r="E383" s="2" t="e">
        <v>#VALUE!</v>
      </c>
      <c r="F383" s="45">
        <v>8.7100000000000009</v>
      </c>
      <c r="G383" s="45">
        <v>7.87</v>
      </c>
      <c r="H383" s="45">
        <v>8.2899999999999991</v>
      </c>
      <c r="I383" s="45">
        <v>7.89</v>
      </c>
      <c r="J383" s="45">
        <v>7.91</v>
      </c>
      <c r="K383" s="45">
        <v>8.1300000000000008</v>
      </c>
      <c r="L383" s="45">
        <v>8.34</v>
      </c>
      <c r="M383" s="45">
        <v>12.33</v>
      </c>
      <c r="N383" s="45">
        <v>9.11</v>
      </c>
      <c r="O383" s="45">
        <v>8.17</v>
      </c>
      <c r="P383" s="45">
        <v>8.06</v>
      </c>
      <c r="Q383" s="45">
        <v>8.59</v>
      </c>
      <c r="R383" s="45">
        <v>8.44</v>
      </c>
      <c r="S383" s="19">
        <v>79.400000000000006</v>
      </c>
      <c r="T383" s="22">
        <v>14.644647355163729</v>
      </c>
      <c r="U383" s="22">
        <v>13.232304785894206</v>
      </c>
      <c r="V383" s="22">
        <v>13.938476070528965</v>
      </c>
      <c r="W383" s="22">
        <v>13.265931989924432</v>
      </c>
      <c r="X383" s="22">
        <v>13.299559193954661</v>
      </c>
      <c r="Y383" s="22">
        <v>13.669458438287153</v>
      </c>
      <c r="Z383" s="22">
        <v>14.022544080604531</v>
      </c>
      <c r="AA383" s="22">
        <v>20.731171284634762</v>
      </c>
      <c r="AB383" s="22">
        <v>15.31719143576826</v>
      </c>
      <c r="AC383" s="22">
        <v>13.736712846347606</v>
      </c>
      <c r="AD383" s="22">
        <v>13.551763224181359</v>
      </c>
      <c r="AE383" s="22">
        <v>14.442884130982366</v>
      </c>
      <c r="AF383" s="22">
        <v>14.190680100755667</v>
      </c>
    </row>
    <row r="384" spans="1:32">
      <c r="A384" s="3" t="s">
        <v>31</v>
      </c>
      <c r="B384" s="5" t="s">
        <v>28</v>
      </c>
      <c r="C384" s="5" t="s">
        <v>21</v>
      </c>
      <c r="D384" s="2">
        <v>22</v>
      </c>
      <c r="E384" s="2" t="e">
        <v>#VALUE!</v>
      </c>
      <c r="F384" s="45">
        <v>11.11</v>
      </c>
      <c r="G384" s="45">
        <v>9.94</v>
      </c>
      <c r="H384" s="45">
        <v>10.46</v>
      </c>
      <c r="I384" s="45">
        <v>10.14</v>
      </c>
      <c r="J384" s="45">
        <v>10.220000000000001</v>
      </c>
      <c r="K384" s="45">
        <v>10.29</v>
      </c>
      <c r="L384" s="45">
        <v>10.88</v>
      </c>
      <c r="M384" s="45">
        <v>14.79</v>
      </c>
      <c r="N384" s="45">
        <v>11.75</v>
      </c>
      <c r="O384" s="45">
        <v>10.29</v>
      </c>
      <c r="P384" s="45">
        <v>10</v>
      </c>
      <c r="Q384" s="45">
        <v>10.67</v>
      </c>
      <c r="R384" s="45">
        <v>10</v>
      </c>
      <c r="S384" s="19">
        <v>79.400000000000006</v>
      </c>
      <c r="T384" s="22">
        <v>18.679911838790929</v>
      </c>
      <c r="U384" s="22">
        <v>16.712720403022669</v>
      </c>
      <c r="V384" s="22">
        <v>17.587027707808563</v>
      </c>
      <c r="W384" s="22">
        <v>17.048992443324938</v>
      </c>
      <c r="X384" s="22">
        <v>17.183501259445844</v>
      </c>
      <c r="Y384" s="22">
        <v>17.301196473551634</v>
      </c>
      <c r="Z384" s="22">
        <v>18.293198992443322</v>
      </c>
      <c r="AA384" s="22">
        <v>24.867317380352642</v>
      </c>
      <c r="AB384" s="22">
        <v>19.755982367758186</v>
      </c>
      <c r="AC384" s="22">
        <v>17.301196473551634</v>
      </c>
      <c r="AD384" s="22">
        <v>16.81360201511335</v>
      </c>
      <c r="AE384" s="22">
        <v>17.940113350125941</v>
      </c>
      <c r="AF384" s="22">
        <v>16.81360201511335</v>
      </c>
    </row>
    <row r="385" spans="1:32">
      <c r="A385" s="3" t="s">
        <v>31</v>
      </c>
      <c r="B385" s="5" t="s">
        <v>28</v>
      </c>
      <c r="C385" s="5" t="s">
        <v>22</v>
      </c>
      <c r="D385" s="2">
        <v>23</v>
      </c>
      <c r="E385" s="2" t="e">
        <v>#VALUE!</v>
      </c>
      <c r="F385" s="45">
        <v>11.71</v>
      </c>
      <c r="G385" s="45">
        <v>10.65</v>
      </c>
      <c r="H385" s="45">
        <v>11.04</v>
      </c>
      <c r="I385" s="45">
        <v>10.68</v>
      </c>
      <c r="J385" s="45">
        <v>10.86</v>
      </c>
      <c r="K385" s="45">
        <v>10.9</v>
      </c>
      <c r="L385" s="45">
        <v>11.57</v>
      </c>
      <c r="M385" s="45">
        <v>15.81</v>
      </c>
      <c r="N385" s="45">
        <v>12.69</v>
      </c>
      <c r="O385" s="45">
        <v>10.97</v>
      </c>
      <c r="P385" s="45">
        <v>10.62</v>
      </c>
      <c r="Q385" s="45">
        <v>11.13</v>
      </c>
      <c r="R385" s="45">
        <v>10.02</v>
      </c>
      <c r="S385" s="19">
        <v>79.400000000000006</v>
      </c>
      <c r="T385" s="22">
        <v>19.688727959697733</v>
      </c>
      <c r="U385" s="22">
        <v>17.906486146095716</v>
      </c>
      <c r="V385" s="22">
        <v>18.562216624685135</v>
      </c>
      <c r="W385" s="22">
        <v>17.956926952141057</v>
      </c>
      <c r="X385" s="22">
        <v>18.259571788413098</v>
      </c>
      <c r="Y385" s="22">
        <v>18.326826196473551</v>
      </c>
      <c r="Z385" s="22">
        <v>19.453337531486145</v>
      </c>
      <c r="AA385" s="22">
        <v>26.582304785894209</v>
      </c>
      <c r="AB385" s="22">
        <v>21.33646095717884</v>
      </c>
      <c r="AC385" s="22">
        <v>18.444521410579345</v>
      </c>
      <c r="AD385" s="22">
        <v>17.856045340050375</v>
      </c>
      <c r="AE385" s="22">
        <v>18.713539042821157</v>
      </c>
      <c r="AF385" s="22">
        <v>16.847229219143575</v>
      </c>
    </row>
    <row r="386" spans="1:32">
      <c r="A386" s="3" t="s">
        <v>31</v>
      </c>
      <c r="B386" s="5" t="s">
        <v>28</v>
      </c>
      <c r="C386" s="5" t="s">
        <v>23</v>
      </c>
      <c r="D386" s="2">
        <v>24</v>
      </c>
      <c r="E386" s="2" t="e">
        <v>#VALUE!</v>
      </c>
      <c r="F386" s="45">
        <v>10.23</v>
      </c>
      <c r="G386" s="45">
        <v>8.9499999999999993</v>
      </c>
      <c r="H386" s="45">
        <v>9.75</v>
      </c>
      <c r="I386" s="45">
        <v>9.2799999999999994</v>
      </c>
      <c r="J386" s="45">
        <v>9.18</v>
      </c>
      <c r="K386" s="45">
        <v>9.52</v>
      </c>
      <c r="L386" s="45">
        <v>9.81</v>
      </c>
      <c r="M386" s="45">
        <v>13.71</v>
      </c>
      <c r="N386" s="45">
        <v>10.51</v>
      </c>
      <c r="O386" s="45">
        <v>9.34</v>
      </c>
      <c r="P386" s="45">
        <v>9.2799999999999994</v>
      </c>
      <c r="Q386" s="45">
        <v>10.01</v>
      </c>
      <c r="R386" s="45">
        <v>9.9700000000000006</v>
      </c>
      <c r="S386" s="19">
        <v>79.400000000000006</v>
      </c>
      <c r="T386" s="22">
        <v>17.200314861460956</v>
      </c>
      <c r="U386" s="22">
        <v>15.048173803526446</v>
      </c>
      <c r="V386" s="22">
        <v>16.393261964735515</v>
      </c>
      <c r="W386" s="22">
        <v>15.603022670025187</v>
      </c>
      <c r="X386" s="22">
        <v>15.434886649874054</v>
      </c>
      <c r="Y386" s="22">
        <v>16.006549118387905</v>
      </c>
      <c r="Z386" s="22">
        <v>16.494143576826197</v>
      </c>
      <c r="AA386" s="22">
        <v>23.051448362720404</v>
      </c>
      <c r="AB386" s="22">
        <v>17.671095717884132</v>
      </c>
      <c r="AC386" s="22">
        <v>15.703904282115866</v>
      </c>
      <c r="AD386" s="22">
        <v>15.603022670025187</v>
      </c>
      <c r="AE386" s="22">
        <v>16.830415617128462</v>
      </c>
      <c r="AF386" s="22">
        <v>16.763161209068009</v>
      </c>
    </row>
    <row r="387" spans="1:32">
      <c r="A387" s="3" t="s">
        <v>31</v>
      </c>
      <c r="B387" s="5" t="s">
        <v>28</v>
      </c>
      <c r="C387" s="5" t="s">
        <v>24</v>
      </c>
      <c r="D387" s="2">
        <v>25</v>
      </c>
      <c r="E387" s="2" t="e">
        <v>#VALUE!</v>
      </c>
      <c r="F387" s="45">
        <v>7</v>
      </c>
      <c r="G387" s="45">
        <v>6.43</v>
      </c>
      <c r="H387" s="45">
        <v>6.67</v>
      </c>
      <c r="I387" s="45">
        <v>6.62</v>
      </c>
      <c r="J387" s="45">
        <v>6.62</v>
      </c>
      <c r="K387" s="45">
        <v>6.62</v>
      </c>
      <c r="L387" s="45">
        <v>7</v>
      </c>
      <c r="M387" s="45">
        <v>8.59</v>
      </c>
      <c r="N387" s="45">
        <v>7.31</v>
      </c>
      <c r="O387" s="45">
        <v>7.08</v>
      </c>
      <c r="P387" s="45">
        <v>6.58</v>
      </c>
      <c r="Q387" s="45">
        <v>7</v>
      </c>
      <c r="R387" s="45">
        <v>7.14</v>
      </c>
      <c r="S387" s="19">
        <v>79.400000000000006</v>
      </c>
      <c r="T387" s="22">
        <v>11.769521410579344</v>
      </c>
      <c r="U387" s="22">
        <v>10.811146095717882</v>
      </c>
      <c r="V387" s="22">
        <v>11.214672544080603</v>
      </c>
      <c r="W387" s="22">
        <v>11.130604534005037</v>
      </c>
      <c r="X387" s="22">
        <v>11.130604534005037</v>
      </c>
      <c r="Y387" s="22">
        <v>11.130604534005037</v>
      </c>
      <c r="Z387" s="22">
        <v>11.769521410579344</v>
      </c>
      <c r="AA387" s="22">
        <v>14.442884130982366</v>
      </c>
      <c r="AB387" s="22">
        <v>12.290743073047858</v>
      </c>
      <c r="AC387" s="22">
        <v>11.904030226700252</v>
      </c>
      <c r="AD387" s="22">
        <v>11.063350125944584</v>
      </c>
      <c r="AE387" s="22">
        <v>11.769521410579344</v>
      </c>
      <c r="AF387" s="22">
        <v>12.00491183879093</v>
      </c>
    </row>
    <row r="388" spans="1:32">
      <c r="A388" s="3" t="s">
        <v>31</v>
      </c>
      <c r="B388" s="5" t="s">
        <v>28</v>
      </c>
      <c r="C388" s="5" t="s">
        <v>25</v>
      </c>
      <c r="D388" s="2">
        <v>26</v>
      </c>
      <c r="E388" s="2" t="e">
        <v>#VALUE!</v>
      </c>
      <c r="F388" s="45">
        <v>6.87</v>
      </c>
      <c r="G388" s="45">
        <v>6.51</v>
      </c>
      <c r="H388" s="45">
        <v>6.54</v>
      </c>
      <c r="I388" s="45">
        <v>6.61</v>
      </c>
      <c r="J388" s="45">
        <v>6.68</v>
      </c>
      <c r="K388" s="45">
        <v>6.4</v>
      </c>
      <c r="L388" s="45">
        <v>6.77</v>
      </c>
      <c r="M388" s="45">
        <v>7.78</v>
      </c>
      <c r="N388" s="45">
        <v>6.94</v>
      </c>
      <c r="O388" s="45">
        <v>6.98</v>
      </c>
      <c r="P388" s="45">
        <v>6.41</v>
      </c>
      <c r="Q388" s="45">
        <v>6.88</v>
      </c>
      <c r="R388" s="45">
        <v>7.51</v>
      </c>
      <c r="S388" s="19">
        <v>79.400000000000006</v>
      </c>
      <c r="T388" s="22">
        <v>11.55094458438287</v>
      </c>
      <c r="U388" s="22">
        <v>10.945654911838789</v>
      </c>
      <c r="V388" s="22">
        <v>10.996095717884131</v>
      </c>
      <c r="W388" s="22">
        <v>11.113790931989925</v>
      </c>
      <c r="X388" s="22">
        <v>11.231486146095717</v>
      </c>
      <c r="Y388" s="22">
        <v>10.760705289672545</v>
      </c>
      <c r="Z388" s="22">
        <v>11.382808564231738</v>
      </c>
      <c r="AA388" s="22">
        <v>13.080982367758187</v>
      </c>
      <c r="AB388" s="22">
        <v>11.668639798488664</v>
      </c>
      <c r="AC388" s="22">
        <v>11.735894206549117</v>
      </c>
      <c r="AD388" s="22">
        <v>10.777518891687658</v>
      </c>
      <c r="AE388" s="22">
        <v>11.567758186397985</v>
      </c>
      <c r="AF388" s="22">
        <v>12.627015113350124</v>
      </c>
    </row>
    <row r="389" spans="1:32">
      <c r="A389" s="3" t="s">
        <v>31</v>
      </c>
      <c r="B389" s="5" t="s">
        <v>28</v>
      </c>
      <c r="C389" s="5" t="s">
        <v>26</v>
      </c>
      <c r="D389" s="2">
        <v>27</v>
      </c>
      <c r="E389" s="2" t="e">
        <v>#VALUE!</v>
      </c>
      <c r="F389" s="45">
        <v>7.01</v>
      </c>
      <c r="G389" s="45">
        <v>6.42</v>
      </c>
      <c r="H389" s="45">
        <v>6.69</v>
      </c>
      <c r="I389" s="45">
        <v>6.62</v>
      </c>
      <c r="J389" s="45">
        <v>6.6</v>
      </c>
      <c r="K389" s="45">
        <v>6.69</v>
      </c>
      <c r="L389" s="45">
        <v>7.07</v>
      </c>
      <c r="M389" s="45">
        <v>8.9</v>
      </c>
      <c r="N389" s="45">
        <v>7.42</v>
      </c>
      <c r="O389" s="45">
        <v>7.11</v>
      </c>
      <c r="P389" s="45">
        <v>6.63</v>
      </c>
      <c r="Q389" s="45">
        <v>7</v>
      </c>
      <c r="R389" s="45">
        <v>7.07</v>
      </c>
      <c r="S389" s="19">
        <v>79.400000000000006</v>
      </c>
      <c r="T389" s="22">
        <v>11.786335012594456</v>
      </c>
      <c r="U389" s="22">
        <v>10.79433249370277</v>
      </c>
      <c r="V389" s="22">
        <v>11.248299748110831</v>
      </c>
      <c r="W389" s="22">
        <v>11.130604534005037</v>
      </c>
      <c r="X389" s="22">
        <v>11.096977329974809</v>
      </c>
      <c r="Y389" s="22">
        <v>11.248299748110831</v>
      </c>
      <c r="Z389" s="22">
        <v>11.887216624685138</v>
      </c>
      <c r="AA389" s="22">
        <v>14.964105793450882</v>
      </c>
      <c r="AB389" s="22">
        <v>12.475692695214104</v>
      </c>
      <c r="AC389" s="22">
        <v>11.954471032745591</v>
      </c>
      <c r="AD389" s="22">
        <v>11.14741813602015</v>
      </c>
      <c r="AE389" s="22">
        <v>11.769521410579344</v>
      </c>
      <c r="AF389" s="22">
        <v>11.887216624685138</v>
      </c>
    </row>
    <row r="390" spans="1:32">
      <c r="A390" s="3" t="s">
        <v>31</v>
      </c>
      <c r="B390" s="5" t="s">
        <v>29</v>
      </c>
      <c r="C390" s="5" t="s">
        <v>18</v>
      </c>
      <c r="D390" s="2">
        <v>28</v>
      </c>
      <c r="E390" s="2" t="e">
        <v>#VALUE!</v>
      </c>
      <c r="F390" s="46">
        <v>19521</v>
      </c>
      <c r="G390" s="46">
        <v>17127</v>
      </c>
      <c r="H390" s="46">
        <v>18527</v>
      </c>
      <c r="I390" s="46">
        <v>18060</v>
      </c>
      <c r="J390" s="46">
        <v>18399</v>
      </c>
      <c r="K390" s="46">
        <v>18707</v>
      </c>
      <c r="L390" s="46">
        <v>19289</v>
      </c>
      <c r="M390" s="46">
        <v>27014</v>
      </c>
      <c r="N390" s="46">
        <v>20420</v>
      </c>
      <c r="O390" s="46">
        <v>18245</v>
      </c>
      <c r="P390" s="46">
        <v>17447</v>
      </c>
      <c r="Q390" s="46">
        <v>18659</v>
      </c>
      <c r="R390" s="46">
        <v>16752</v>
      </c>
      <c r="S390" s="19">
        <v>79.400000000000006</v>
      </c>
      <c r="T390" s="6">
        <v>32821.832493702772</v>
      </c>
      <c r="U390" s="6">
        <v>28796.656171284634</v>
      </c>
      <c r="V390" s="6">
        <v>31150.560453400503</v>
      </c>
      <c r="W390" s="6">
        <v>30365.365239294708</v>
      </c>
      <c r="X390" s="6">
        <v>30935.34634760705</v>
      </c>
      <c r="Y390" s="6">
        <v>31453.205289672544</v>
      </c>
      <c r="Z390" s="6">
        <v>32431.756926952137</v>
      </c>
      <c r="AA390" s="6">
        <v>45420.264483627201</v>
      </c>
      <c r="AB390" s="6">
        <v>34333.375314861456</v>
      </c>
      <c r="AC390" s="6">
        <v>30676.416876574305</v>
      </c>
      <c r="AD390" s="6">
        <v>29334.691435768258</v>
      </c>
      <c r="AE390" s="6">
        <v>31372.499999999996</v>
      </c>
      <c r="AF390" s="6">
        <v>28166.146095717882</v>
      </c>
    </row>
    <row r="391" spans="1:32">
      <c r="A391" s="3" t="s">
        <v>31</v>
      </c>
      <c r="B391" s="5" t="s">
        <v>29</v>
      </c>
      <c r="C391" s="5" t="s">
        <v>19</v>
      </c>
      <c r="D391" s="2">
        <v>29</v>
      </c>
      <c r="E391" s="2" t="e">
        <v>#VALUE!</v>
      </c>
      <c r="F391" s="46">
        <v>24440</v>
      </c>
      <c r="G391" s="46">
        <v>21871</v>
      </c>
      <c r="H391" s="46">
        <v>23134</v>
      </c>
      <c r="I391" s="46">
        <v>22761</v>
      </c>
      <c r="J391" s="46">
        <v>23172</v>
      </c>
      <c r="K391" s="46">
        <v>23222</v>
      </c>
      <c r="L391" s="46">
        <v>24942</v>
      </c>
      <c r="M391" s="46">
        <v>31839</v>
      </c>
      <c r="N391" s="46">
        <v>26146</v>
      </c>
      <c r="O391" s="46">
        <v>23200</v>
      </c>
      <c r="P391" s="46">
        <v>22058</v>
      </c>
      <c r="Q391" s="46">
        <v>23400</v>
      </c>
      <c r="R391" s="46">
        <v>20104</v>
      </c>
      <c r="S391" s="19">
        <v>79.400000000000006</v>
      </c>
      <c r="T391" s="6">
        <v>41092.443324937027</v>
      </c>
      <c r="U391" s="6">
        <v>36773.028967254402</v>
      </c>
      <c r="V391" s="6">
        <v>38896.586901763221</v>
      </c>
      <c r="W391" s="6">
        <v>38269.439546599497</v>
      </c>
      <c r="X391" s="6">
        <v>38960.478589420651</v>
      </c>
      <c r="Y391" s="6">
        <v>39044.546599496221</v>
      </c>
      <c r="Z391" s="6">
        <v>41936.486146095718</v>
      </c>
      <c r="AA391" s="6">
        <v>53532.827455919389</v>
      </c>
      <c r="AB391" s="6">
        <v>43960.843828715362</v>
      </c>
      <c r="AC391" s="6">
        <v>39007.556675062966</v>
      </c>
      <c r="AD391" s="6">
        <v>37087.443324937027</v>
      </c>
      <c r="AE391" s="6">
        <v>39343.828715365235</v>
      </c>
      <c r="AF391" s="6">
        <v>33802.065491183879</v>
      </c>
    </row>
    <row r="392" spans="1:32">
      <c r="A392" s="3" t="s">
        <v>31</v>
      </c>
      <c r="B392" s="5" t="s">
        <v>29</v>
      </c>
      <c r="C392" s="5" t="s">
        <v>20</v>
      </c>
      <c r="D392" s="2">
        <v>30</v>
      </c>
      <c r="E392" s="2" t="e">
        <v>#VALUE!</v>
      </c>
      <c r="F392" s="46">
        <v>14589</v>
      </c>
      <c r="G392" s="46">
        <v>13352</v>
      </c>
      <c r="H392" s="46">
        <v>14155</v>
      </c>
      <c r="I392" s="46">
        <v>13230</v>
      </c>
      <c r="J392" s="46">
        <v>12971</v>
      </c>
      <c r="K392" s="46">
        <v>13960</v>
      </c>
      <c r="L392" s="46">
        <v>13676</v>
      </c>
      <c r="M392" s="46">
        <v>22020</v>
      </c>
      <c r="N392" s="46">
        <v>15040</v>
      </c>
      <c r="O392" s="46">
        <v>13539</v>
      </c>
      <c r="P392" s="46">
        <v>13919</v>
      </c>
      <c r="Q392" s="46">
        <v>14591</v>
      </c>
      <c r="R392" s="46">
        <v>13296</v>
      </c>
      <c r="S392" s="19">
        <v>79.400000000000006</v>
      </c>
      <c r="T392" s="6">
        <v>24529.363979848866</v>
      </c>
      <c r="U392" s="6">
        <v>22449.521410579342</v>
      </c>
      <c r="V392" s="6">
        <v>23799.653652392946</v>
      </c>
      <c r="W392" s="6">
        <v>22244.39546599496</v>
      </c>
      <c r="X392" s="6">
        <v>21808.923173803523</v>
      </c>
      <c r="Y392" s="6">
        <v>23471.788413098235</v>
      </c>
      <c r="Z392" s="6">
        <v>22994.282115869017</v>
      </c>
      <c r="AA392" s="6">
        <v>37023.551637279597</v>
      </c>
      <c r="AB392" s="6">
        <v>25287.657430730476</v>
      </c>
      <c r="AC392" s="6">
        <v>22763.935768261963</v>
      </c>
      <c r="AD392" s="6">
        <v>23402.852644836272</v>
      </c>
      <c r="AE392" s="6">
        <v>24532.726700251886</v>
      </c>
      <c r="AF392" s="6">
        <v>22355.365239294708</v>
      </c>
    </row>
    <row r="393" spans="1:32">
      <c r="A393" s="3" t="s">
        <v>31</v>
      </c>
      <c r="B393" s="5" t="s">
        <v>29</v>
      </c>
      <c r="C393" s="5" t="s">
        <v>21</v>
      </c>
      <c r="D393" s="2">
        <v>31</v>
      </c>
      <c r="E393" s="2" t="e">
        <v>#VALUE!</v>
      </c>
      <c r="F393" s="46">
        <v>23554</v>
      </c>
      <c r="G393" s="46">
        <v>20764</v>
      </c>
      <c r="H393" s="46">
        <v>22215</v>
      </c>
      <c r="I393" s="46">
        <v>21858</v>
      </c>
      <c r="J393" s="46">
        <v>22092</v>
      </c>
      <c r="K393" s="46">
        <v>22208</v>
      </c>
      <c r="L393" s="46">
        <v>23783</v>
      </c>
      <c r="M393" s="46">
        <v>30485</v>
      </c>
      <c r="N393" s="46">
        <v>24884</v>
      </c>
      <c r="O393" s="46">
        <v>22000</v>
      </c>
      <c r="P393" s="46">
        <v>21070</v>
      </c>
      <c r="Q393" s="46">
        <v>22608</v>
      </c>
      <c r="R393" s="46">
        <v>20935</v>
      </c>
      <c r="S393" s="19">
        <v>79.400000000000006</v>
      </c>
      <c r="T393" s="6">
        <v>39602.758186397979</v>
      </c>
      <c r="U393" s="6">
        <v>34911.763224181355</v>
      </c>
      <c r="V393" s="6">
        <v>37351.416876574302</v>
      </c>
      <c r="W393" s="6">
        <v>36751.171284634758</v>
      </c>
      <c r="X393" s="6">
        <v>37144.609571788409</v>
      </c>
      <c r="Y393" s="6">
        <v>37339.647355163725</v>
      </c>
      <c r="Z393" s="6">
        <v>39987.789672544081</v>
      </c>
      <c r="AA393" s="6">
        <v>51256.265743073047</v>
      </c>
      <c r="AB393" s="6">
        <v>41838.96725440806</v>
      </c>
      <c r="AC393" s="6">
        <v>36989.924433249369</v>
      </c>
      <c r="AD393" s="6">
        <v>35426.259445843825</v>
      </c>
      <c r="AE393" s="6">
        <v>38012.191435768262</v>
      </c>
      <c r="AF393" s="6">
        <v>35199.275818639799</v>
      </c>
    </row>
    <row r="394" spans="1:32">
      <c r="A394" s="3" t="s">
        <v>31</v>
      </c>
      <c r="B394" s="5" t="s">
        <v>29</v>
      </c>
      <c r="C394" s="5" t="s">
        <v>22</v>
      </c>
      <c r="D394" s="2">
        <v>32</v>
      </c>
      <c r="E394" s="2" t="e">
        <v>#VALUE!</v>
      </c>
      <c r="F394" s="46">
        <v>25766</v>
      </c>
      <c r="G394" s="46">
        <v>23204</v>
      </c>
      <c r="H394" s="46">
        <v>24336</v>
      </c>
      <c r="I394" s="46">
        <v>23844</v>
      </c>
      <c r="J394" s="46">
        <v>24360</v>
      </c>
      <c r="K394" s="46">
        <v>24316</v>
      </c>
      <c r="L394" s="46">
        <v>26012</v>
      </c>
      <c r="M394" s="46">
        <v>33826</v>
      </c>
      <c r="N394" s="46">
        <v>27661</v>
      </c>
      <c r="O394" s="46">
        <v>24426</v>
      </c>
      <c r="P394" s="46">
        <v>23189</v>
      </c>
      <c r="Q394" s="46">
        <v>24760</v>
      </c>
      <c r="R394" s="46">
        <v>21820</v>
      </c>
      <c r="S394" s="19">
        <v>79.400000000000006</v>
      </c>
      <c r="T394" s="6">
        <v>43321.926952141053</v>
      </c>
      <c r="U394" s="6">
        <v>39014.282115869013</v>
      </c>
      <c r="V394" s="6">
        <v>40917.581863979845</v>
      </c>
      <c r="W394" s="6">
        <v>40090.352644836268</v>
      </c>
      <c r="X394" s="6">
        <v>40957.934508816121</v>
      </c>
      <c r="Y394" s="6">
        <v>40883.954659949617</v>
      </c>
      <c r="Z394" s="6">
        <v>43735.541561712846</v>
      </c>
      <c r="AA394" s="6">
        <v>56873.690176322416</v>
      </c>
      <c r="AB394" s="6">
        <v>46508.104534005033</v>
      </c>
      <c r="AC394" s="6">
        <v>41068.904282115865</v>
      </c>
      <c r="AD394" s="6">
        <v>38989.061712846342</v>
      </c>
      <c r="AE394" s="6">
        <v>41630.478589420651</v>
      </c>
      <c r="AF394" s="6">
        <v>36687.279596977329</v>
      </c>
    </row>
    <row r="395" spans="1:32">
      <c r="A395" s="3" t="s">
        <v>31</v>
      </c>
      <c r="B395" s="5" t="s">
        <v>29</v>
      </c>
      <c r="C395" s="5" t="s">
        <v>23</v>
      </c>
      <c r="D395" s="2">
        <v>33</v>
      </c>
      <c r="E395" s="2" t="e">
        <v>#VALUE!</v>
      </c>
      <c r="F395" s="46">
        <v>20070</v>
      </c>
      <c r="G395" s="46">
        <v>17540</v>
      </c>
      <c r="H395" s="46">
        <v>18970</v>
      </c>
      <c r="I395" s="46">
        <v>18353</v>
      </c>
      <c r="J395" s="46">
        <v>18224</v>
      </c>
      <c r="K395" s="46">
        <v>18682</v>
      </c>
      <c r="L395" s="46">
        <v>19564</v>
      </c>
      <c r="M395" s="46">
        <v>26961</v>
      </c>
      <c r="N395" s="46">
        <v>21000</v>
      </c>
      <c r="O395" s="46">
        <v>18503</v>
      </c>
      <c r="P395" s="46">
        <v>18104</v>
      </c>
      <c r="Q395" s="46">
        <v>19677</v>
      </c>
      <c r="R395" s="46">
        <v>19526</v>
      </c>
      <c r="S395" s="19">
        <v>79.400000000000006</v>
      </c>
      <c r="T395" s="6">
        <v>33744.89924433249</v>
      </c>
      <c r="U395" s="6">
        <v>29491.057934508815</v>
      </c>
      <c r="V395" s="6">
        <v>31895.403022670023</v>
      </c>
      <c r="W395" s="6">
        <v>30858.00377833753</v>
      </c>
      <c r="X395" s="6">
        <v>30641.108312342567</v>
      </c>
      <c r="Y395" s="6">
        <v>31411.171284634758</v>
      </c>
      <c r="Z395" s="6">
        <v>32894.130982367758</v>
      </c>
      <c r="AA395" s="6">
        <v>45331.1523929471</v>
      </c>
      <c r="AB395" s="6">
        <v>35308.564231738033</v>
      </c>
      <c r="AC395" s="6">
        <v>31110.207808564228</v>
      </c>
      <c r="AD395" s="6">
        <v>30439.345088161208</v>
      </c>
      <c r="AE395" s="6">
        <v>33084.124685138537</v>
      </c>
      <c r="AF395" s="6">
        <v>32830.239294710322</v>
      </c>
    </row>
    <row r="396" spans="1:32">
      <c r="A396" s="3" t="s">
        <v>31</v>
      </c>
      <c r="B396" s="5" t="s">
        <v>29</v>
      </c>
      <c r="C396" s="5" t="s">
        <v>24</v>
      </c>
      <c r="D396" s="2">
        <v>34</v>
      </c>
      <c r="E396" s="2" t="e">
        <v>#VALUE!</v>
      </c>
      <c r="F396" s="46">
        <v>7548</v>
      </c>
      <c r="G396" s="46">
        <v>7309</v>
      </c>
      <c r="H396" s="46">
        <v>7684</v>
      </c>
      <c r="I396" s="46">
        <v>7353</v>
      </c>
      <c r="J396" s="46">
        <v>7144</v>
      </c>
      <c r="K396" s="46">
        <v>7316</v>
      </c>
      <c r="L396" s="46">
        <v>7253</v>
      </c>
      <c r="M396" s="46">
        <v>9052</v>
      </c>
      <c r="N396" s="46">
        <v>7564</v>
      </c>
      <c r="O396" s="46">
        <v>7529</v>
      </c>
      <c r="P396" s="46">
        <v>7178</v>
      </c>
      <c r="Q396" s="46">
        <v>7649</v>
      </c>
      <c r="R396" s="46">
        <v>7322</v>
      </c>
      <c r="S396" s="19">
        <v>79.400000000000006</v>
      </c>
      <c r="T396" s="6">
        <v>12690.906801007555</v>
      </c>
      <c r="U396" s="6">
        <v>12289.061712846347</v>
      </c>
      <c r="V396" s="6">
        <v>12919.571788413097</v>
      </c>
      <c r="W396" s="6">
        <v>12363.041561712846</v>
      </c>
      <c r="X396" s="6">
        <v>12011.637279596976</v>
      </c>
      <c r="Y396" s="6">
        <v>12300.831234256926</v>
      </c>
      <c r="Z396" s="6">
        <v>12194.905541561711</v>
      </c>
      <c r="AA396" s="6">
        <v>15219.672544080604</v>
      </c>
      <c r="AB396" s="6">
        <v>12717.808564231736</v>
      </c>
      <c r="AC396" s="6">
        <v>12658.960957178841</v>
      </c>
      <c r="AD396" s="6">
        <v>12068.803526448362</v>
      </c>
      <c r="AE396" s="6">
        <v>12860.724181360201</v>
      </c>
      <c r="AF396" s="6">
        <v>12310.919395465995</v>
      </c>
    </row>
    <row r="397" spans="1:32">
      <c r="A397" s="3" t="s">
        <v>31</v>
      </c>
      <c r="B397" s="5" t="s">
        <v>29</v>
      </c>
      <c r="C397" s="5" t="s">
        <v>25</v>
      </c>
      <c r="D397" s="2">
        <v>35</v>
      </c>
      <c r="E397" s="2" t="e">
        <v>#VALUE!</v>
      </c>
      <c r="F397" s="46">
        <v>7583</v>
      </c>
      <c r="G397" s="46">
        <v>7439</v>
      </c>
      <c r="H397" s="46">
        <v>7950</v>
      </c>
      <c r="I397" s="46">
        <v>7369</v>
      </c>
      <c r="J397" s="46">
        <v>7727</v>
      </c>
      <c r="K397" s="46">
        <v>7044</v>
      </c>
      <c r="L397" s="46">
        <v>7857</v>
      </c>
      <c r="M397" s="46">
        <v>8580</v>
      </c>
      <c r="N397" s="46">
        <v>7106</v>
      </c>
      <c r="O397" s="46">
        <v>7916</v>
      </c>
      <c r="P397" s="46">
        <v>7569</v>
      </c>
      <c r="Q397" s="46">
        <v>7239</v>
      </c>
      <c r="R397" s="46" t="s">
        <v>39</v>
      </c>
      <c r="S397" s="19">
        <v>79.400000000000006</v>
      </c>
      <c r="T397" s="6">
        <v>12749.754408060453</v>
      </c>
      <c r="U397" s="6">
        <v>12507.63853904282</v>
      </c>
      <c r="V397" s="6">
        <v>13366.813602015112</v>
      </c>
      <c r="W397" s="6">
        <v>12389.943324937027</v>
      </c>
      <c r="X397" s="6">
        <v>12991.870277078086</v>
      </c>
      <c r="Y397" s="6">
        <v>11843.501259445842</v>
      </c>
      <c r="Z397" s="6">
        <v>13210.447103274559</v>
      </c>
      <c r="AA397" s="6">
        <v>14426.070528967253</v>
      </c>
      <c r="AB397" s="6">
        <v>11947.745591939545</v>
      </c>
      <c r="AC397" s="6">
        <v>13309.647355163726</v>
      </c>
      <c r="AD397" s="6">
        <v>12726.215365239294</v>
      </c>
      <c r="AE397" s="6">
        <v>12171.366498740554</v>
      </c>
      <c r="AF397" s="6" t="s">
        <v>39</v>
      </c>
    </row>
    <row r="398" spans="1:32">
      <c r="A398" s="3" t="s">
        <v>31</v>
      </c>
      <c r="B398" s="5" t="s">
        <v>29</v>
      </c>
      <c r="C398" s="5" t="s">
        <v>26</v>
      </c>
      <c r="D398" s="2">
        <v>36</v>
      </c>
      <c r="E398" s="2" t="e">
        <v>#VALUE!</v>
      </c>
      <c r="F398" s="46">
        <v>7538</v>
      </c>
      <c r="G398" s="46">
        <v>7271</v>
      </c>
      <c r="H398" s="46">
        <v>7631</v>
      </c>
      <c r="I398" s="46">
        <v>7346</v>
      </c>
      <c r="J398" s="46">
        <v>7021</v>
      </c>
      <c r="K398" s="46">
        <v>7409</v>
      </c>
      <c r="L398" s="46">
        <v>7173</v>
      </c>
      <c r="M398" s="46">
        <v>9222</v>
      </c>
      <c r="N398" s="46">
        <v>7641</v>
      </c>
      <c r="O398" s="46">
        <v>7505</v>
      </c>
      <c r="P398" s="46">
        <v>7112</v>
      </c>
      <c r="Q398" s="46">
        <v>7723</v>
      </c>
      <c r="R398" s="46">
        <v>7444</v>
      </c>
      <c r="S398" s="19">
        <v>79.400000000000006</v>
      </c>
      <c r="T398" s="6">
        <v>12674.093198992443</v>
      </c>
      <c r="U398" s="6">
        <v>12225.170025188916</v>
      </c>
      <c r="V398" s="6">
        <v>12830.459697732997</v>
      </c>
      <c r="W398" s="6">
        <v>12351.272040302267</v>
      </c>
      <c r="X398" s="6">
        <v>11804.829974811082</v>
      </c>
      <c r="Y398" s="6">
        <v>12457.19773299748</v>
      </c>
      <c r="Z398" s="6">
        <v>12060.396725440805</v>
      </c>
      <c r="AA398" s="6">
        <v>15505.50377833753</v>
      </c>
      <c r="AB398" s="6">
        <v>12847.273299748111</v>
      </c>
      <c r="AC398" s="6">
        <v>12618.608312342569</v>
      </c>
      <c r="AD398" s="6">
        <v>11957.833753148614</v>
      </c>
      <c r="AE398" s="6">
        <v>12985.14483627204</v>
      </c>
      <c r="AF398" s="6">
        <v>12516.045340050377</v>
      </c>
    </row>
    <row r="399" spans="1:32">
      <c r="A399" s="3">
        <v>2006</v>
      </c>
      <c r="B399" s="5" t="s">
        <v>17</v>
      </c>
      <c r="C399" s="5" t="s">
        <v>18</v>
      </c>
      <c r="D399" s="2">
        <v>1</v>
      </c>
      <c r="E399" s="2">
        <v>9</v>
      </c>
      <c r="F399" s="96">
        <v>363</v>
      </c>
      <c r="G399" s="96">
        <v>320.8</v>
      </c>
      <c r="H399" s="96">
        <v>343.9</v>
      </c>
      <c r="I399" s="96">
        <v>333.1</v>
      </c>
      <c r="J399" s="96">
        <v>342.4</v>
      </c>
      <c r="K399" s="96">
        <v>345</v>
      </c>
      <c r="L399" s="96">
        <v>355.3</v>
      </c>
      <c r="M399" s="96">
        <v>498.3</v>
      </c>
      <c r="N399" s="96">
        <v>380.3</v>
      </c>
      <c r="O399" s="96">
        <v>337.5</v>
      </c>
      <c r="P399" s="96">
        <v>330</v>
      </c>
      <c r="Q399" s="96">
        <v>345</v>
      </c>
      <c r="R399" s="96">
        <v>322.7</v>
      </c>
      <c r="S399" s="19">
        <v>79.400000000000006</v>
      </c>
      <c r="T399" s="20">
        <v>610.33375314861462</v>
      </c>
      <c r="U399" s="20">
        <v>539.38035264483631</v>
      </c>
      <c r="V399" s="20">
        <v>578.219773299748</v>
      </c>
      <c r="W399" s="20">
        <v>560.06108312342576</v>
      </c>
      <c r="X399" s="20">
        <v>575.69773299748101</v>
      </c>
      <c r="Y399" s="20">
        <v>580.06926952141055</v>
      </c>
      <c r="Z399" s="20">
        <v>597.38727959697735</v>
      </c>
      <c r="AA399" s="20">
        <v>837.82178841309826</v>
      </c>
      <c r="AB399" s="20">
        <v>639.4212846347607</v>
      </c>
      <c r="AC399" s="20">
        <v>567.4590680100755</v>
      </c>
      <c r="AD399" s="20">
        <v>554.84886649874056</v>
      </c>
      <c r="AE399" s="20">
        <v>580.06926952141055</v>
      </c>
      <c r="AF399" s="20">
        <v>542.57493702770773</v>
      </c>
    </row>
    <row r="400" spans="1:32">
      <c r="A400" s="3">
        <v>2006</v>
      </c>
      <c r="B400" s="5" t="s">
        <v>17</v>
      </c>
      <c r="C400" s="5" t="s">
        <v>19</v>
      </c>
      <c r="D400" s="2">
        <v>2</v>
      </c>
      <c r="E400" s="2">
        <v>9</v>
      </c>
      <c r="F400" s="96">
        <v>453.6</v>
      </c>
      <c r="G400" s="96">
        <v>409.8</v>
      </c>
      <c r="H400" s="96">
        <v>428.4</v>
      </c>
      <c r="I400" s="96">
        <v>421.6</v>
      </c>
      <c r="J400" s="96">
        <v>432.1</v>
      </c>
      <c r="K400" s="96">
        <v>425.8</v>
      </c>
      <c r="L400" s="96">
        <v>456.3</v>
      </c>
      <c r="M400" s="96">
        <v>582.4</v>
      </c>
      <c r="N400" s="96">
        <v>483.6</v>
      </c>
      <c r="O400" s="96">
        <v>427.8</v>
      </c>
      <c r="P400" s="96">
        <v>413</v>
      </c>
      <c r="Q400" s="96">
        <v>433.4</v>
      </c>
      <c r="R400" s="96">
        <v>390.7</v>
      </c>
      <c r="S400" s="19">
        <v>79.400000000000006</v>
      </c>
      <c r="T400" s="20">
        <v>762.66498740554152</v>
      </c>
      <c r="U400" s="20">
        <v>689.02141057934512</v>
      </c>
      <c r="V400" s="20">
        <v>720.29471032745585</v>
      </c>
      <c r="W400" s="20">
        <v>708.86146095717891</v>
      </c>
      <c r="X400" s="20">
        <v>726.51574307304793</v>
      </c>
      <c r="Y400" s="20">
        <v>715.92317380352642</v>
      </c>
      <c r="Z400" s="20">
        <v>767.20465994962217</v>
      </c>
      <c r="AA400" s="20">
        <v>979.22418136020133</v>
      </c>
      <c r="AB400" s="20">
        <v>813.10579345088161</v>
      </c>
      <c r="AC400" s="20">
        <v>719.28589420654907</v>
      </c>
      <c r="AD400" s="20">
        <v>694.40176322418131</v>
      </c>
      <c r="AE400" s="20">
        <v>728.70151133501247</v>
      </c>
      <c r="AF400" s="20">
        <v>656.9074307304785</v>
      </c>
    </row>
    <row r="401" spans="1:32">
      <c r="A401" s="3">
        <v>2006</v>
      </c>
      <c r="B401" s="5" t="s">
        <v>17</v>
      </c>
      <c r="C401" s="5" t="s">
        <v>20</v>
      </c>
      <c r="D401" s="2">
        <v>3</v>
      </c>
      <c r="E401" s="2">
        <v>9</v>
      </c>
      <c r="F401" s="96">
        <v>278.60000000000002</v>
      </c>
      <c r="G401" s="96">
        <v>253.9</v>
      </c>
      <c r="H401" s="96">
        <v>268.3</v>
      </c>
      <c r="I401" s="96">
        <v>250.6</v>
      </c>
      <c r="J401" s="96">
        <v>254.7</v>
      </c>
      <c r="K401" s="96">
        <v>264.5</v>
      </c>
      <c r="L401" s="96">
        <v>263</v>
      </c>
      <c r="M401" s="96">
        <v>413.3</v>
      </c>
      <c r="N401" s="96">
        <v>287.5</v>
      </c>
      <c r="O401" s="96">
        <v>256.3</v>
      </c>
      <c r="P401" s="96">
        <v>265.5</v>
      </c>
      <c r="Q401" s="96">
        <v>273</v>
      </c>
      <c r="R401" s="96">
        <v>260.2</v>
      </c>
      <c r="S401" s="19">
        <v>79.400000000000006</v>
      </c>
      <c r="T401" s="20">
        <v>468.426952141058</v>
      </c>
      <c r="U401" s="20">
        <v>426.89735516372792</v>
      </c>
      <c r="V401" s="20">
        <v>451.10894206549119</v>
      </c>
      <c r="W401" s="20">
        <v>421.34886649874051</v>
      </c>
      <c r="X401" s="20">
        <v>428.24244332493697</v>
      </c>
      <c r="Y401" s="20">
        <v>444.71977329974806</v>
      </c>
      <c r="Z401" s="20">
        <v>442.19773299748107</v>
      </c>
      <c r="AA401" s="20">
        <v>694.90617128463475</v>
      </c>
      <c r="AB401" s="20">
        <v>483.39105793450881</v>
      </c>
      <c r="AC401" s="20">
        <v>430.93261964735518</v>
      </c>
      <c r="AD401" s="20">
        <v>446.40113350125944</v>
      </c>
      <c r="AE401" s="20">
        <v>459.01133501259443</v>
      </c>
      <c r="AF401" s="20">
        <v>437.48992443324931</v>
      </c>
    </row>
    <row r="402" spans="1:32">
      <c r="A402" s="3">
        <v>2006</v>
      </c>
      <c r="B402" s="5" t="s">
        <v>17</v>
      </c>
      <c r="C402" s="5" t="s">
        <v>21</v>
      </c>
      <c r="D402" s="2">
        <v>4</v>
      </c>
      <c r="E402" s="2">
        <v>9</v>
      </c>
      <c r="F402" s="96">
        <v>443.6</v>
      </c>
      <c r="G402" s="96">
        <v>394.8</v>
      </c>
      <c r="H402" s="96">
        <v>416.8</v>
      </c>
      <c r="I402" s="96">
        <v>409</v>
      </c>
      <c r="J402" s="96">
        <v>419.1</v>
      </c>
      <c r="K402" s="96">
        <v>412.5</v>
      </c>
      <c r="L402" s="96">
        <v>440.6</v>
      </c>
      <c r="M402" s="96">
        <v>569.20000000000005</v>
      </c>
      <c r="N402" s="96">
        <v>469</v>
      </c>
      <c r="O402" s="96">
        <v>413.7</v>
      </c>
      <c r="P402" s="96">
        <v>400</v>
      </c>
      <c r="Q402" s="96">
        <v>428.1</v>
      </c>
      <c r="R402" s="96">
        <v>402.5</v>
      </c>
      <c r="S402" s="19">
        <v>79.400000000000006</v>
      </c>
      <c r="T402" s="20">
        <v>745.85138539042828</v>
      </c>
      <c r="U402" s="20">
        <v>663.80100755667502</v>
      </c>
      <c r="V402" s="20">
        <v>700.79093198992439</v>
      </c>
      <c r="W402" s="20">
        <v>687.67632241813601</v>
      </c>
      <c r="X402" s="20">
        <v>704.65806045340048</v>
      </c>
      <c r="Y402" s="20">
        <v>693.56108312342565</v>
      </c>
      <c r="Z402" s="20">
        <v>740.80730478589419</v>
      </c>
      <c r="AA402" s="20">
        <v>957.030226700252</v>
      </c>
      <c r="AB402" s="20">
        <v>788.55793450881606</v>
      </c>
      <c r="AC402" s="20">
        <v>695.57871536523919</v>
      </c>
      <c r="AD402" s="20">
        <v>672.54408060453397</v>
      </c>
      <c r="AE402" s="20">
        <v>719.79030226700252</v>
      </c>
      <c r="AF402" s="20">
        <v>676.74748110831229</v>
      </c>
    </row>
    <row r="403" spans="1:32">
      <c r="A403" s="3">
        <v>2006</v>
      </c>
      <c r="B403" s="5" t="s">
        <v>17</v>
      </c>
      <c r="C403" s="5" t="s">
        <v>22</v>
      </c>
      <c r="D403" s="2">
        <v>5</v>
      </c>
      <c r="E403" s="2">
        <v>9</v>
      </c>
      <c r="F403" s="96">
        <v>484.3</v>
      </c>
      <c r="G403" s="96">
        <v>440.8</v>
      </c>
      <c r="H403" s="96">
        <v>459.3</v>
      </c>
      <c r="I403" s="96">
        <v>448.8</v>
      </c>
      <c r="J403" s="96">
        <v>461.7</v>
      </c>
      <c r="K403" s="96">
        <v>453.2</v>
      </c>
      <c r="L403" s="96">
        <v>486.8</v>
      </c>
      <c r="M403" s="96">
        <v>626.20000000000005</v>
      </c>
      <c r="N403" s="96">
        <v>519.70000000000005</v>
      </c>
      <c r="O403" s="96">
        <v>456.7</v>
      </c>
      <c r="P403" s="96">
        <v>438.7</v>
      </c>
      <c r="Q403" s="96">
        <v>464.5</v>
      </c>
      <c r="R403" s="96">
        <v>421.6</v>
      </c>
      <c r="S403" s="19">
        <v>79.400000000000006</v>
      </c>
      <c r="T403" s="20">
        <v>814.28274559193949</v>
      </c>
      <c r="U403" s="20">
        <v>741.14357682619641</v>
      </c>
      <c r="V403" s="20">
        <v>772.24874055415614</v>
      </c>
      <c r="W403" s="20">
        <v>754.59445843828712</v>
      </c>
      <c r="X403" s="20">
        <v>776.28400503778323</v>
      </c>
      <c r="Y403" s="20">
        <v>761.99244332493697</v>
      </c>
      <c r="Z403" s="20">
        <v>818.48614609571791</v>
      </c>
      <c r="AA403" s="20">
        <v>1052.8677581863981</v>
      </c>
      <c r="AB403" s="20">
        <v>873.80289672544086</v>
      </c>
      <c r="AC403" s="20">
        <v>767.87720403022661</v>
      </c>
      <c r="AD403" s="20">
        <v>737.61272040302254</v>
      </c>
      <c r="AE403" s="20">
        <v>780.9918136020151</v>
      </c>
      <c r="AF403" s="20">
        <v>708.86146095717891</v>
      </c>
    </row>
    <row r="404" spans="1:32">
      <c r="A404" s="3">
        <v>2006</v>
      </c>
      <c r="B404" s="5" t="s">
        <v>17</v>
      </c>
      <c r="C404" s="5" t="s">
        <v>23</v>
      </c>
      <c r="D404" s="2">
        <v>6</v>
      </c>
      <c r="E404" s="2">
        <v>9</v>
      </c>
      <c r="F404" s="96">
        <v>383.3</v>
      </c>
      <c r="G404" s="96">
        <v>339.3</v>
      </c>
      <c r="H404" s="96">
        <v>358.5</v>
      </c>
      <c r="I404" s="96">
        <v>350</v>
      </c>
      <c r="J404" s="96">
        <v>347.8</v>
      </c>
      <c r="K404" s="96">
        <v>354.8</v>
      </c>
      <c r="L404" s="96">
        <v>369.5</v>
      </c>
      <c r="M404" s="96">
        <v>507.9</v>
      </c>
      <c r="N404" s="96">
        <v>394.4</v>
      </c>
      <c r="O404" s="96">
        <v>354.2</v>
      </c>
      <c r="P404" s="96">
        <v>346.7</v>
      </c>
      <c r="Q404" s="96">
        <v>372.6</v>
      </c>
      <c r="R404" s="96">
        <v>374.2</v>
      </c>
      <c r="S404" s="19">
        <v>79.400000000000006</v>
      </c>
      <c r="T404" s="20">
        <v>644.46536523929467</v>
      </c>
      <c r="U404" s="20">
        <v>570.48551637279593</v>
      </c>
      <c r="V404" s="20">
        <v>602.76763224181354</v>
      </c>
      <c r="W404" s="20">
        <v>588.47607052896717</v>
      </c>
      <c r="X404" s="20">
        <v>584.7770780856423</v>
      </c>
      <c r="Y404" s="20">
        <v>596.54659949622169</v>
      </c>
      <c r="Z404" s="20">
        <v>621.26259445843823</v>
      </c>
      <c r="AA404" s="20">
        <v>853.96284634760696</v>
      </c>
      <c r="AB404" s="20">
        <v>663.12846347607046</v>
      </c>
      <c r="AC404" s="20">
        <v>595.5377833753148</v>
      </c>
      <c r="AD404" s="20">
        <v>582.92758186397975</v>
      </c>
      <c r="AE404" s="20">
        <v>626.47481108312343</v>
      </c>
      <c r="AF404" s="20">
        <v>629.16498740554152</v>
      </c>
    </row>
    <row r="405" spans="1:32">
      <c r="A405" s="3">
        <v>2006</v>
      </c>
      <c r="B405" s="5" t="s">
        <v>17</v>
      </c>
      <c r="C405" s="5" t="s">
        <v>24</v>
      </c>
      <c r="D405" s="2">
        <v>7</v>
      </c>
      <c r="E405" s="2">
        <v>9</v>
      </c>
      <c r="F405" s="96">
        <v>137.5</v>
      </c>
      <c r="G405" s="96">
        <v>132.9</v>
      </c>
      <c r="H405" s="96">
        <v>135.5</v>
      </c>
      <c r="I405" s="96">
        <v>131.69999999999999</v>
      </c>
      <c r="J405" s="96">
        <v>134.1</v>
      </c>
      <c r="K405" s="96">
        <v>130</v>
      </c>
      <c r="L405" s="96">
        <v>135.1</v>
      </c>
      <c r="M405" s="96">
        <v>160.80000000000001</v>
      </c>
      <c r="N405" s="96">
        <v>139.5</v>
      </c>
      <c r="O405" s="96">
        <v>136.9</v>
      </c>
      <c r="P405" s="96">
        <v>137</v>
      </c>
      <c r="Q405" s="96">
        <v>137.69999999999999</v>
      </c>
      <c r="R405" s="96">
        <v>130.80000000000001</v>
      </c>
      <c r="S405" s="19">
        <v>79.400000000000006</v>
      </c>
      <c r="T405" s="20">
        <v>231.18702770780854</v>
      </c>
      <c r="U405" s="20">
        <v>223.45277078085641</v>
      </c>
      <c r="V405" s="20">
        <v>227.82430730478589</v>
      </c>
      <c r="W405" s="20">
        <v>221.43513853904278</v>
      </c>
      <c r="X405" s="20">
        <v>225.47040302266998</v>
      </c>
      <c r="Y405" s="20">
        <v>218.57682619647355</v>
      </c>
      <c r="Z405" s="20">
        <v>227.15176322418134</v>
      </c>
      <c r="AA405" s="20">
        <v>270.36272040302271</v>
      </c>
      <c r="AB405" s="20">
        <v>234.54974811083122</v>
      </c>
      <c r="AC405" s="20">
        <v>230.17821158690177</v>
      </c>
      <c r="AD405" s="20">
        <v>230.34634760705288</v>
      </c>
      <c r="AE405" s="20">
        <v>231.52329974811079</v>
      </c>
      <c r="AF405" s="20">
        <v>219.92191435768265</v>
      </c>
    </row>
    <row r="406" spans="1:32">
      <c r="A406" s="3">
        <v>2006</v>
      </c>
      <c r="B406" s="5" t="s">
        <v>17</v>
      </c>
      <c r="C406" s="5" t="s">
        <v>25</v>
      </c>
      <c r="D406" s="2">
        <v>8</v>
      </c>
      <c r="E406" s="2">
        <v>9</v>
      </c>
      <c r="F406" s="96">
        <v>127.6</v>
      </c>
      <c r="G406" s="96">
        <v>124.5</v>
      </c>
      <c r="H406" s="96">
        <v>127.7</v>
      </c>
      <c r="I406" s="96">
        <v>120</v>
      </c>
      <c r="J406" s="96">
        <v>132</v>
      </c>
      <c r="K406" s="96">
        <v>113.5</v>
      </c>
      <c r="L406" s="96">
        <v>128.5</v>
      </c>
      <c r="M406" s="96">
        <v>143.69999999999999</v>
      </c>
      <c r="N406" s="96">
        <v>128.69999999999999</v>
      </c>
      <c r="O406" s="96">
        <v>129</v>
      </c>
      <c r="P406" s="96">
        <v>127.6</v>
      </c>
      <c r="Q406" s="96">
        <v>127.5</v>
      </c>
      <c r="R406" s="96">
        <v>122.3</v>
      </c>
      <c r="S406" s="19">
        <v>79.400000000000006</v>
      </c>
      <c r="T406" s="20">
        <v>214.54156171284632</v>
      </c>
      <c r="U406" s="20">
        <v>209.3293450881612</v>
      </c>
      <c r="V406" s="20">
        <v>214.70969773299748</v>
      </c>
      <c r="W406" s="20">
        <v>201.76322418136019</v>
      </c>
      <c r="X406" s="20">
        <v>221.9395465994962</v>
      </c>
      <c r="Y406" s="20">
        <v>190.83438287153652</v>
      </c>
      <c r="Z406" s="20">
        <v>216.05478589420653</v>
      </c>
      <c r="AA406" s="20">
        <v>241.61146095717879</v>
      </c>
      <c r="AB406" s="20">
        <v>216.39105793450875</v>
      </c>
      <c r="AC406" s="20">
        <v>216.89546599496219</v>
      </c>
      <c r="AD406" s="20">
        <v>214.54156171284632</v>
      </c>
      <c r="AE406" s="20">
        <v>214.37342569269521</v>
      </c>
      <c r="AF406" s="20">
        <v>205.63035264483625</v>
      </c>
    </row>
    <row r="407" spans="1:32">
      <c r="A407" s="3">
        <v>2006</v>
      </c>
      <c r="B407" s="5" t="s">
        <v>17</v>
      </c>
      <c r="C407" s="5" t="s">
        <v>26</v>
      </c>
      <c r="D407" s="2">
        <v>9</v>
      </c>
      <c r="E407" s="2">
        <v>9</v>
      </c>
      <c r="F407" s="96">
        <v>139.69999999999999</v>
      </c>
      <c r="G407" s="96">
        <v>135</v>
      </c>
      <c r="H407" s="96">
        <v>137.69999999999999</v>
      </c>
      <c r="I407" s="96">
        <v>134.1</v>
      </c>
      <c r="J407" s="96">
        <v>134.80000000000001</v>
      </c>
      <c r="K407" s="96">
        <v>135.30000000000001</v>
      </c>
      <c r="L407" s="96">
        <v>136.19999999999999</v>
      </c>
      <c r="M407" s="96">
        <v>167.3</v>
      </c>
      <c r="N407" s="96">
        <v>142.80000000000001</v>
      </c>
      <c r="O407" s="96">
        <v>138.9</v>
      </c>
      <c r="P407" s="96">
        <v>139</v>
      </c>
      <c r="Q407" s="96">
        <v>139.1</v>
      </c>
      <c r="R407" s="96">
        <v>132.5</v>
      </c>
      <c r="S407" s="19">
        <v>79.400000000000006</v>
      </c>
      <c r="T407" s="20">
        <v>234.88602015113344</v>
      </c>
      <c r="U407" s="20">
        <v>226.9836272040302</v>
      </c>
      <c r="V407" s="20">
        <v>231.52329974811079</v>
      </c>
      <c r="W407" s="20">
        <v>225.47040302266998</v>
      </c>
      <c r="X407" s="20">
        <v>226.64735516372798</v>
      </c>
      <c r="Y407" s="20">
        <v>227.48803526448364</v>
      </c>
      <c r="Z407" s="20">
        <v>229.00125944584377</v>
      </c>
      <c r="AA407" s="20">
        <v>281.29156171284637</v>
      </c>
      <c r="AB407" s="20">
        <v>240.09823677581866</v>
      </c>
      <c r="AC407" s="20">
        <v>233.54093198992445</v>
      </c>
      <c r="AD407" s="20">
        <v>233.70906801007555</v>
      </c>
      <c r="AE407" s="20">
        <v>233.87720403022666</v>
      </c>
      <c r="AF407" s="20">
        <v>222.78022670025186</v>
      </c>
    </row>
    <row r="408" spans="1:32">
      <c r="A408" s="3">
        <v>2006</v>
      </c>
      <c r="B408" s="5" t="s">
        <v>27</v>
      </c>
      <c r="C408" s="5" t="s">
        <v>18</v>
      </c>
      <c r="D408" s="2">
        <v>10</v>
      </c>
      <c r="E408" s="2">
        <v>9</v>
      </c>
      <c r="F408" s="44">
        <v>9.91</v>
      </c>
      <c r="G408" s="44">
        <v>8.85</v>
      </c>
      <c r="H408" s="44">
        <v>9.39</v>
      </c>
      <c r="I408" s="44">
        <v>9.07</v>
      </c>
      <c r="J408" s="44">
        <v>9.17</v>
      </c>
      <c r="K408" s="44">
        <v>9.31</v>
      </c>
      <c r="L408" s="44">
        <v>9.65</v>
      </c>
      <c r="M408" s="44">
        <v>13.69</v>
      </c>
      <c r="N408" s="44">
        <v>10.46</v>
      </c>
      <c r="O408" s="44">
        <v>9.3000000000000007</v>
      </c>
      <c r="P408" s="44">
        <v>9.06</v>
      </c>
      <c r="Q408" s="44">
        <v>9.52</v>
      </c>
      <c r="R408" s="44">
        <v>9.08</v>
      </c>
      <c r="S408" s="19">
        <v>79.400000000000006</v>
      </c>
      <c r="T408" s="21">
        <v>16.662279596977331</v>
      </c>
      <c r="U408" s="21">
        <v>14.880037783375313</v>
      </c>
      <c r="V408" s="21">
        <v>15.787972292191435</v>
      </c>
      <c r="W408" s="21">
        <v>15.249937027707809</v>
      </c>
      <c r="X408" s="21">
        <v>15.41807304785894</v>
      </c>
      <c r="Y408" s="21">
        <v>15.653463476070527</v>
      </c>
      <c r="Z408" s="21">
        <v>16.225125944584384</v>
      </c>
      <c r="AA408" s="21">
        <v>23.017821158690175</v>
      </c>
      <c r="AB408" s="21">
        <v>17.587027707808563</v>
      </c>
      <c r="AC408" s="21">
        <v>15.636649874055417</v>
      </c>
      <c r="AD408" s="21">
        <v>15.233123425692694</v>
      </c>
      <c r="AE408" s="21">
        <v>16.006549118387905</v>
      </c>
      <c r="AF408" s="21">
        <v>15.266750629722921</v>
      </c>
    </row>
    <row r="409" spans="1:32">
      <c r="A409" s="3">
        <v>2006</v>
      </c>
      <c r="B409" s="5" t="s">
        <v>27</v>
      </c>
      <c r="C409" s="5" t="s">
        <v>19</v>
      </c>
      <c r="D409" s="2">
        <v>11</v>
      </c>
      <c r="E409" s="2">
        <v>9</v>
      </c>
      <c r="F409" s="44">
        <v>11.26</v>
      </c>
      <c r="G409" s="44">
        <v>10.210000000000001</v>
      </c>
      <c r="H409" s="44">
        <v>10.63</v>
      </c>
      <c r="I409" s="44">
        <v>10.35</v>
      </c>
      <c r="J409" s="44">
        <v>10.54</v>
      </c>
      <c r="K409" s="44">
        <v>10.56</v>
      </c>
      <c r="L409" s="44">
        <v>11.11</v>
      </c>
      <c r="M409" s="44">
        <v>15.18</v>
      </c>
      <c r="N409" s="44">
        <v>12.15</v>
      </c>
      <c r="O409" s="44">
        <v>10.61</v>
      </c>
      <c r="P409" s="44">
        <v>10.24</v>
      </c>
      <c r="Q409" s="44">
        <v>10.75</v>
      </c>
      <c r="R409" s="44">
        <v>9.84</v>
      </c>
      <c r="S409" s="19">
        <v>79.400000000000006</v>
      </c>
      <c r="T409" s="21">
        <v>18.932115869017633</v>
      </c>
      <c r="U409" s="21">
        <v>17.166687657430732</v>
      </c>
      <c r="V409" s="21">
        <v>17.872858942065491</v>
      </c>
      <c r="W409" s="21">
        <v>17.402078085642316</v>
      </c>
      <c r="X409" s="21">
        <v>17.721536523929469</v>
      </c>
      <c r="Y409" s="21">
        <v>17.755163727959697</v>
      </c>
      <c r="Z409" s="21">
        <v>18.679911838790929</v>
      </c>
      <c r="AA409" s="21">
        <v>25.523047858942064</v>
      </c>
      <c r="AB409" s="21">
        <v>20.428526448362721</v>
      </c>
      <c r="AC409" s="21">
        <v>17.839231738035263</v>
      </c>
      <c r="AD409" s="21">
        <v>17.217128463476069</v>
      </c>
      <c r="AE409" s="21">
        <v>18.074622166246851</v>
      </c>
      <c r="AF409" s="21">
        <v>16.544584382871534</v>
      </c>
    </row>
    <row r="410" spans="1:32">
      <c r="A410" s="3">
        <v>2006</v>
      </c>
      <c r="B410" s="5" t="s">
        <v>27</v>
      </c>
      <c r="C410" s="5" t="s">
        <v>20</v>
      </c>
      <c r="D410" s="2">
        <v>12</v>
      </c>
      <c r="E410" s="2">
        <v>9</v>
      </c>
      <c r="F410" s="44">
        <v>8.68</v>
      </c>
      <c r="G410" s="44">
        <v>7.84</v>
      </c>
      <c r="H410" s="44">
        <v>8.27</v>
      </c>
      <c r="I410" s="44">
        <v>7.89</v>
      </c>
      <c r="J410" s="44">
        <v>7.9</v>
      </c>
      <c r="K410" s="44">
        <v>8.1</v>
      </c>
      <c r="L410" s="44">
        <v>8.3000000000000007</v>
      </c>
      <c r="M410" s="44">
        <v>12.26</v>
      </c>
      <c r="N410" s="44">
        <v>9.11</v>
      </c>
      <c r="O410" s="44">
        <v>8.16</v>
      </c>
      <c r="P410" s="44">
        <v>8.0399999999999991</v>
      </c>
      <c r="Q410" s="44">
        <v>8.5399999999999991</v>
      </c>
      <c r="R410" s="44">
        <v>8.3699999999999992</v>
      </c>
      <c r="S410" s="19">
        <v>79.400000000000006</v>
      </c>
      <c r="T410" s="21">
        <v>14.594206549118386</v>
      </c>
      <c r="U410" s="21">
        <v>13.181863979848863</v>
      </c>
      <c r="V410" s="21">
        <v>13.904848866498737</v>
      </c>
      <c r="W410" s="21">
        <v>13.265931989924432</v>
      </c>
      <c r="X410" s="21">
        <v>13.282745591939547</v>
      </c>
      <c r="Y410" s="21">
        <v>13.619017632241812</v>
      </c>
      <c r="Z410" s="21">
        <v>13.955289672544081</v>
      </c>
      <c r="AA410" s="21">
        <v>20.613476070528968</v>
      </c>
      <c r="AB410" s="21">
        <v>15.31719143576826</v>
      </c>
      <c r="AC410" s="21">
        <v>13.719899244332494</v>
      </c>
      <c r="AD410" s="21">
        <v>13.518136020151131</v>
      </c>
      <c r="AE410" s="21">
        <v>14.358816120906798</v>
      </c>
      <c r="AF410" s="21">
        <v>14.072984886649873</v>
      </c>
    </row>
    <row r="411" spans="1:32">
      <c r="A411" s="3">
        <v>2006</v>
      </c>
      <c r="B411" s="5" t="s">
        <v>27</v>
      </c>
      <c r="C411" s="5" t="s">
        <v>21</v>
      </c>
      <c r="D411" s="2">
        <v>13</v>
      </c>
      <c r="E411" s="2">
        <v>9</v>
      </c>
      <c r="F411" s="44">
        <v>11.12</v>
      </c>
      <c r="G411" s="44">
        <v>9.9700000000000006</v>
      </c>
      <c r="H411" s="44">
        <v>10.48</v>
      </c>
      <c r="I411" s="44">
        <v>10.16</v>
      </c>
      <c r="J411" s="44">
        <v>10.25</v>
      </c>
      <c r="K411" s="44">
        <v>10.34</v>
      </c>
      <c r="L411" s="44">
        <v>10.9</v>
      </c>
      <c r="M411" s="44">
        <v>14.8</v>
      </c>
      <c r="N411" s="44">
        <v>11.8</v>
      </c>
      <c r="O411" s="44">
        <v>10.33</v>
      </c>
      <c r="P411" s="44">
        <v>10.02</v>
      </c>
      <c r="Q411" s="44">
        <v>10.67</v>
      </c>
      <c r="R411" s="44">
        <v>10</v>
      </c>
      <c r="S411" s="19">
        <v>79.400000000000006</v>
      </c>
      <c r="T411" s="21">
        <v>18.696725440806045</v>
      </c>
      <c r="U411" s="21">
        <v>16.763161209068009</v>
      </c>
      <c r="V411" s="21">
        <v>17.620654911838791</v>
      </c>
      <c r="W411" s="21">
        <v>17.082619647355163</v>
      </c>
      <c r="X411" s="21">
        <v>17.233942065491181</v>
      </c>
      <c r="Y411" s="21">
        <v>17.3852644836272</v>
      </c>
      <c r="Z411" s="21">
        <v>18.326826196473551</v>
      </c>
      <c r="AA411" s="21">
        <v>24.884130982367758</v>
      </c>
      <c r="AB411" s="21">
        <v>19.840050377833755</v>
      </c>
      <c r="AC411" s="21">
        <v>17.368450881612091</v>
      </c>
      <c r="AD411" s="21">
        <v>16.847229219143575</v>
      </c>
      <c r="AE411" s="21">
        <v>17.940113350125941</v>
      </c>
      <c r="AF411" s="21">
        <v>16.81360201511335</v>
      </c>
    </row>
    <row r="412" spans="1:32">
      <c r="A412" s="3">
        <v>2006</v>
      </c>
      <c r="B412" s="5" t="s">
        <v>27</v>
      </c>
      <c r="C412" s="5" t="s">
        <v>22</v>
      </c>
      <c r="D412" s="2">
        <v>14</v>
      </c>
      <c r="E412" s="2">
        <v>9</v>
      </c>
      <c r="F412" s="44">
        <v>11.76</v>
      </c>
      <c r="G412" s="44">
        <v>10.79</v>
      </c>
      <c r="H412" s="44">
        <v>11.09</v>
      </c>
      <c r="I412" s="44">
        <v>10.74</v>
      </c>
      <c r="J412" s="44">
        <v>10.98</v>
      </c>
      <c r="K412" s="44">
        <v>11.02</v>
      </c>
      <c r="L412" s="44">
        <v>11.63</v>
      </c>
      <c r="M412" s="44">
        <v>15.82</v>
      </c>
      <c r="N412" s="44">
        <v>12.78</v>
      </c>
      <c r="O412" s="44">
        <v>11.03</v>
      </c>
      <c r="P412" s="44">
        <v>10.69</v>
      </c>
      <c r="Q412" s="44">
        <v>11.22</v>
      </c>
      <c r="R412" s="44">
        <v>10.11</v>
      </c>
      <c r="S412" s="19">
        <v>79.400000000000006</v>
      </c>
      <c r="T412" s="21">
        <v>19.772795969773298</v>
      </c>
      <c r="U412" s="21">
        <v>18.141876574307304</v>
      </c>
      <c r="V412" s="21">
        <v>18.646284634760704</v>
      </c>
      <c r="W412" s="21">
        <v>18.057808564231735</v>
      </c>
      <c r="X412" s="21">
        <v>18.461335012594461</v>
      </c>
      <c r="Y412" s="21">
        <v>18.52858942065491</v>
      </c>
      <c r="Z412" s="21">
        <v>19.554219143576827</v>
      </c>
      <c r="AA412" s="21">
        <v>26.599118387909321</v>
      </c>
      <c r="AB412" s="21">
        <v>21.487783375314859</v>
      </c>
      <c r="AC412" s="21">
        <v>18.545403022670023</v>
      </c>
      <c r="AD412" s="21">
        <v>17.973740554156169</v>
      </c>
      <c r="AE412" s="21">
        <v>18.864861460957179</v>
      </c>
      <c r="AF412" s="21">
        <v>16.998551637279594</v>
      </c>
    </row>
    <row r="413" spans="1:32">
      <c r="A413" s="3">
        <v>2006</v>
      </c>
      <c r="B413" s="5" t="s">
        <v>27</v>
      </c>
      <c r="C413" s="5" t="s">
        <v>23</v>
      </c>
      <c r="D413" s="2">
        <v>15</v>
      </c>
      <c r="E413" s="2">
        <v>9</v>
      </c>
      <c r="F413" s="44">
        <v>10.16</v>
      </c>
      <c r="G413" s="44">
        <v>8.89</v>
      </c>
      <c r="H413" s="44">
        <v>9.69</v>
      </c>
      <c r="I413" s="44">
        <v>9.1999999999999993</v>
      </c>
      <c r="J413" s="44">
        <v>9.17</v>
      </c>
      <c r="K413" s="44">
        <v>9.44</v>
      </c>
      <c r="L413" s="44">
        <v>9.75</v>
      </c>
      <c r="M413" s="44">
        <v>13.66</v>
      </c>
      <c r="N413" s="44">
        <v>10.49</v>
      </c>
      <c r="O413" s="44">
        <v>9.32</v>
      </c>
      <c r="P413" s="44">
        <v>9.25</v>
      </c>
      <c r="Q413" s="44">
        <v>9.94</v>
      </c>
      <c r="R413" s="44">
        <v>9.77</v>
      </c>
      <c r="S413" s="19">
        <v>79.400000000000006</v>
      </c>
      <c r="T413" s="21">
        <v>17.082619647355163</v>
      </c>
      <c r="U413" s="21">
        <v>14.947292191435768</v>
      </c>
      <c r="V413" s="21">
        <v>16.292380352644834</v>
      </c>
      <c r="W413" s="21">
        <v>15.468513853904279</v>
      </c>
      <c r="X413" s="21">
        <v>15.41807304785894</v>
      </c>
      <c r="Y413" s="21">
        <v>15.872040302267001</v>
      </c>
      <c r="Z413" s="21">
        <v>16.393261964735515</v>
      </c>
      <c r="AA413" s="21">
        <v>22.967380352644835</v>
      </c>
      <c r="AB413" s="21">
        <v>17.637468513853904</v>
      </c>
      <c r="AC413" s="21">
        <v>15.670277078085642</v>
      </c>
      <c r="AD413" s="21">
        <v>15.552581863979848</v>
      </c>
      <c r="AE413" s="21">
        <v>16.712720403022669</v>
      </c>
      <c r="AF413" s="21">
        <v>16.42688916876574</v>
      </c>
    </row>
    <row r="414" spans="1:32">
      <c r="A414" s="3">
        <v>2006</v>
      </c>
      <c r="B414" s="5" t="s">
        <v>27</v>
      </c>
      <c r="C414" s="5" t="s">
        <v>24</v>
      </c>
      <c r="D414" s="2">
        <v>16</v>
      </c>
      <c r="E414" s="2">
        <v>9</v>
      </c>
      <c r="F414" s="44">
        <v>7</v>
      </c>
      <c r="G414" s="44">
        <v>6.46</v>
      </c>
      <c r="H414" s="44">
        <v>6.68</v>
      </c>
      <c r="I414" s="44">
        <v>6.66</v>
      </c>
      <c r="J414" s="44">
        <v>6.63</v>
      </c>
      <c r="K414" s="44">
        <v>6.65</v>
      </c>
      <c r="L414" s="44">
        <v>7</v>
      </c>
      <c r="M414" s="44">
        <v>8.57</v>
      </c>
      <c r="N414" s="44">
        <v>7.33</v>
      </c>
      <c r="O414" s="44">
        <v>7.08</v>
      </c>
      <c r="P414" s="44">
        <v>6.61</v>
      </c>
      <c r="Q414" s="44">
        <v>6.97</v>
      </c>
      <c r="R414" s="44">
        <v>7.1</v>
      </c>
      <c r="S414" s="19">
        <v>79.400000000000006</v>
      </c>
      <c r="T414" s="21">
        <v>11.769521410579344</v>
      </c>
      <c r="U414" s="21">
        <v>10.861586901763223</v>
      </c>
      <c r="V414" s="21">
        <v>11.231486146095717</v>
      </c>
      <c r="W414" s="21">
        <v>11.197858942065491</v>
      </c>
      <c r="X414" s="21">
        <v>11.14741813602015</v>
      </c>
      <c r="Y414" s="21">
        <v>11.181045340050378</v>
      </c>
      <c r="Z414" s="21">
        <v>11.769521410579344</v>
      </c>
      <c r="AA414" s="21">
        <v>14.409256926952141</v>
      </c>
      <c r="AB414" s="21">
        <v>12.324370277078085</v>
      </c>
      <c r="AC414" s="21">
        <v>11.904030226700252</v>
      </c>
      <c r="AD414" s="21">
        <v>11.113790931989925</v>
      </c>
      <c r="AE414" s="21">
        <v>11.719080604534005</v>
      </c>
      <c r="AF414" s="21">
        <v>11.937657430730477</v>
      </c>
    </row>
    <row r="415" spans="1:32">
      <c r="A415" s="3">
        <v>2006</v>
      </c>
      <c r="B415" s="5" t="s">
        <v>27</v>
      </c>
      <c r="C415" s="5" t="s">
        <v>25</v>
      </c>
      <c r="D415" s="2">
        <v>17</v>
      </c>
      <c r="E415" s="2">
        <v>9</v>
      </c>
      <c r="F415" s="44">
        <v>6.88</v>
      </c>
      <c r="G415" s="44">
        <v>6.52</v>
      </c>
      <c r="H415" s="44">
        <v>6.6</v>
      </c>
      <c r="I415" s="44">
        <v>6.65</v>
      </c>
      <c r="J415" s="44">
        <v>6.71</v>
      </c>
      <c r="K415" s="44">
        <v>6.4</v>
      </c>
      <c r="L415" s="44">
        <v>6.82</v>
      </c>
      <c r="M415" s="44">
        <v>7.8</v>
      </c>
      <c r="N415" s="44">
        <v>6.95</v>
      </c>
      <c r="O415" s="44">
        <v>6.97</v>
      </c>
      <c r="P415" s="44">
        <v>6.41</v>
      </c>
      <c r="Q415" s="44">
        <v>6.88</v>
      </c>
      <c r="R415" s="44">
        <v>7.33</v>
      </c>
      <c r="S415" s="19">
        <v>79.400000000000006</v>
      </c>
      <c r="T415" s="21">
        <v>11.567758186397985</v>
      </c>
      <c r="U415" s="21">
        <v>10.962468513853903</v>
      </c>
      <c r="V415" s="21">
        <v>11.096977329974809</v>
      </c>
      <c r="W415" s="21">
        <v>11.181045340050378</v>
      </c>
      <c r="X415" s="21">
        <v>11.281926952141056</v>
      </c>
      <c r="Y415" s="21">
        <v>10.760705289672545</v>
      </c>
      <c r="Z415" s="21">
        <v>11.466876574307305</v>
      </c>
      <c r="AA415" s="21">
        <v>13.114609571788412</v>
      </c>
      <c r="AB415" s="21">
        <v>11.685453400503778</v>
      </c>
      <c r="AC415" s="21">
        <v>11.719080604534005</v>
      </c>
      <c r="AD415" s="21">
        <v>10.777518891687658</v>
      </c>
      <c r="AE415" s="21">
        <v>11.567758186397985</v>
      </c>
      <c r="AF415" s="21">
        <v>12.324370277078085</v>
      </c>
    </row>
    <row r="416" spans="1:32">
      <c r="A416" s="3">
        <v>2006</v>
      </c>
      <c r="B416" s="5" t="s">
        <v>27</v>
      </c>
      <c r="C416" s="5" t="s">
        <v>26</v>
      </c>
      <c r="D416" s="2">
        <v>18</v>
      </c>
      <c r="E416" s="2">
        <v>9</v>
      </c>
      <c r="F416" s="44">
        <v>7.02</v>
      </c>
      <c r="G416" s="44">
        <v>6.44</v>
      </c>
      <c r="H416" s="44">
        <v>6.7</v>
      </c>
      <c r="I416" s="44">
        <v>6.67</v>
      </c>
      <c r="J416" s="44">
        <v>6.6</v>
      </c>
      <c r="K416" s="44">
        <v>6.72</v>
      </c>
      <c r="L416" s="44">
        <v>7.07</v>
      </c>
      <c r="M416" s="44">
        <v>8.9</v>
      </c>
      <c r="N416" s="44">
        <v>7.46</v>
      </c>
      <c r="O416" s="44">
        <v>7.12</v>
      </c>
      <c r="P416" s="44">
        <v>6.64</v>
      </c>
      <c r="Q416" s="44">
        <v>7</v>
      </c>
      <c r="R416" s="44">
        <v>7.03</v>
      </c>
      <c r="S416" s="19">
        <v>79.400000000000006</v>
      </c>
      <c r="T416" s="21">
        <v>11.803148614609571</v>
      </c>
      <c r="U416" s="21">
        <v>10.827959697732997</v>
      </c>
      <c r="V416" s="21">
        <v>11.265113350125944</v>
      </c>
      <c r="W416" s="21">
        <v>11.214672544080603</v>
      </c>
      <c r="X416" s="21">
        <v>11.096977329974809</v>
      </c>
      <c r="Y416" s="21">
        <v>11.29874055415617</v>
      </c>
      <c r="Z416" s="21">
        <v>11.887216624685138</v>
      </c>
      <c r="AA416" s="21">
        <v>14.964105793450882</v>
      </c>
      <c r="AB416" s="21">
        <v>12.542947103274559</v>
      </c>
      <c r="AC416" s="21">
        <v>11.971284634760703</v>
      </c>
      <c r="AD416" s="21">
        <v>11.164231738035262</v>
      </c>
      <c r="AE416" s="21">
        <v>11.769521410579344</v>
      </c>
      <c r="AF416" s="21">
        <v>11.819962216624685</v>
      </c>
    </row>
    <row r="417" spans="1:32">
      <c r="A417" s="3">
        <v>2006</v>
      </c>
      <c r="B417" s="5" t="s">
        <v>28</v>
      </c>
      <c r="C417" s="5" t="s">
        <v>18</v>
      </c>
      <c r="D417" s="2">
        <v>19</v>
      </c>
      <c r="E417" s="2">
        <v>9</v>
      </c>
      <c r="F417" s="45">
        <v>9.84</v>
      </c>
      <c r="G417" s="45">
        <v>8.7899999999999991</v>
      </c>
      <c r="H417" s="45">
        <v>9.31</v>
      </c>
      <c r="I417" s="45">
        <v>8.99</v>
      </c>
      <c r="J417" s="45">
        <v>9.06</v>
      </c>
      <c r="K417" s="45">
        <v>9.24</v>
      </c>
      <c r="L417" s="45">
        <v>9.58</v>
      </c>
      <c r="M417" s="45">
        <v>13.67</v>
      </c>
      <c r="N417" s="45">
        <v>10.4</v>
      </c>
      <c r="O417" s="45">
        <v>9.25</v>
      </c>
      <c r="P417" s="45">
        <v>9.01</v>
      </c>
      <c r="Q417" s="45">
        <v>9.4600000000000009</v>
      </c>
      <c r="R417" s="45">
        <v>9</v>
      </c>
      <c r="S417" s="19">
        <v>79.400000000000006</v>
      </c>
      <c r="T417" s="22">
        <v>16.544584382871534</v>
      </c>
      <c r="U417" s="22">
        <v>14.779156171284633</v>
      </c>
      <c r="V417" s="22">
        <v>15.653463476070527</v>
      </c>
      <c r="W417" s="22">
        <v>15.115428211586901</v>
      </c>
      <c r="X417" s="22">
        <v>15.233123425692694</v>
      </c>
      <c r="Y417" s="22">
        <v>15.535768261964733</v>
      </c>
      <c r="Z417" s="22">
        <v>16.10743073047859</v>
      </c>
      <c r="AA417" s="22">
        <v>22.984193954659947</v>
      </c>
      <c r="AB417" s="22">
        <v>17.486146095717885</v>
      </c>
      <c r="AC417" s="22">
        <v>15.552581863979848</v>
      </c>
      <c r="AD417" s="22">
        <v>15.149055415617127</v>
      </c>
      <c r="AE417" s="22">
        <v>15.905667506297229</v>
      </c>
      <c r="AF417" s="22">
        <v>15.132241813602015</v>
      </c>
    </row>
    <row r="418" spans="1:32">
      <c r="A418" s="3">
        <v>2006</v>
      </c>
      <c r="B418" s="5" t="s">
        <v>28</v>
      </c>
      <c r="C418" s="5" t="s">
        <v>19</v>
      </c>
      <c r="D418" s="2">
        <v>20</v>
      </c>
      <c r="E418" s="2">
        <v>9</v>
      </c>
      <c r="F418" s="45">
        <v>11.15</v>
      </c>
      <c r="G418" s="45">
        <v>10.09</v>
      </c>
      <c r="H418" s="45">
        <v>10.5</v>
      </c>
      <c r="I418" s="45">
        <v>10.220000000000001</v>
      </c>
      <c r="J418" s="45">
        <v>10.42</v>
      </c>
      <c r="K418" s="45">
        <v>10.41</v>
      </c>
      <c r="L418" s="45">
        <v>10.97</v>
      </c>
      <c r="M418" s="45">
        <v>15.11</v>
      </c>
      <c r="N418" s="45">
        <v>12.02</v>
      </c>
      <c r="O418" s="45">
        <v>10.5</v>
      </c>
      <c r="P418" s="45">
        <v>10.130000000000001</v>
      </c>
      <c r="Q418" s="45">
        <v>10.61</v>
      </c>
      <c r="R418" s="45">
        <v>9.7100000000000009</v>
      </c>
      <c r="S418" s="19">
        <v>79.400000000000006</v>
      </c>
      <c r="T418" s="22">
        <v>18.747166246851386</v>
      </c>
      <c r="U418" s="22">
        <v>16.964924433249369</v>
      </c>
      <c r="V418" s="22">
        <v>17.654282115869016</v>
      </c>
      <c r="W418" s="22">
        <v>17.183501259445844</v>
      </c>
      <c r="X418" s="22">
        <v>17.51977329974811</v>
      </c>
      <c r="Y418" s="22">
        <v>17.502959697732997</v>
      </c>
      <c r="Z418" s="22">
        <v>18.444521410579345</v>
      </c>
      <c r="AA418" s="22">
        <v>25.40535264483627</v>
      </c>
      <c r="AB418" s="22">
        <v>20.209949622166242</v>
      </c>
      <c r="AC418" s="22">
        <v>17.654282115869016</v>
      </c>
      <c r="AD418" s="22">
        <v>17.032178841309822</v>
      </c>
      <c r="AE418" s="22">
        <v>17.839231738035263</v>
      </c>
      <c r="AF418" s="22">
        <v>16.326007556675062</v>
      </c>
    </row>
    <row r="419" spans="1:32">
      <c r="A419" s="3">
        <v>2006</v>
      </c>
      <c r="B419" s="5" t="s">
        <v>28</v>
      </c>
      <c r="C419" s="5" t="s">
        <v>20</v>
      </c>
      <c r="D419" s="2">
        <v>21</v>
      </c>
      <c r="E419" s="2">
        <v>9</v>
      </c>
      <c r="F419" s="45">
        <v>8.67</v>
      </c>
      <c r="G419" s="45">
        <v>7.84</v>
      </c>
      <c r="H419" s="45">
        <v>8.27</v>
      </c>
      <c r="I419" s="45">
        <v>7.84</v>
      </c>
      <c r="J419" s="45">
        <v>7.88</v>
      </c>
      <c r="K419" s="45">
        <v>8.1</v>
      </c>
      <c r="L419" s="45">
        <v>8.2899999999999991</v>
      </c>
      <c r="M419" s="45">
        <v>12.27</v>
      </c>
      <c r="N419" s="45">
        <v>9.11</v>
      </c>
      <c r="O419" s="45">
        <v>8.15</v>
      </c>
      <c r="P419" s="45">
        <v>8.0299999999999994</v>
      </c>
      <c r="Q419" s="45">
        <v>8.5</v>
      </c>
      <c r="R419" s="45">
        <v>8.35</v>
      </c>
      <c r="S419" s="19">
        <v>79.400000000000006</v>
      </c>
      <c r="T419" s="22">
        <v>14.577392947103272</v>
      </c>
      <c r="U419" s="22">
        <v>13.181863979848863</v>
      </c>
      <c r="V419" s="22">
        <v>13.904848866498737</v>
      </c>
      <c r="W419" s="22">
        <v>13.181863979848863</v>
      </c>
      <c r="X419" s="22">
        <v>13.24911838790932</v>
      </c>
      <c r="Y419" s="22">
        <v>13.619017632241812</v>
      </c>
      <c r="Z419" s="22">
        <v>13.938476070528965</v>
      </c>
      <c r="AA419" s="22">
        <v>20.630289672544077</v>
      </c>
      <c r="AB419" s="22">
        <v>15.31719143576826</v>
      </c>
      <c r="AC419" s="22">
        <v>13.703085642317381</v>
      </c>
      <c r="AD419" s="22">
        <v>13.501322418136018</v>
      </c>
      <c r="AE419" s="22">
        <v>14.291561712846347</v>
      </c>
      <c r="AF419" s="22">
        <v>14.039357682619645</v>
      </c>
    </row>
    <row r="420" spans="1:32">
      <c r="A420" s="3">
        <v>2006</v>
      </c>
      <c r="B420" s="5" t="s">
        <v>28</v>
      </c>
      <c r="C420" s="5" t="s">
        <v>21</v>
      </c>
      <c r="D420" s="2">
        <v>22</v>
      </c>
      <c r="E420" s="2">
        <v>9</v>
      </c>
      <c r="F420" s="45">
        <v>11.03</v>
      </c>
      <c r="G420" s="45">
        <v>9.84</v>
      </c>
      <c r="H420" s="45">
        <v>10.39</v>
      </c>
      <c r="I420" s="45">
        <v>10.06</v>
      </c>
      <c r="J420" s="45">
        <v>10.16</v>
      </c>
      <c r="K420" s="45">
        <v>10.23</v>
      </c>
      <c r="L420" s="45">
        <v>10.78</v>
      </c>
      <c r="M420" s="45">
        <v>14.74</v>
      </c>
      <c r="N420" s="45">
        <v>11.72</v>
      </c>
      <c r="O420" s="45">
        <v>10.220000000000001</v>
      </c>
      <c r="P420" s="45">
        <v>9.9499999999999993</v>
      </c>
      <c r="Q420" s="45">
        <v>10.59</v>
      </c>
      <c r="R420" s="45">
        <v>9.9499999999999993</v>
      </c>
      <c r="S420" s="19">
        <v>79.400000000000006</v>
      </c>
      <c r="T420" s="22">
        <v>18.545403022670023</v>
      </c>
      <c r="U420" s="22">
        <v>16.544584382871534</v>
      </c>
      <c r="V420" s="22">
        <v>17.469332493702769</v>
      </c>
      <c r="W420" s="22">
        <v>16.914483627204028</v>
      </c>
      <c r="X420" s="22">
        <v>17.082619647355163</v>
      </c>
      <c r="Y420" s="22">
        <v>17.200314861460956</v>
      </c>
      <c r="Z420" s="22">
        <v>18.125062972292188</v>
      </c>
      <c r="AA420" s="22">
        <v>24.783249370277076</v>
      </c>
      <c r="AB420" s="22">
        <v>19.705541561712845</v>
      </c>
      <c r="AC420" s="22">
        <v>17.183501259445844</v>
      </c>
      <c r="AD420" s="22">
        <v>16.729534005037781</v>
      </c>
      <c r="AE420" s="22">
        <v>17.805604534005035</v>
      </c>
      <c r="AF420" s="22">
        <v>16.729534005037781</v>
      </c>
    </row>
    <row r="421" spans="1:32">
      <c r="A421" s="3">
        <v>2006</v>
      </c>
      <c r="B421" s="5" t="s">
        <v>28</v>
      </c>
      <c r="C421" s="5" t="s">
        <v>22</v>
      </c>
      <c r="D421" s="2">
        <v>23</v>
      </c>
      <c r="E421" s="2">
        <v>9</v>
      </c>
      <c r="F421" s="45">
        <v>11.64</v>
      </c>
      <c r="G421" s="45">
        <v>10.59</v>
      </c>
      <c r="H421" s="45">
        <v>10.93</v>
      </c>
      <c r="I421" s="45">
        <v>10.61</v>
      </c>
      <c r="J421" s="45">
        <v>10.78</v>
      </c>
      <c r="K421" s="45">
        <v>10.87</v>
      </c>
      <c r="L421" s="45">
        <v>11.49</v>
      </c>
      <c r="M421" s="45">
        <v>15.74</v>
      </c>
      <c r="N421" s="45">
        <v>12.66</v>
      </c>
      <c r="O421" s="45">
        <v>10.92</v>
      </c>
      <c r="P421" s="45">
        <v>10.56</v>
      </c>
      <c r="Q421" s="45">
        <v>11.06</v>
      </c>
      <c r="R421" s="45">
        <v>10</v>
      </c>
      <c r="S421" s="19">
        <v>79.400000000000006</v>
      </c>
      <c r="T421" s="22">
        <v>19.571032745591939</v>
      </c>
      <c r="U421" s="22">
        <v>17.805604534005035</v>
      </c>
      <c r="V421" s="22">
        <v>18.377267002518892</v>
      </c>
      <c r="W421" s="22">
        <v>17.839231738035263</v>
      </c>
      <c r="X421" s="22">
        <v>18.125062972292188</v>
      </c>
      <c r="Y421" s="22">
        <v>18.27638539042821</v>
      </c>
      <c r="Z421" s="22">
        <v>19.318828715365239</v>
      </c>
      <c r="AA421" s="22">
        <v>26.464609571788412</v>
      </c>
      <c r="AB421" s="22">
        <v>21.286020151133503</v>
      </c>
      <c r="AC421" s="22">
        <v>18.360453400503776</v>
      </c>
      <c r="AD421" s="22">
        <v>17.755163727959697</v>
      </c>
      <c r="AE421" s="22">
        <v>18.595843828715363</v>
      </c>
      <c r="AF421" s="22">
        <v>16.81360201511335</v>
      </c>
    </row>
    <row r="422" spans="1:32">
      <c r="A422" s="3">
        <v>2006</v>
      </c>
      <c r="B422" s="5" t="s">
        <v>28</v>
      </c>
      <c r="C422" s="5" t="s">
        <v>23</v>
      </c>
      <c r="D422" s="2">
        <v>24</v>
      </c>
      <c r="E422" s="2">
        <v>9</v>
      </c>
      <c r="F422" s="45">
        <v>10.14</v>
      </c>
      <c r="G422" s="45">
        <v>8.89</v>
      </c>
      <c r="H422" s="45">
        <v>9.67</v>
      </c>
      <c r="I422" s="45">
        <v>9.1999999999999993</v>
      </c>
      <c r="J422" s="45">
        <v>9.15</v>
      </c>
      <c r="K422" s="45">
        <v>9.41</v>
      </c>
      <c r="L422" s="45">
        <v>9.74</v>
      </c>
      <c r="M422" s="45">
        <v>13.65</v>
      </c>
      <c r="N422" s="45">
        <v>10.49</v>
      </c>
      <c r="O422" s="45">
        <v>9.31</v>
      </c>
      <c r="P422" s="45">
        <v>9.24</v>
      </c>
      <c r="Q422" s="45">
        <v>9.8800000000000008</v>
      </c>
      <c r="R422" s="45">
        <v>9.83</v>
      </c>
      <c r="S422" s="19">
        <v>79.400000000000006</v>
      </c>
      <c r="T422" s="22">
        <v>17.048992443324938</v>
      </c>
      <c r="U422" s="22">
        <v>14.947292191435768</v>
      </c>
      <c r="V422" s="22">
        <v>16.258753148614609</v>
      </c>
      <c r="W422" s="22">
        <v>15.468513853904279</v>
      </c>
      <c r="X422" s="22">
        <v>15.384445843828715</v>
      </c>
      <c r="Y422" s="22">
        <v>15.821599496221664</v>
      </c>
      <c r="Z422" s="22">
        <v>16.376448362720403</v>
      </c>
      <c r="AA422" s="22">
        <v>22.950566750629722</v>
      </c>
      <c r="AB422" s="22">
        <v>17.637468513853904</v>
      </c>
      <c r="AC422" s="22">
        <v>15.653463476070527</v>
      </c>
      <c r="AD422" s="22">
        <v>15.535768261964733</v>
      </c>
      <c r="AE422" s="22">
        <v>16.611838790931991</v>
      </c>
      <c r="AF422" s="22">
        <v>16.527770780856422</v>
      </c>
    </row>
    <row r="423" spans="1:32">
      <c r="A423" s="3">
        <v>2006</v>
      </c>
      <c r="B423" s="5" t="s">
        <v>28</v>
      </c>
      <c r="C423" s="5" t="s">
        <v>24</v>
      </c>
      <c r="D423" s="2">
        <v>25</v>
      </c>
      <c r="E423" s="2">
        <v>9</v>
      </c>
      <c r="F423" s="45">
        <v>7</v>
      </c>
      <c r="G423" s="45">
        <v>6.45</v>
      </c>
      <c r="H423" s="45">
        <v>6.69</v>
      </c>
      <c r="I423" s="45">
        <v>6.61</v>
      </c>
      <c r="J423" s="45">
        <v>6.6</v>
      </c>
      <c r="K423" s="45">
        <v>6.64</v>
      </c>
      <c r="L423" s="45">
        <v>7</v>
      </c>
      <c r="M423" s="45">
        <v>8.59</v>
      </c>
      <c r="N423" s="45">
        <v>7.32</v>
      </c>
      <c r="O423" s="45">
        <v>7.08</v>
      </c>
      <c r="P423" s="45">
        <v>6.57</v>
      </c>
      <c r="Q423" s="45">
        <v>6.95</v>
      </c>
      <c r="R423" s="45">
        <v>7.05</v>
      </c>
      <c r="S423" s="19">
        <v>79.400000000000006</v>
      </c>
      <c r="T423" s="22">
        <v>11.769521410579344</v>
      </c>
      <c r="U423" s="22">
        <v>10.844773299748111</v>
      </c>
      <c r="V423" s="22">
        <v>11.248299748110831</v>
      </c>
      <c r="W423" s="22">
        <v>11.113790931989925</v>
      </c>
      <c r="X423" s="22">
        <v>11.096977329974809</v>
      </c>
      <c r="Y423" s="22">
        <v>11.164231738035262</v>
      </c>
      <c r="Z423" s="22">
        <v>11.769521410579344</v>
      </c>
      <c r="AA423" s="22">
        <v>14.442884130982366</v>
      </c>
      <c r="AB423" s="22">
        <v>12.307556675062973</v>
      </c>
      <c r="AC423" s="22">
        <v>11.904030226700252</v>
      </c>
      <c r="AD423" s="22">
        <v>11.04653652392947</v>
      </c>
      <c r="AE423" s="22">
        <v>11.685453400503778</v>
      </c>
      <c r="AF423" s="22">
        <v>11.853589420654911</v>
      </c>
    </row>
    <row r="424" spans="1:32">
      <c r="A424" s="3">
        <v>2006</v>
      </c>
      <c r="B424" s="5" t="s">
        <v>28</v>
      </c>
      <c r="C424" s="5" t="s">
        <v>25</v>
      </c>
      <c r="D424" s="2">
        <v>26</v>
      </c>
      <c r="E424" s="2">
        <v>9</v>
      </c>
      <c r="F424" s="45">
        <v>6.86</v>
      </c>
      <c r="G424" s="45">
        <v>6.5</v>
      </c>
      <c r="H424" s="45">
        <v>6.54</v>
      </c>
      <c r="I424" s="45">
        <v>6.6</v>
      </c>
      <c r="J424" s="45">
        <v>6.66</v>
      </c>
      <c r="K424" s="45">
        <v>6.4</v>
      </c>
      <c r="L424" s="45">
        <v>6.76</v>
      </c>
      <c r="M424" s="45">
        <v>7.78</v>
      </c>
      <c r="N424" s="45">
        <v>6.93</v>
      </c>
      <c r="O424" s="45">
        <v>6.96</v>
      </c>
      <c r="P424" s="45">
        <v>6.31</v>
      </c>
      <c r="Q424" s="45">
        <v>6.85</v>
      </c>
      <c r="R424" s="45">
        <v>7.33</v>
      </c>
      <c r="S424" s="19">
        <v>79.400000000000006</v>
      </c>
      <c r="T424" s="22">
        <v>11.534130982367758</v>
      </c>
      <c r="U424" s="22">
        <v>10.928841309823676</v>
      </c>
      <c r="V424" s="22">
        <v>10.996095717884131</v>
      </c>
      <c r="W424" s="22">
        <v>11.096977329974809</v>
      </c>
      <c r="X424" s="22">
        <v>11.197858942065491</v>
      </c>
      <c r="Y424" s="22">
        <v>10.760705289672545</v>
      </c>
      <c r="Z424" s="22">
        <v>11.365994962216623</v>
      </c>
      <c r="AA424" s="22">
        <v>13.080982367758187</v>
      </c>
      <c r="AB424" s="22">
        <v>11.65182619647355</v>
      </c>
      <c r="AC424" s="22">
        <v>11.702267002518891</v>
      </c>
      <c r="AD424" s="22">
        <v>10.609382871536523</v>
      </c>
      <c r="AE424" s="22">
        <v>11.517317380352642</v>
      </c>
      <c r="AF424" s="22">
        <v>12.324370277078085</v>
      </c>
    </row>
    <row r="425" spans="1:32">
      <c r="A425" s="3">
        <v>2006</v>
      </c>
      <c r="B425" s="5" t="s">
        <v>28</v>
      </c>
      <c r="C425" s="5" t="s">
        <v>26</v>
      </c>
      <c r="D425" s="2">
        <v>27</v>
      </c>
      <c r="E425" s="2">
        <v>9</v>
      </c>
      <c r="F425" s="45">
        <v>7.01</v>
      </c>
      <c r="G425" s="45">
        <v>6.43</v>
      </c>
      <c r="H425" s="45">
        <v>6.7</v>
      </c>
      <c r="I425" s="45">
        <v>6.61</v>
      </c>
      <c r="J425" s="45">
        <v>6.6</v>
      </c>
      <c r="K425" s="45">
        <v>6.7</v>
      </c>
      <c r="L425" s="45">
        <v>7.07</v>
      </c>
      <c r="M425" s="45">
        <v>8.91</v>
      </c>
      <c r="N425" s="45">
        <v>7.46</v>
      </c>
      <c r="O425" s="45">
        <v>7.12</v>
      </c>
      <c r="P425" s="45">
        <v>6.61</v>
      </c>
      <c r="Q425" s="45">
        <v>6.98</v>
      </c>
      <c r="R425" s="45">
        <v>7.02</v>
      </c>
      <c r="S425" s="19">
        <v>79.400000000000006</v>
      </c>
      <c r="T425" s="22">
        <v>11.786335012594456</v>
      </c>
      <c r="U425" s="22">
        <v>10.811146095717882</v>
      </c>
      <c r="V425" s="22">
        <v>11.265113350125944</v>
      </c>
      <c r="W425" s="22">
        <v>11.113790931989925</v>
      </c>
      <c r="X425" s="22">
        <v>11.096977329974809</v>
      </c>
      <c r="Y425" s="22">
        <v>11.265113350125944</v>
      </c>
      <c r="Z425" s="22">
        <v>11.887216624685138</v>
      </c>
      <c r="AA425" s="22">
        <v>14.980919395465996</v>
      </c>
      <c r="AB425" s="22">
        <v>12.542947103274559</v>
      </c>
      <c r="AC425" s="22">
        <v>11.971284634760703</v>
      </c>
      <c r="AD425" s="22">
        <v>11.113790931989925</v>
      </c>
      <c r="AE425" s="22">
        <v>11.735894206549117</v>
      </c>
      <c r="AF425" s="22">
        <v>11.803148614609571</v>
      </c>
    </row>
    <row r="426" spans="1:32">
      <c r="A426" s="3">
        <v>2006</v>
      </c>
      <c r="B426" s="5" t="s">
        <v>29</v>
      </c>
      <c r="C426" s="5" t="s">
        <v>18</v>
      </c>
      <c r="D426" s="2">
        <v>28</v>
      </c>
      <c r="E426" s="2">
        <v>9</v>
      </c>
      <c r="F426" s="46">
        <v>19375</v>
      </c>
      <c r="G426" s="46">
        <v>16987</v>
      </c>
      <c r="H426" s="46">
        <v>18364</v>
      </c>
      <c r="I426" s="46">
        <v>17951</v>
      </c>
      <c r="J426" s="46">
        <v>18239</v>
      </c>
      <c r="K426" s="46">
        <v>18602</v>
      </c>
      <c r="L426" s="46">
        <v>19136</v>
      </c>
      <c r="M426" s="46">
        <v>26880</v>
      </c>
      <c r="N426" s="46">
        <v>20349</v>
      </c>
      <c r="O426" s="46">
        <v>18107</v>
      </c>
      <c r="P426" s="46">
        <v>17322</v>
      </c>
      <c r="Q426" s="46">
        <v>18498</v>
      </c>
      <c r="R426" s="46">
        <v>16672</v>
      </c>
      <c r="S426" s="19">
        <v>79.400000000000006</v>
      </c>
      <c r="T426" s="6">
        <v>32576.353904282114</v>
      </c>
      <c r="U426" s="6">
        <v>28561.265743073047</v>
      </c>
      <c r="V426" s="6">
        <v>30876.498740554154</v>
      </c>
      <c r="W426" s="6">
        <v>30182.096977329973</v>
      </c>
      <c r="X426" s="6">
        <v>30666.328715365238</v>
      </c>
      <c r="Y426" s="6">
        <v>31276.662468513852</v>
      </c>
      <c r="Z426" s="6">
        <v>32174.508816120906</v>
      </c>
      <c r="AA426" s="6">
        <v>45194.962216624685</v>
      </c>
      <c r="AB426" s="6">
        <v>34213.998740554154</v>
      </c>
      <c r="AC426" s="6">
        <v>30444.389168765741</v>
      </c>
      <c r="AD426" s="6">
        <v>29124.521410579342</v>
      </c>
      <c r="AE426" s="6">
        <v>31101.801007556674</v>
      </c>
      <c r="AF426" s="6">
        <v>28031.637279596976</v>
      </c>
    </row>
    <row r="427" spans="1:32">
      <c r="A427" s="3">
        <v>2006</v>
      </c>
      <c r="B427" s="5" t="s">
        <v>29</v>
      </c>
      <c r="C427" s="5" t="s">
        <v>19</v>
      </c>
      <c r="D427" s="2">
        <v>29</v>
      </c>
      <c r="E427" s="2">
        <v>9</v>
      </c>
      <c r="F427" s="46">
        <v>24269</v>
      </c>
      <c r="G427" s="46">
        <v>21740</v>
      </c>
      <c r="H427" s="46">
        <v>22992</v>
      </c>
      <c r="I427" s="46">
        <v>22633</v>
      </c>
      <c r="J427" s="46">
        <v>23059</v>
      </c>
      <c r="K427" s="46">
        <v>23130</v>
      </c>
      <c r="L427" s="46">
        <v>24719</v>
      </c>
      <c r="M427" s="46">
        <v>31680</v>
      </c>
      <c r="N427" s="46">
        <v>26051</v>
      </c>
      <c r="O427" s="46">
        <v>23038</v>
      </c>
      <c r="P427" s="46">
        <v>21927</v>
      </c>
      <c r="Q427" s="46">
        <v>23199</v>
      </c>
      <c r="R427" s="46">
        <v>20054</v>
      </c>
      <c r="S427" s="19">
        <v>79.400000000000006</v>
      </c>
      <c r="T427" s="6">
        <v>40804.930730478583</v>
      </c>
      <c r="U427" s="6">
        <v>36552.770780856423</v>
      </c>
      <c r="V427" s="6">
        <v>38657.83375314861</v>
      </c>
      <c r="W427" s="6">
        <v>38054.22544080604</v>
      </c>
      <c r="X427" s="6">
        <v>38770.484886649872</v>
      </c>
      <c r="Y427" s="6">
        <v>38889.861460957174</v>
      </c>
      <c r="Z427" s="6">
        <v>41561.542821158684</v>
      </c>
      <c r="AA427" s="6">
        <v>53265.491183879087</v>
      </c>
      <c r="AB427" s="6">
        <v>43801.114609571785</v>
      </c>
      <c r="AC427" s="6">
        <v>38735.176322418134</v>
      </c>
      <c r="AD427" s="6">
        <v>36867.18513853904</v>
      </c>
      <c r="AE427" s="6">
        <v>39005.875314861456</v>
      </c>
      <c r="AF427" s="6">
        <v>33717.997481108308</v>
      </c>
    </row>
    <row r="428" spans="1:32">
      <c r="A428" s="3">
        <v>2006</v>
      </c>
      <c r="B428" s="5" t="s">
        <v>29</v>
      </c>
      <c r="C428" s="5" t="s">
        <v>20</v>
      </c>
      <c r="D428" s="2">
        <v>30</v>
      </c>
      <c r="E428" s="2">
        <v>9</v>
      </c>
      <c r="F428" s="46">
        <v>14504</v>
      </c>
      <c r="G428" s="46">
        <v>13279</v>
      </c>
      <c r="H428" s="46">
        <v>14085</v>
      </c>
      <c r="I428" s="46">
        <v>13099</v>
      </c>
      <c r="J428" s="46">
        <v>12904</v>
      </c>
      <c r="K428" s="46">
        <v>13922</v>
      </c>
      <c r="L428" s="46">
        <v>13608</v>
      </c>
      <c r="M428" s="46">
        <v>21914</v>
      </c>
      <c r="N428" s="46">
        <v>15000</v>
      </c>
      <c r="O428" s="46">
        <v>13500</v>
      </c>
      <c r="P428" s="46">
        <v>13860</v>
      </c>
      <c r="Q428" s="46">
        <v>14448</v>
      </c>
      <c r="R428" s="46">
        <v>13087</v>
      </c>
      <c r="S428" s="19">
        <v>79.400000000000006</v>
      </c>
      <c r="T428" s="6">
        <v>24386.448362720403</v>
      </c>
      <c r="U428" s="6">
        <v>22326.782115869017</v>
      </c>
      <c r="V428" s="6">
        <v>23681.958438287151</v>
      </c>
      <c r="W428" s="6">
        <v>22024.137279596976</v>
      </c>
      <c r="X428" s="6">
        <v>21696.272040302265</v>
      </c>
      <c r="Y428" s="6">
        <v>23407.896725440805</v>
      </c>
      <c r="Z428" s="6">
        <v>22879.949622166245</v>
      </c>
      <c r="AA428" s="6">
        <v>36845.327455919396</v>
      </c>
      <c r="AB428" s="6">
        <v>25220.403022670023</v>
      </c>
      <c r="AC428" s="6">
        <v>22698.36272040302</v>
      </c>
      <c r="AD428" s="6">
        <v>23303.6523929471</v>
      </c>
      <c r="AE428" s="6">
        <v>24292.292191435765</v>
      </c>
      <c r="AF428" s="6">
        <v>22003.960957178839</v>
      </c>
    </row>
    <row r="429" spans="1:32">
      <c r="A429" s="3">
        <v>2006</v>
      </c>
      <c r="B429" s="5" t="s">
        <v>29</v>
      </c>
      <c r="C429" s="5" t="s">
        <v>21</v>
      </c>
      <c r="D429" s="2">
        <v>31</v>
      </c>
      <c r="E429" s="2">
        <v>9</v>
      </c>
      <c r="F429" s="46">
        <v>23367</v>
      </c>
      <c r="G429" s="46">
        <v>20613</v>
      </c>
      <c r="H429" s="46">
        <v>22000</v>
      </c>
      <c r="I429" s="46">
        <v>21674</v>
      </c>
      <c r="J429" s="46">
        <v>21946</v>
      </c>
      <c r="K429" s="46">
        <v>22000</v>
      </c>
      <c r="L429" s="46">
        <v>23517</v>
      </c>
      <c r="M429" s="46">
        <v>30355</v>
      </c>
      <c r="N429" s="46">
        <v>24798</v>
      </c>
      <c r="O429" s="46">
        <v>21815</v>
      </c>
      <c r="P429" s="46">
        <v>20790</v>
      </c>
      <c r="Q429" s="46">
        <v>22373</v>
      </c>
      <c r="R429" s="46">
        <v>20739</v>
      </c>
      <c r="S429" s="19">
        <v>79.400000000000006</v>
      </c>
      <c r="T429" s="6">
        <v>39288.343828715362</v>
      </c>
      <c r="U429" s="6">
        <v>34657.877833753148</v>
      </c>
      <c r="V429" s="6">
        <v>36989.924433249369</v>
      </c>
      <c r="W429" s="6">
        <v>36441.801007556671</v>
      </c>
      <c r="X429" s="6">
        <v>36899.130982367758</v>
      </c>
      <c r="Y429" s="6">
        <v>36989.924433249369</v>
      </c>
      <c r="Z429" s="6">
        <v>39540.54785894206</v>
      </c>
      <c r="AA429" s="6">
        <v>51037.68891687657</v>
      </c>
      <c r="AB429" s="6">
        <v>41694.37027707808</v>
      </c>
      <c r="AC429" s="6">
        <v>36678.872795969772</v>
      </c>
      <c r="AD429" s="6">
        <v>34955.478589420651</v>
      </c>
      <c r="AE429" s="6">
        <v>37617.071788413094</v>
      </c>
      <c r="AF429" s="6">
        <v>34869.729219143577</v>
      </c>
    </row>
    <row r="430" spans="1:32">
      <c r="A430" s="3">
        <v>2006</v>
      </c>
      <c r="B430" s="5" t="s">
        <v>29</v>
      </c>
      <c r="C430" s="5" t="s">
        <v>22</v>
      </c>
      <c r="D430" s="2">
        <v>32</v>
      </c>
      <c r="E430" s="2">
        <v>9</v>
      </c>
      <c r="F430" s="46">
        <v>25599</v>
      </c>
      <c r="G430" s="46">
        <v>23057</v>
      </c>
      <c r="H430" s="46">
        <v>24088</v>
      </c>
      <c r="I430" s="46">
        <v>23709</v>
      </c>
      <c r="J430" s="46">
        <v>24202</v>
      </c>
      <c r="K430" s="46">
        <v>24128</v>
      </c>
      <c r="L430" s="46">
        <v>25901</v>
      </c>
      <c r="M430" s="46">
        <v>33680</v>
      </c>
      <c r="N430" s="46">
        <v>27602</v>
      </c>
      <c r="O430" s="46">
        <v>24228</v>
      </c>
      <c r="P430" s="46">
        <v>23043</v>
      </c>
      <c r="Q430" s="46">
        <v>24561</v>
      </c>
      <c r="R430" s="46">
        <v>21689</v>
      </c>
      <c r="S430" s="19">
        <v>79.400000000000006</v>
      </c>
      <c r="T430" s="6">
        <v>43041.139798488664</v>
      </c>
      <c r="U430" s="6">
        <v>38767.122166246845</v>
      </c>
      <c r="V430" s="6">
        <v>40500.604534005033</v>
      </c>
      <c r="W430" s="6">
        <v>39863.369017632242</v>
      </c>
      <c r="X430" s="6">
        <v>40692.279596977329</v>
      </c>
      <c r="Y430" s="6">
        <v>40567.85894206549</v>
      </c>
      <c r="Z430" s="6">
        <v>43548.910579345087</v>
      </c>
      <c r="AA430" s="6">
        <v>56628.211586901758</v>
      </c>
      <c r="AB430" s="6">
        <v>46408.904282115865</v>
      </c>
      <c r="AC430" s="6">
        <v>40735.994962216624</v>
      </c>
      <c r="AD430" s="6">
        <v>38743.583123425691</v>
      </c>
      <c r="AE430" s="6">
        <v>41295.887909319899</v>
      </c>
      <c r="AF430" s="6">
        <v>36467.021410579342</v>
      </c>
    </row>
    <row r="431" spans="1:32">
      <c r="A431" s="3">
        <v>2006</v>
      </c>
      <c r="B431" s="5" t="s">
        <v>29</v>
      </c>
      <c r="C431" s="5" t="s">
        <v>23</v>
      </c>
      <c r="D431" s="2">
        <v>33</v>
      </c>
      <c r="E431" s="2">
        <v>9</v>
      </c>
      <c r="F431" s="46">
        <v>19923</v>
      </c>
      <c r="G431" s="46">
        <v>17383</v>
      </c>
      <c r="H431" s="46">
        <v>18739</v>
      </c>
      <c r="I431" s="46">
        <v>18168</v>
      </c>
      <c r="J431" s="46">
        <v>17973</v>
      </c>
      <c r="K431" s="46">
        <v>18450</v>
      </c>
      <c r="L431" s="46">
        <v>19333</v>
      </c>
      <c r="M431" s="46">
        <v>26869</v>
      </c>
      <c r="N431" s="46">
        <v>20922</v>
      </c>
      <c r="O431" s="46">
        <v>18358</v>
      </c>
      <c r="P431" s="46">
        <v>17789</v>
      </c>
      <c r="Q431" s="46">
        <v>19381</v>
      </c>
      <c r="R431" s="46">
        <v>19206</v>
      </c>
      <c r="S431" s="19">
        <v>79.400000000000006</v>
      </c>
      <c r="T431" s="6">
        <v>33497.739294710322</v>
      </c>
      <c r="U431" s="6">
        <v>29227.084382871533</v>
      </c>
      <c r="V431" s="6">
        <v>31507.008816120906</v>
      </c>
      <c r="W431" s="6">
        <v>30546.952141057933</v>
      </c>
      <c r="X431" s="6">
        <v>30219.086901763221</v>
      </c>
      <c r="Y431" s="6">
        <v>31021.095717884127</v>
      </c>
      <c r="Z431" s="6">
        <v>32505.736775818637</v>
      </c>
      <c r="AA431" s="6">
        <v>45176.46725440806</v>
      </c>
      <c r="AB431" s="6">
        <v>35177.418136020147</v>
      </c>
      <c r="AC431" s="6">
        <v>30866.410579345087</v>
      </c>
      <c r="AD431" s="6">
        <v>29909.716624685138</v>
      </c>
      <c r="AE431" s="6">
        <v>32586.442065491181</v>
      </c>
      <c r="AF431" s="6">
        <v>32292.204030226698</v>
      </c>
    </row>
    <row r="432" spans="1:32">
      <c r="A432" s="3">
        <v>2006</v>
      </c>
      <c r="B432" s="5" t="s">
        <v>29</v>
      </c>
      <c r="C432" s="5" t="s">
        <v>24</v>
      </c>
      <c r="D432" s="2">
        <v>34</v>
      </c>
      <c r="E432" s="2">
        <v>9</v>
      </c>
      <c r="F432" s="46">
        <v>7533</v>
      </c>
      <c r="G432" s="46">
        <v>7309</v>
      </c>
      <c r="H432" s="46">
        <v>7684</v>
      </c>
      <c r="I432" s="46">
        <v>7335</v>
      </c>
      <c r="J432" s="46">
        <v>7138</v>
      </c>
      <c r="K432" s="46">
        <v>7308</v>
      </c>
      <c r="L432" s="46">
        <v>7250</v>
      </c>
      <c r="M432" s="46">
        <v>9060</v>
      </c>
      <c r="N432" s="46">
        <v>7562</v>
      </c>
      <c r="O432" s="46">
        <v>7501</v>
      </c>
      <c r="P432" s="46">
        <v>7156</v>
      </c>
      <c r="Q432" s="46">
        <v>7566</v>
      </c>
      <c r="R432" s="46">
        <v>7202</v>
      </c>
      <c r="S432" s="19">
        <v>79.400000000000006</v>
      </c>
      <c r="T432" s="6">
        <v>12665.686397984886</v>
      </c>
      <c r="U432" s="6">
        <v>12289.061712846347</v>
      </c>
      <c r="V432" s="6">
        <v>12919.571788413097</v>
      </c>
      <c r="W432" s="6">
        <v>12332.777078085641</v>
      </c>
      <c r="X432" s="6">
        <v>12001.549118387908</v>
      </c>
      <c r="Y432" s="6">
        <v>12287.380352644836</v>
      </c>
      <c r="Z432" s="6">
        <v>12189.861460957178</v>
      </c>
      <c r="AA432" s="6">
        <v>15233.123425692695</v>
      </c>
      <c r="AB432" s="6">
        <v>12714.445843828715</v>
      </c>
      <c r="AC432" s="6">
        <v>12611.882871536523</v>
      </c>
      <c r="AD432" s="6">
        <v>12031.813602015112</v>
      </c>
      <c r="AE432" s="6">
        <v>12721.17128463476</v>
      </c>
      <c r="AF432" s="6">
        <v>12109.156171284634</v>
      </c>
    </row>
    <row r="433" spans="1:32">
      <c r="A433" s="3">
        <v>2006</v>
      </c>
      <c r="B433" s="5" t="s">
        <v>29</v>
      </c>
      <c r="C433" s="5" t="s">
        <v>25</v>
      </c>
      <c r="D433" s="2">
        <v>35</v>
      </c>
      <c r="E433" s="2">
        <v>9</v>
      </c>
      <c r="F433" s="46">
        <v>7563</v>
      </c>
      <c r="G433" s="46">
        <v>7431</v>
      </c>
      <c r="H433" s="46">
        <v>7902</v>
      </c>
      <c r="I433" s="46">
        <v>7370</v>
      </c>
      <c r="J433" s="46">
        <v>7744</v>
      </c>
      <c r="K433" s="46">
        <v>6998</v>
      </c>
      <c r="L433" s="46">
        <v>7855</v>
      </c>
      <c r="M433" s="46">
        <v>8585</v>
      </c>
      <c r="N433" s="46">
        <v>7110</v>
      </c>
      <c r="O433" s="46">
        <v>7780</v>
      </c>
      <c r="P433" s="46">
        <v>7562</v>
      </c>
      <c r="Q433" s="46">
        <v>7151</v>
      </c>
      <c r="R433" s="46">
        <v>6922</v>
      </c>
      <c r="S433" s="19">
        <v>79.400000000000006</v>
      </c>
      <c r="T433" s="6">
        <v>12716.127204030226</v>
      </c>
      <c r="U433" s="6">
        <v>12494.18765743073</v>
      </c>
      <c r="V433" s="6">
        <v>13286.108312342569</v>
      </c>
      <c r="W433" s="6">
        <v>12391.624685138539</v>
      </c>
      <c r="X433" s="6">
        <v>13020.453400503777</v>
      </c>
      <c r="Y433" s="6">
        <v>11766.158690176322</v>
      </c>
      <c r="Z433" s="6">
        <v>13207.084382871535</v>
      </c>
      <c r="AA433" s="6">
        <v>14434.47732997481</v>
      </c>
      <c r="AB433" s="6">
        <v>11954.47103274559</v>
      </c>
      <c r="AC433" s="6">
        <v>13080.982367758186</v>
      </c>
      <c r="AD433" s="6">
        <v>12714.445843828715</v>
      </c>
      <c r="AE433" s="6">
        <v>12023.406801007555</v>
      </c>
      <c r="AF433" s="6">
        <v>11638.37531486146</v>
      </c>
    </row>
    <row r="434" spans="1:32">
      <c r="A434" s="3">
        <v>2006</v>
      </c>
      <c r="B434" s="5" t="s">
        <v>29</v>
      </c>
      <c r="C434" s="5" t="s">
        <v>26</v>
      </c>
      <c r="D434" s="2">
        <v>36</v>
      </c>
      <c r="E434" s="2">
        <v>9</v>
      </c>
      <c r="F434" s="46">
        <v>7524</v>
      </c>
      <c r="G434" s="46">
        <v>7281</v>
      </c>
      <c r="H434" s="46">
        <v>7636</v>
      </c>
      <c r="I434" s="46">
        <v>7326</v>
      </c>
      <c r="J434" s="46">
        <v>7012</v>
      </c>
      <c r="K434" s="46">
        <v>7406</v>
      </c>
      <c r="L434" s="46">
        <v>7173</v>
      </c>
      <c r="M434" s="46">
        <v>9222</v>
      </c>
      <c r="N434" s="46">
        <v>7634</v>
      </c>
      <c r="O434" s="46">
        <v>7488</v>
      </c>
      <c r="P434" s="46">
        <v>7110</v>
      </c>
      <c r="Q434" s="46">
        <v>7652</v>
      </c>
      <c r="R434" s="46">
        <v>7358</v>
      </c>
      <c r="S434" s="19">
        <v>79.400000000000006</v>
      </c>
      <c r="T434" s="6">
        <v>12650.554156171283</v>
      </c>
      <c r="U434" s="6">
        <v>12241.98362720403</v>
      </c>
      <c r="V434" s="6">
        <v>12838.866498740554</v>
      </c>
      <c r="W434" s="6">
        <v>12317.64483627204</v>
      </c>
      <c r="X434" s="6">
        <v>11789.69773299748</v>
      </c>
      <c r="Y434" s="6">
        <v>12452.153652392946</v>
      </c>
      <c r="Z434" s="6">
        <v>12060.396725440805</v>
      </c>
      <c r="AA434" s="6">
        <v>15505.50377833753</v>
      </c>
      <c r="AB434" s="6">
        <v>12835.50377833753</v>
      </c>
      <c r="AC434" s="6">
        <v>12590.025188916876</v>
      </c>
      <c r="AD434" s="6">
        <v>11954.47103274559</v>
      </c>
      <c r="AE434" s="6">
        <v>12865.768261964735</v>
      </c>
      <c r="AF434" s="6">
        <v>12371.448362720403</v>
      </c>
    </row>
    <row r="435" spans="1:32">
      <c r="A435" s="3">
        <v>2007</v>
      </c>
      <c r="B435" s="5" t="s">
        <v>17</v>
      </c>
      <c r="C435" s="5" t="s">
        <v>18</v>
      </c>
      <c r="D435" s="2">
        <v>1</v>
      </c>
      <c r="E435" s="2">
        <v>10</v>
      </c>
      <c r="F435" s="96">
        <v>376</v>
      </c>
      <c r="G435" s="96">
        <v>334.7</v>
      </c>
      <c r="H435" s="96">
        <v>359.7</v>
      </c>
      <c r="I435" s="96">
        <v>346.7</v>
      </c>
      <c r="J435" s="96">
        <v>346.9</v>
      </c>
      <c r="K435" s="96">
        <v>351.4</v>
      </c>
      <c r="L435" s="96">
        <v>362.2</v>
      </c>
      <c r="M435" s="96">
        <v>517.5</v>
      </c>
      <c r="N435" s="96">
        <v>393.5</v>
      </c>
      <c r="O435" s="96">
        <v>350.6</v>
      </c>
      <c r="P435" s="96">
        <v>332</v>
      </c>
      <c r="Q435" s="96">
        <v>361.2</v>
      </c>
      <c r="R435" s="96">
        <v>329.9</v>
      </c>
      <c r="S435" s="19">
        <v>81.599999999999994</v>
      </c>
      <c r="T435" s="20">
        <v>615.14705882352951</v>
      </c>
      <c r="U435" s="20">
        <v>547.57904411764707</v>
      </c>
      <c r="V435" s="20">
        <v>588.47977941176475</v>
      </c>
      <c r="W435" s="20">
        <v>567.21139705882354</v>
      </c>
      <c r="X435" s="20">
        <v>567.53860294117646</v>
      </c>
      <c r="Y435" s="20">
        <v>574.90073529411757</v>
      </c>
      <c r="Z435" s="20">
        <v>592.56985294117646</v>
      </c>
      <c r="AA435" s="20">
        <v>846.64522058823536</v>
      </c>
      <c r="AB435" s="20">
        <v>643.77757352941182</v>
      </c>
      <c r="AC435" s="20">
        <v>573.59191176470597</v>
      </c>
      <c r="AD435" s="20">
        <v>543.16176470588243</v>
      </c>
      <c r="AE435" s="20">
        <v>590.93382352941182</v>
      </c>
      <c r="AF435" s="20">
        <v>539.72610294117646</v>
      </c>
    </row>
    <row r="436" spans="1:32">
      <c r="A436" s="3">
        <v>2007</v>
      </c>
      <c r="B436" s="5" t="s">
        <v>17</v>
      </c>
      <c r="C436" s="5" t="s">
        <v>19</v>
      </c>
      <c r="D436" s="2">
        <v>2</v>
      </c>
      <c r="E436" s="2">
        <v>10</v>
      </c>
      <c r="F436" s="96">
        <v>464.7</v>
      </c>
      <c r="G436" s="96">
        <v>413.9</v>
      </c>
      <c r="H436" s="96">
        <v>445.4</v>
      </c>
      <c r="I436" s="96">
        <v>434.4</v>
      </c>
      <c r="J436" s="96">
        <v>435.7</v>
      </c>
      <c r="K436" s="96">
        <v>437.6</v>
      </c>
      <c r="L436" s="96">
        <v>461.7</v>
      </c>
      <c r="M436" s="96">
        <v>605.6</v>
      </c>
      <c r="N436" s="96">
        <v>498.3</v>
      </c>
      <c r="O436" s="96">
        <v>442.3</v>
      </c>
      <c r="P436" s="96">
        <v>410.7</v>
      </c>
      <c r="Q436" s="96">
        <v>451.2</v>
      </c>
      <c r="R436" s="96">
        <v>394.2</v>
      </c>
      <c r="S436" s="19">
        <v>81.599999999999994</v>
      </c>
      <c r="T436" s="20">
        <v>760.2628676470589</v>
      </c>
      <c r="U436" s="20">
        <v>677.15257352941171</v>
      </c>
      <c r="V436" s="20">
        <v>728.6875</v>
      </c>
      <c r="W436" s="20">
        <v>710.69117647058818</v>
      </c>
      <c r="X436" s="20">
        <v>712.81801470588232</v>
      </c>
      <c r="Y436" s="20">
        <v>715.92647058823536</v>
      </c>
      <c r="Z436" s="20">
        <v>755.35477941176475</v>
      </c>
      <c r="AA436" s="20">
        <v>990.77941176470597</v>
      </c>
      <c r="AB436" s="20">
        <v>815.23345588235304</v>
      </c>
      <c r="AC436" s="20">
        <v>723.61580882352951</v>
      </c>
      <c r="AD436" s="20">
        <v>671.91727941176475</v>
      </c>
      <c r="AE436" s="20">
        <v>738.17647058823536</v>
      </c>
      <c r="AF436" s="20">
        <v>644.92279411764707</v>
      </c>
    </row>
    <row r="437" spans="1:32">
      <c r="A437" s="3">
        <v>2007</v>
      </c>
      <c r="B437" s="5" t="s">
        <v>17</v>
      </c>
      <c r="C437" s="5" t="s">
        <v>20</v>
      </c>
      <c r="D437" s="2">
        <v>3</v>
      </c>
      <c r="E437" s="2">
        <v>10</v>
      </c>
      <c r="F437" s="96">
        <v>287.5</v>
      </c>
      <c r="G437" s="96">
        <v>265</v>
      </c>
      <c r="H437" s="96">
        <v>283.3</v>
      </c>
      <c r="I437" s="96">
        <v>262</v>
      </c>
      <c r="J437" s="96">
        <v>255.3</v>
      </c>
      <c r="K437" s="96">
        <v>268.89999999999998</v>
      </c>
      <c r="L437" s="96">
        <v>263.5</v>
      </c>
      <c r="M437" s="96">
        <v>433.7</v>
      </c>
      <c r="N437" s="96">
        <v>293</v>
      </c>
      <c r="O437" s="96">
        <v>267.7</v>
      </c>
      <c r="P437" s="96">
        <v>270.5</v>
      </c>
      <c r="Q437" s="96">
        <v>288</v>
      </c>
      <c r="R437" s="96">
        <v>272.60000000000002</v>
      </c>
      <c r="S437" s="19">
        <v>81.599999999999994</v>
      </c>
      <c r="T437" s="20">
        <v>470.35845588235298</v>
      </c>
      <c r="U437" s="20">
        <v>433.54779411764707</v>
      </c>
      <c r="V437" s="20">
        <v>463.48713235294122</v>
      </c>
      <c r="W437" s="20">
        <v>428.63970588235298</v>
      </c>
      <c r="X437" s="20">
        <v>417.67830882352945</v>
      </c>
      <c r="Y437" s="20">
        <v>439.92830882352939</v>
      </c>
      <c r="Z437" s="20">
        <v>431.09375000000006</v>
      </c>
      <c r="AA437" s="20">
        <v>709.54595588235293</v>
      </c>
      <c r="AB437" s="20">
        <v>479.35661764705884</v>
      </c>
      <c r="AC437" s="20">
        <v>437.96507352941177</v>
      </c>
      <c r="AD437" s="20">
        <v>442.54595588235298</v>
      </c>
      <c r="AE437" s="20">
        <v>471.1764705882353</v>
      </c>
      <c r="AF437" s="20">
        <v>445.98161764705895</v>
      </c>
    </row>
    <row r="438" spans="1:32">
      <c r="A438" s="3">
        <v>2007</v>
      </c>
      <c r="B438" s="5" t="s">
        <v>17</v>
      </c>
      <c r="C438" s="5" t="s">
        <v>21</v>
      </c>
      <c r="D438" s="2">
        <v>4</v>
      </c>
      <c r="E438" s="2">
        <v>10</v>
      </c>
      <c r="F438" s="96">
        <v>457.6</v>
      </c>
      <c r="G438" s="96">
        <v>404.3</v>
      </c>
      <c r="H438" s="96">
        <v>434.9</v>
      </c>
      <c r="I438" s="96">
        <v>422.6</v>
      </c>
      <c r="J438" s="96">
        <v>421.6</v>
      </c>
      <c r="K438" s="96">
        <v>430.1</v>
      </c>
      <c r="L438" s="96">
        <v>450.5</v>
      </c>
      <c r="M438" s="96">
        <v>586.29999999999995</v>
      </c>
      <c r="N438" s="96">
        <v>481.9</v>
      </c>
      <c r="O438" s="96">
        <v>429.6</v>
      </c>
      <c r="P438" s="96">
        <v>404.3</v>
      </c>
      <c r="Q438" s="96">
        <v>441.7</v>
      </c>
      <c r="R438" s="96">
        <v>400.3</v>
      </c>
      <c r="S438" s="19">
        <v>81.599999999999994</v>
      </c>
      <c r="T438" s="20">
        <v>748.64705882352951</v>
      </c>
      <c r="U438" s="20">
        <v>661.44669117647072</v>
      </c>
      <c r="V438" s="20">
        <v>711.50919117647061</v>
      </c>
      <c r="W438" s="20">
        <v>691.38602941176487</v>
      </c>
      <c r="X438" s="20">
        <v>689.75000000000011</v>
      </c>
      <c r="Y438" s="20">
        <v>703.65625000000011</v>
      </c>
      <c r="Z438" s="20">
        <v>737.03125</v>
      </c>
      <c r="AA438" s="20">
        <v>959.20404411764696</v>
      </c>
      <c r="AB438" s="20">
        <v>788.40257352941171</v>
      </c>
      <c r="AC438" s="20">
        <v>702.83823529411779</v>
      </c>
      <c r="AD438" s="20">
        <v>661.44669117647072</v>
      </c>
      <c r="AE438" s="20">
        <v>722.63419117647061</v>
      </c>
      <c r="AF438" s="20">
        <v>654.90257352941182</v>
      </c>
    </row>
    <row r="439" spans="1:32">
      <c r="A439" s="3">
        <v>2007</v>
      </c>
      <c r="B439" s="5" t="s">
        <v>17</v>
      </c>
      <c r="C439" s="5" t="s">
        <v>22</v>
      </c>
      <c r="D439" s="2">
        <v>5</v>
      </c>
      <c r="E439" s="2">
        <v>10</v>
      </c>
      <c r="F439" s="96">
        <v>498.3</v>
      </c>
      <c r="G439" s="96">
        <v>440</v>
      </c>
      <c r="H439" s="96">
        <v>479.1</v>
      </c>
      <c r="I439" s="96">
        <v>464</v>
      </c>
      <c r="J439" s="96">
        <v>464.4</v>
      </c>
      <c r="K439" s="96">
        <v>465.7</v>
      </c>
      <c r="L439" s="96">
        <v>498.2</v>
      </c>
      <c r="M439" s="96">
        <v>648.70000000000005</v>
      </c>
      <c r="N439" s="96">
        <v>536</v>
      </c>
      <c r="O439" s="96">
        <v>476.6</v>
      </c>
      <c r="P439" s="96">
        <v>441</v>
      </c>
      <c r="Q439" s="96">
        <v>481.5</v>
      </c>
      <c r="R439" s="96">
        <v>421.7</v>
      </c>
      <c r="S439" s="19">
        <v>81.599999999999994</v>
      </c>
      <c r="T439" s="20">
        <v>815.23345588235304</v>
      </c>
      <c r="U439" s="20">
        <v>719.85294117647061</v>
      </c>
      <c r="V439" s="20">
        <v>783.82169117647072</v>
      </c>
      <c r="W439" s="20">
        <v>759.11764705882354</v>
      </c>
      <c r="X439" s="20">
        <v>759.77205882352939</v>
      </c>
      <c r="Y439" s="20">
        <v>761.89889705882354</v>
      </c>
      <c r="Z439" s="20">
        <v>815.06985294117646</v>
      </c>
      <c r="AA439" s="20">
        <v>1061.2922794117649</v>
      </c>
      <c r="AB439" s="20">
        <v>876.91176470588243</v>
      </c>
      <c r="AC439" s="20">
        <v>779.7316176470589</v>
      </c>
      <c r="AD439" s="20">
        <v>721.48897058823536</v>
      </c>
      <c r="AE439" s="20">
        <v>787.74816176470597</v>
      </c>
      <c r="AF439" s="20">
        <v>689.91360294117646</v>
      </c>
    </row>
    <row r="440" spans="1:32">
      <c r="A440" s="3">
        <v>2007</v>
      </c>
      <c r="B440" s="5" t="s">
        <v>17</v>
      </c>
      <c r="C440" s="5" t="s">
        <v>23</v>
      </c>
      <c r="D440" s="2">
        <v>6</v>
      </c>
      <c r="E440" s="2">
        <v>10</v>
      </c>
      <c r="F440" s="96">
        <v>394.8</v>
      </c>
      <c r="G440" s="96">
        <v>350.8</v>
      </c>
      <c r="H440" s="96">
        <v>373.7</v>
      </c>
      <c r="I440" s="96">
        <v>354.8</v>
      </c>
      <c r="J440" s="96">
        <v>354.7</v>
      </c>
      <c r="K440" s="96">
        <v>373.3</v>
      </c>
      <c r="L440" s="96">
        <v>383.3</v>
      </c>
      <c r="M440" s="96">
        <v>520.9</v>
      </c>
      <c r="N440" s="96">
        <v>408.5</v>
      </c>
      <c r="O440" s="96">
        <v>364.1</v>
      </c>
      <c r="P440" s="96">
        <v>355.6</v>
      </c>
      <c r="Q440" s="96">
        <v>381.5</v>
      </c>
      <c r="R440" s="96">
        <v>367.7</v>
      </c>
      <c r="S440" s="19">
        <v>81.599999999999994</v>
      </c>
      <c r="T440" s="20">
        <v>645.90441176470597</v>
      </c>
      <c r="U440" s="20">
        <v>573.9191176470589</v>
      </c>
      <c r="V440" s="20">
        <v>611.38419117647061</v>
      </c>
      <c r="W440" s="20">
        <v>580.46323529411768</v>
      </c>
      <c r="X440" s="20">
        <v>580.29963235294122</v>
      </c>
      <c r="Y440" s="20">
        <v>610.72977941176475</v>
      </c>
      <c r="Z440" s="20">
        <v>627.09007352941182</v>
      </c>
      <c r="AA440" s="20">
        <v>852.20772058823525</v>
      </c>
      <c r="AB440" s="20">
        <v>668.31801470588243</v>
      </c>
      <c r="AC440" s="20">
        <v>595.67830882352951</v>
      </c>
      <c r="AD440" s="20">
        <v>581.77205882352951</v>
      </c>
      <c r="AE440" s="20">
        <v>624.14522058823536</v>
      </c>
      <c r="AF440" s="20">
        <v>601.56801470588232</v>
      </c>
    </row>
    <row r="441" spans="1:32">
      <c r="A441" s="3">
        <v>2007</v>
      </c>
      <c r="B441" s="5" t="s">
        <v>17</v>
      </c>
      <c r="C441" s="5" t="s">
        <v>24</v>
      </c>
      <c r="D441" s="2">
        <v>7</v>
      </c>
      <c r="E441" s="2">
        <v>10</v>
      </c>
      <c r="F441" s="96">
        <v>143.6</v>
      </c>
      <c r="G441" s="96">
        <v>138.4</v>
      </c>
      <c r="H441" s="96">
        <v>141.80000000000001</v>
      </c>
      <c r="I441" s="96">
        <v>141.19999999999999</v>
      </c>
      <c r="J441" s="96">
        <v>136.69999999999999</v>
      </c>
      <c r="K441" s="96">
        <v>139.80000000000001</v>
      </c>
      <c r="L441" s="96">
        <v>137.5</v>
      </c>
      <c r="M441" s="96">
        <v>169</v>
      </c>
      <c r="N441" s="96">
        <v>145.9</v>
      </c>
      <c r="O441" s="96">
        <v>144</v>
      </c>
      <c r="P441" s="96">
        <v>140.6</v>
      </c>
      <c r="Q441" s="96">
        <v>146</v>
      </c>
      <c r="R441" s="96">
        <v>140.80000000000001</v>
      </c>
      <c r="S441" s="19">
        <v>81.599999999999994</v>
      </c>
      <c r="T441" s="20">
        <v>234.93382352941177</v>
      </c>
      <c r="U441" s="20">
        <v>226.42647058823533</v>
      </c>
      <c r="V441" s="20">
        <v>231.98897058823533</v>
      </c>
      <c r="W441" s="20">
        <v>231.00735294117646</v>
      </c>
      <c r="X441" s="20">
        <v>223.64522058823528</v>
      </c>
      <c r="Y441" s="20">
        <v>228.71691176470594</v>
      </c>
      <c r="Z441" s="20">
        <v>224.95404411764707</v>
      </c>
      <c r="AA441" s="20">
        <v>276.4889705882353</v>
      </c>
      <c r="AB441" s="20">
        <v>238.69669117647064</v>
      </c>
      <c r="AC441" s="20">
        <v>235.58823529411765</v>
      </c>
      <c r="AD441" s="20">
        <v>230.02573529411765</v>
      </c>
      <c r="AE441" s="20">
        <v>238.86029411764707</v>
      </c>
      <c r="AF441" s="20">
        <v>230.35294117647064</v>
      </c>
    </row>
    <row r="442" spans="1:32">
      <c r="A442" s="3">
        <v>2007</v>
      </c>
      <c r="B442" s="5" t="s">
        <v>17</v>
      </c>
      <c r="C442" s="5" t="s">
        <v>25</v>
      </c>
      <c r="D442" s="2">
        <v>8</v>
      </c>
      <c r="E442" s="2">
        <v>10</v>
      </c>
      <c r="F442" s="96">
        <v>136.5</v>
      </c>
      <c r="G442" s="96">
        <v>129.30000000000001</v>
      </c>
      <c r="H442" s="96">
        <v>134.80000000000001</v>
      </c>
      <c r="I442" s="96">
        <v>131.5</v>
      </c>
      <c r="J442" s="96">
        <v>133.80000000000001</v>
      </c>
      <c r="K442" s="96">
        <v>126.1</v>
      </c>
      <c r="L442" s="96">
        <v>129.5</v>
      </c>
      <c r="M442" s="96">
        <v>150.1</v>
      </c>
      <c r="N442" s="96">
        <v>133.6</v>
      </c>
      <c r="O442" s="96">
        <v>146.4</v>
      </c>
      <c r="P442" s="96">
        <v>144.30000000000001</v>
      </c>
      <c r="Q442" s="96">
        <v>137.1</v>
      </c>
      <c r="R442" s="96">
        <v>126.9</v>
      </c>
      <c r="S442" s="19">
        <v>81.599999999999994</v>
      </c>
      <c r="T442" s="20">
        <v>223.31801470588238</v>
      </c>
      <c r="U442" s="20">
        <v>211.53860294117652</v>
      </c>
      <c r="V442" s="20">
        <v>220.5367647058824</v>
      </c>
      <c r="W442" s="20">
        <v>215.13786764705884</v>
      </c>
      <c r="X442" s="20">
        <v>218.90073529411771</v>
      </c>
      <c r="Y442" s="20">
        <v>206.30330882352942</v>
      </c>
      <c r="Z442" s="20">
        <v>211.86580882352942</v>
      </c>
      <c r="AA442" s="20">
        <v>245.56801470588235</v>
      </c>
      <c r="AB442" s="20">
        <v>218.5735294117647</v>
      </c>
      <c r="AC442" s="20">
        <v>239.51470588235298</v>
      </c>
      <c r="AD442" s="20">
        <v>236.0790441176471</v>
      </c>
      <c r="AE442" s="20">
        <v>224.29963235294119</v>
      </c>
      <c r="AF442" s="20">
        <v>207.61213235294122</v>
      </c>
    </row>
    <row r="443" spans="1:32">
      <c r="A443" s="3">
        <v>2007</v>
      </c>
      <c r="B443" s="5" t="s">
        <v>17</v>
      </c>
      <c r="C443" s="5" t="s">
        <v>26</v>
      </c>
      <c r="D443" s="2">
        <v>9</v>
      </c>
      <c r="E443" s="2">
        <v>10</v>
      </c>
      <c r="F443" s="96">
        <v>145.4</v>
      </c>
      <c r="G443" s="96">
        <v>139.5</v>
      </c>
      <c r="H443" s="96">
        <v>144</v>
      </c>
      <c r="I443" s="96">
        <v>143.9</v>
      </c>
      <c r="J443" s="96">
        <v>137.1</v>
      </c>
      <c r="K443" s="96">
        <v>143</v>
      </c>
      <c r="L443" s="96">
        <v>139.69999999999999</v>
      </c>
      <c r="M443" s="96">
        <v>176.4</v>
      </c>
      <c r="N443" s="96">
        <v>149.4</v>
      </c>
      <c r="O443" s="96">
        <v>143.4</v>
      </c>
      <c r="P443" s="96">
        <v>139.19999999999999</v>
      </c>
      <c r="Q443" s="96">
        <v>147.5</v>
      </c>
      <c r="R443" s="96">
        <v>145.30000000000001</v>
      </c>
      <c r="S443" s="19">
        <v>81.599999999999994</v>
      </c>
      <c r="T443" s="20">
        <v>237.87867647058826</v>
      </c>
      <c r="U443" s="20">
        <v>228.22610294117649</v>
      </c>
      <c r="V443" s="20">
        <v>235.58823529411765</v>
      </c>
      <c r="W443" s="20">
        <v>235.42463235294122</v>
      </c>
      <c r="X443" s="20">
        <v>224.29963235294119</v>
      </c>
      <c r="Y443" s="20">
        <v>233.95220588235296</v>
      </c>
      <c r="Z443" s="20">
        <v>228.55330882352939</v>
      </c>
      <c r="AA443" s="20">
        <v>288.59558823529414</v>
      </c>
      <c r="AB443" s="20">
        <v>244.4227941176471</v>
      </c>
      <c r="AC443" s="20">
        <v>234.60661764705887</v>
      </c>
      <c r="AD443" s="20">
        <v>227.73529411764704</v>
      </c>
      <c r="AE443" s="20">
        <v>241.31433823529414</v>
      </c>
      <c r="AF443" s="20">
        <v>237.71507352941182</v>
      </c>
    </row>
    <row r="444" spans="1:32">
      <c r="A444" s="3">
        <v>2007</v>
      </c>
      <c r="B444" s="5" t="s">
        <v>27</v>
      </c>
      <c r="C444" s="5" t="s">
        <v>18</v>
      </c>
      <c r="D444" s="2">
        <v>10</v>
      </c>
      <c r="E444" s="2">
        <v>10</v>
      </c>
      <c r="F444" s="44">
        <v>10.23</v>
      </c>
      <c r="G444" s="44">
        <v>9.27</v>
      </c>
      <c r="H444" s="44">
        <v>9.81</v>
      </c>
      <c r="I444" s="44">
        <v>9.44</v>
      </c>
      <c r="J444" s="44">
        <v>9.32</v>
      </c>
      <c r="K444" s="44">
        <v>9.56</v>
      </c>
      <c r="L444" s="44">
        <v>9.9499999999999993</v>
      </c>
      <c r="M444" s="44">
        <v>14.27</v>
      </c>
      <c r="N444" s="44">
        <v>10.84</v>
      </c>
      <c r="O444" s="44">
        <v>9.58</v>
      </c>
      <c r="P444" s="44">
        <v>9.27</v>
      </c>
      <c r="Q444" s="44">
        <v>9.9600000000000009</v>
      </c>
      <c r="R444" s="44">
        <v>9.11</v>
      </c>
      <c r="S444" s="19">
        <v>81.599999999999994</v>
      </c>
      <c r="T444" s="21">
        <v>16.736580882352943</v>
      </c>
      <c r="U444" s="21">
        <v>15.165992647058824</v>
      </c>
      <c r="V444" s="21">
        <v>16.049448529411766</v>
      </c>
      <c r="W444" s="21">
        <v>15.444117647058825</v>
      </c>
      <c r="X444" s="21">
        <v>15.247794117647061</v>
      </c>
      <c r="Y444" s="21">
        <v>15.640441176470588</v>
      </c>
      <c r="Z444" s="21">
        <v>16.278492647058822</v>
      </c>
      <c r="AA444" s="21">
        <v>23.346139705882354</v>
      </c>
      <c r="AB444" s="21">
        <v>17.734558823529412</v>
      </c>
      <c r="AC444" s="21">
        <v>15.673161764705885</v>
      </c>
      <c r="AD444" s="21">
        <v>15.165992647058824</v>
      </c>
      <c r="AE444" s="21">
        <v>16.294852941176472</v>
      </c>
      <c r="AF444" s="21">
        <v>14.904227941176471</v>
      </c>
    </row>
    <row r="445" spans="1:32">
      <c r="A445" s="3">
        <v>2007</v>
      </c>
      <c r="B445" s="5" t="s">
        <v>27</v>
      </c>
      <c r="C445" s="5" t="s">
        <v>19</v>
      </c>
      <c r="D445" s="2">
        <v>11</v>
      </c>
      <c r="E445" s="2">
        <v>10</v>
      </c>
      <c r="F445" s="44">
        <v>11.58</v>
      </c>
      <c r="G445" s="44">
        <v>10.47</v>
      </c>
      <c r="H445" s="44">
        <v>11.11</v>
      </c>
      <c r="I445" s="44">
        <v>10.66</v>
      </c>
      <c r="J445" s="44">
        <v>10.57</v>
      </c>
      <c r="K445" s="44">
        <v>10.78</v>
      </c>
      <c r="L445" s="44">
        <v>11.43</v>
      </c>
      <c r="M445" s="44">
        <v>15.72</v>
      </c>
      <c r="N445" s="44">
        <v>12.5</v>
      </c>
      <c r="O445" s="44">
        <v>11.03</v>
      </c>
      <c r="P445" s="44">
        <v>10.32</v>
      </c>
      <c r="Q445" s="44">
        <v>11.31</v>
      </c>
      <c r="R445" s="44">
        <v>9.69</v>
      </c>
      <c r="S445" s="19">
        <v>81.599999999999994</v>
      </c>
      <c r="T445" s="21">
        <v>18.945220588235298</v>
      </c>
      <c r="U445" s="21">
        <v>17.129227941176474</v>
      </c>
      <c r="V445" s="21">
        <v>18.176286764705882</v>
      </c>
      <c r="W445" s="21">
        <v>17.440073529411766</v>
      </c>
      <c r="X445" s="21">
        <v>17.292830882352941</v>
      </c>
      <c r="Y445" s="21">
        <v>17.63639705882353</v>
      </c>
      <c r="Z445" s="21">
        <v>18.699816176470588</v>
      </c>
      <c r="AA445" s="21">
        <v>25.718382352941177</v>
      </c>
      <c r="AB445" s="21">
        <v>20.450367647058826</v>
      </c>
      <c r="AC445" s="21">
        <v>18.045404411764707</v>
      </c>
      <c r="AD445" s="21">
        <v>16.883823529411767</v>
      </c>
      <c r="AE445" s="21">
        <v>18.503492647058824</v>
      </c>
      <c r="AF445" s="21">
        <v>15.853125</v>
      </c>
    </row>
    <row r="446" spans="1:32">
      <c r="A446" s="3">
        <v>2007</v>
      </c>
      <c r="B446" s="5" t="s">
        <v>27</v>
      </c>
      <c r="C446" s="5" t="s">
        <v>20</v>
      </c>
      <c r="D446" s="2">
        <v>12</v>
      </c>
      <c r="E446" s="2">
        <v>10</v>
      </c>
      <c r="F446" s="44">
        <v>8.98</v>
      </c>
      <c r="G446" s="44">
        <v>8.2100000000000009</v>
      </c>
      <c r="H446" s="44">
        <v>8.6300000000000008</v>
      </c>
      <c r="I446" s="44">
        <v>8.19</v>
      </c>
      <c r="J446" s="44">
        <v>8.1199999999999992</v>
      </c>
      <c r="K446" s="44">
        <v>8.4</v>
      </c>
      <c r="L446" s="44">
        <v>8.5</v>
      </c>
      <c r="M446" s="44">
        <v>12.74</v>
      </c>
      <c r="N446" s="44">
        <v>9.43</v>
      </c>
      <c r="O446" s="44">
        <v>8.44</v>
      </c>
      <c r="P446" s="44">
        <v>8.25</v>
      </c>
      <c r="Q446" s="44">
        <v>8.8800000000000008</v>
      </c>
      <c r="R446" s="44">
        <v>8.5</v>
      </c>
      <c r="S446" s="19">
        <v>81.599999999999994</v>
      </c>
      <c r="T446" s="21">
        <v>14.691544117647062</v>
      </c>
      <c r="U446" s="21">
        <v>13.431801470588237</v>
      </c>
      <c r="V446" s="21">
        <v>14.118933823529414</v>
      </c>
      <c r="W446" s="21">
        <v>13.399080882352942</v>
      </c>
      <c r="X446" s="21">
        <v>13.284558823529412</v>
      </c>
      <c r="Y446" s="21">
        <v>13.742647058823531</v>
      </c>
      <c r="Z446" s="21">
        <v>13.906250000000002</v>
      </c>
      <c r="AA446" s="21">
        <v>20.843014705882354</v>
      </c>
      <c r="AB446" s="21">
        <v>15.427757352941176</v>
      </c>
      <c r="AC446" s="21">
        <v>13.808088235294118</v>
      </c>
      <c r="AD446" s="21">
        <v>13.497242647058824</v>
      </c>
      <c r="AE446" s="21">
        <v>14.527941176470589</v>
      </c>
      <c r="AF446" s="21">
        <v>13.906250000000002</v>
      </c>
    </row>
    <row r="447" spans="1:32">
      <c r="A447" s="3">
        <v>2007</v>
      </c>
      <c r="B447" s="5" t="s">
        <v>27</v>
      </c>
      <c r="C447" s="5" t="s">
        <v>21</v>
      </c>
      <c r="D447" s="2">
        <v>13</v>
      </c>
      <c r="E447" s="2">
        <v>10</v>
      </c>
      <c r="F447" s="44">
        <v>11.47</v>
      </c>
      <c r="G447" s="44">
        <v>10.18</v>
      </c>
      <c r="H447" s="44">
        <v>10.96</v>
      </c>
      <c r="I447" s="44">
        <v>10.48</v>
      </c>
      <c r="J447" s="44">
        <v>10.35</v>
      </c>
      <c r="K447" s="44">
        <v>10.64</v>
      </c>
      <c r="L447" s="44">
        <v>11.2</v>
      </c>
      <c r="M447" s="44">
        <v>15.3</v>
      </c>
      <c r="N447" s="44">
        <v>12.14</v>
      </c>
      <c r="O447" s="44">
        <v>10.67</v>
      </c>
      <c r="P447" s="44">
        <v>10.220000000000001</v>
      </c>
      <c r="Q447" s="44">
        <v>11.1</v>
      </c>
      <c r="R447" s="44">
        <v>9.93</v>
      </c>
      <c r="S447" s="19">
        <v>81.599999999999994</v>
      </c>
      <c r="T447" s="21">
        <v>18.76525735294118</v>
      </c>
      <c r="U447" s="21">
        <v>16.654779411764707</v>
      </c>
      <c r="V447" s="21">
        <v>17.930882352941179</v>
      </c>
      <c r="W447" s="21">
        <v>17.14558823529412</v>
      </c>
      <c r="X447" s="21">
        <v>16.932904411764707</v>
      </c>
      <c r="Y447" s="21">
        <v>17.407352941176473</v>
      </c>
      <c r="Z447" s="21">
        <v>18.323529411764707</v>
      </c>
      <c r="AA447" s="21">
        <v>25.031250000000004</v>
      </c>
      <c r="AB447" s="21">
        <v>19.861397058823531</v>
      </c>
      <c r="AC447" s="21">
        <v>17.456433823529412</v>
      </c>
      <c r="AD447" s="21">
        <v>16.720220588235296</v>
      </c>
      <c r="AE447" s="21">
        <v>18.159926470588236</v>
      </c>
      <c r="AF447" s="21">
        <v>16.24577205882353</v>
      </c>
    </row>
    <row r="448" spans="1:32">
      <c r="A448" s="3">
        <v>2007</v>
      </c>
      <c r="B448" s="5" t="s">
        <v>27</v>
      </c>
      <c r="C448" s="5" t="s">
        <v>22</v>
      </c>
      <c r="D448" s="2">
        <v>14</v>
      </c>
      <c r="E448" s="2">
        <v>10</v>
      </c>
      <c r="F448" s="44">
        <v>12.09</v>
      </c>
      <c r="G448" s="44">
        <v>10.83</v>
      </c>
      <c r="H448" s="44">
        <v>11.58</v>
      </c>
      <c r="I448" s="44">
        <v>11.04</v>
      </c>
      <c r="J448" s="44">
        <v>10.92</v>
      </c>
      <c r="K448" s="44">
        <v>11.22</v>
      </c>
      <c r="L448" s="44">
        <v>11.92</v>
      </c>
      <c r="M448" s="44">
        <v>16.43</v>
      </c>
      <c r="N448" s="44">
        <v>13.05</v>
      </c>
      <c r="O448" s="44">
        <v>11.48</v>
      </c>
      <c r="P448" s="44">
        <v>10.64</v>
      </c>
      <c r="Q448" s="44">
        <v>11.78</v>
      </c>
      <c r="R448" s="44">
        <v>10.050000000000001</v>
      </c>
      <c r="S448" s="19">
        <v>81.599999999999994</v>
      </c>
      <c r="T448" s="21">
        <v>19.779595588235296</v>
      </c>
      <c r="U448" s="21">
        <v>17.718198529411765</v>
      </c>
      <c r="V448" s="21">
        <v>18.945220588235298</v>
      </c>
      <c r="W448" s="21">
        <v>18.061764705882354</v>
      </c>
      <c r="X448" s="21">
        <v>17.86544117647059</v>
      </c>
      <c r="Y448" s="21">
        <v>18.356250000000003</v>
      </c>
      <c r="Z448" s="21">
        <v>19.501470588235296</v>
      </c>
      <c r="AA448" s="21">
        <v>26.879963235294117</v>
      </c>
      <c r="AB448" s="21">
        <v>21.350183823529417</v>
      </c>
      <c r="AC448" s="21">
        <v>18.781617647058827</v>
      </c>
      <c r="AD448" s="21">
        <v>17.407352941176473</v>
      </c>
      <c r="AE448" s="21">
        <v>19.272426470588236</v>
      </c>
      <c r="AF448" s="21">
        <v>16.442095588235297</v>
      </c>
    </row>
    <row r="449" spans="1:32">
      <c r="A449" s="3">
        <v>2007</v>
      </c>
      <c r="B449" s="5" t="s">
        <v>27</v>
      </c>
      <c r="C449" s="5" t="s">
        <v>23</v>
      </c>
      <c r="D449" s="2">
        <v>15</v>
      </c>
      <c r="E449" s="2">
        <v>10</v>
      </c>
      <c r="F449" s="44">
        <v>10.48</v>
      </c>
      <c r="G449" s="44">
        <v>9.41</v>
      </c>
      <c r="H449" s="44">
        <v>9.98</v>
      </c>
      <c r="I449" s="44">
        <v>9.4499999999999993</v>
      </c>
      <c r="J449" s="44">
        <v>9.32</v>
      </c>
      <c r="K449" s="44">
        <v>9.81</v>
      </c>
      <c r="L449" s="44">
        <v>10.06</v>
      </c>
      <c r="M449" s="44">
        <v>14.18</v>
      </c>
      <c r="N449" s="44">
        <v>10.89</v>
      </c>
      <c r="O449" s="44">
        <v>9.56</v>
      </c>
      <c r="P449" s="44">
        <v>9.56</v>
      </c>
      <c r="Q449" s="44">
        <v>10.23</v>
      </c>
      <c r="R449" s="44">
        <v>9.59</v>
      </c>
      <c r="S449" s="19">
        <v>81.599999999999994</v>
      </c>
      <c r="T449" s="21">
        <v>17.14558823529412</v>
      </c>
      <c r="U449" s="21">
        <v>15.395036764705885</v>
      </c>
      <c r="V449" s="21">
        <v>16.327573529411769</v>
      </c>
      <c r="W449" s="21">
        <v>15.460477941176469</v>
      </c>
      <c r="X449" s="21">
        <v>15.247794117647061</v>
      </c>
      <c r="Y449" s="21">
        <v>16.049448529411766</v>
      </c>
      <c r="Z449" s="21">
        <v>16.458455882352943</v>
      </c>
      <c r="AA449" s="21">
        <v>23.19889705882353</v>
      </c>
      <c r="AB449" s="21">
        <v>17.816360294117651</v>
      </c>
      <c r="AC449" s="21">
        <v>15.640441176470588</v>
      </c>
      <c r="AD449" s="21">
        <v>15.640441176470588</v>
      </c>
      <c r="AE449" s="21">
        <v>16.736580882352943</v>
      </c>
      <c r="AF449" s="21">
        <v>15.689522058823529</v>
      </c>
    </row>
    <row r="450" spans="1:32">
      <c r="A450" s="3">
        <v>2007</v>
      </c>
      <c r="B450" s="5" t="s">
        <v>27</v>
      </c>
      <c r="C450" s="5" t="s">
        <v>24</v>
      </c>
      <c r="D450" s="2">
        <v>16</v>
      </c>
      <c r="E450" s="2">
        <v>10</v>
      </c>
      <c r="F450" s="44">
        <v>7.26</v>
      </c>
      <c r="G450" s="44">
        <v>6.76</v>
      </c>
      <c r="H450" s="44">
        <v>6.95</v>
      </c>
      <c r="I450" s="44">
        <v>7</v>
      </c>
      <c r="J450" s="44">
        <v>6.87</v>
      </c>
      <c r="K450" s="44">
        <v>6.94</v>
      </c>
      <c r="L450" s="44">
        <v>7.18</v>
      </c>
      <c r="M450" s="44">
        <v>8.86</v>
      </c>
      <c r="N450" s="44">
        <v>7.61</v>
      </c>
      <c r="O450" s="44">
        <v>7.4</v>
      </c>
      <c r="P450" s="44">
        <v>6.81</v>
      </c>
      <c r="Q450" s="44">
        <v>7.24</v>
      </c>
      <c r="R450" s="44">
        <v>7.37</v>
      </c>
      <c r="S450" s="19">
        <v>81.599999999999994</v>
      </c>
      <c r="T450" s="21">
        <v>11.877573529411764</v>
      </c>
      <c r="U450" s="21">
        <v>11.059558823529411</v>
      </c>
      <c r="V450" s="21">
        <v>11.370404411764707</v>
      </c>
      <c r="W450" s="21">
        <v>11.452205882352942</v>
      </c>
      <c r="X450" s="21">
        <v>11.23952205882353</v>
      </c>
      <c r="Y450" s="21">
        <v>11.35404411764706</v>
      </c>
      <c r="Z450" s="21">
        <v>11.746691176470589</v>
      </c>
      <c r="AA450" s="21">
        <v>14.495220588235295</v>
      </c>
      <c r="AB450" s="21">
        <v>12.450183823529413</v>
      </c>
      <c r="AC450" s="21">
        <v>12.106617647058826</v>
      </c>
      <c r="AD450" s="21">
        <v>11.141360294117648</v>
      </c>
      <c r="AE450" s="21">
        <v>11.844852941176473</v>
      </c>
      <c r="AF450" s="21">
        <v>12.057536764705883</v>
      </c>
    </row>
    <row r="451" spans="1:32">
      <c r="A451" s="3">
        <v>2007</v>
      </c>
      <c r="B451" s="5" t="s">
        <v>27</v>
      </c>
      <c r="C451" s="5" t="s">
        <v>25</v>
      </c>
      <c r="D451" s="2">
        <v>17</v>
      </c>
      <c r="E451" s="2">
        <v>10</v>
      </c>
      <c r="F451" s="44">
        <v>7.15</v>
      </c>
      <c r="G451" s="44">
        <v>6.98</v>
      </c>
      <c r="H451" s="44">
        <v>6.75</v>
      </c>
      <c r="I451" s="44">
        <v>7.07</v>
      </c>
      <c r="J451" s="44">
        <v>7</v>
      </c>
      <c r="K451" s="44">
        <v>6.62</v>
      </c>
      <c r="L451" s="44">
        <v>7.22</v>
      </c>
      <c r="M451" s="44">
        <v>8.01</v>
      </c>
      <c r="N451" s="44">
        <v>7.15</v>
      </c>
      <c r="O451" s="44">
        <v>7.45</v>
      </c>
      <c r="P451" s="44">
        <v>7.22</v>
      </c>
      <c r="Q451" s="44">
        <v>7.11</v>
      </c>
      <c r="R451" s="44">
        <v>6.8</v>
      </c>
      <c r="S451" s="19">
        <v>81.599999999999994</v>
      </c>
      <c r="T451" s="21">
        <v>11.697610294117649</v>
      </c>
      <c r="U451" s="21">
        <v>11.419485294117649</v>
      </c>
      <c r="V451" s="21">
        <v>11.043198529411766</v>
      </c>
      <c r="W451" s="21">
        <v>11.566727941176472</v>
      </c>
      <c r="X451" s="21">
        <v>11.452205882352942</v>
      </c>
      <c r="Y451" s="21">
        <v>10.830514705882354</v>
      </c>
      <c r="Z451" s="21">
        <v>11.812132352941177</v>
      </c>
      <c r="AA451" s="21">
        <v>13.104595588235295</v>
      </c>
      <c r="AB451" s="21">
        <v>11.697610294117649</v>
      </c>
      <c r="AC451" s="21">
        <v>12.18841911764706</v>
      </c>
      <c r="AD451" s="21">
        <v>11.812132352941177</v>
      </c>
      <c r="AE451" s="21">
        <v>11.632169117647061</v>
      </c>
      <c r="AF451" s="21">
        <v>11.125</v>
      </c>
    </row>
    <row r="452" spans="1:32">
      <c r="A452" s="3">
        <v>2007</v>
      </c>
      <c r="B452" s="5" t="s">
        <v>27</v>
      </c>
      <c r="C452" s="5" t="s">
        <v>26</v>
      </c>
      <c r="D452" s="2">
        <v>18</v>
      </c>
      <c r="E452" s="2">
        <v>10</v>
      </c>
      <c r="F452" s="44">
        <v>7.28</v>
      </c>
      <c r="G452" s="44">
        <v>6.74</v>
      </c>
      <c r="H452" s="44">
        <v>7</v>
      </c>
      <c r="I452" s="44">
        <v>6.99</v>
      </c>
      <c r="J452" s="44">
        <v>6.85</v>
      </c>
      <c r="K452" s="44">
        <v>7</v>
      </c>
      <c r="L452" s="44">
        <v>7.17</v>
      </c>
      <c r="M452" s="44">
        <v>9.09</v>
      </c>
      <c r="N452" s="44">
        <v>7.75</v>
      </c>
      <c r="O452" s="44">
        <v>7.39</v>
      </c>
      <c r="P452" s="44">
        <v>6.71</v>
      </c>
      <c r="Q452" s="44">
        <v>7.26</v>
      </c>
      <c r="R452" s="44">
        <v>7.49</v>
      </c>
      <c r="S452" s="19">
        <v>81.599999999999994</v>
      </c>
      <c r="T452" s="21">
        <v>11.91029411764706</v>
      </c>
      <c r="U452" s="21">
        <v>11.02683823529412</v>
      </c>
      <c r="V452" s="21">
        <v>11.452205882352942</v>
      </c>
      <c r="W452" s="21">
        <v>11.435845588235296</v>
      </c>
      <c r="X452" s="21">
        <v>11.206801470588236</v>
      </c>
      <c r="Y452" s="21">
        <v>11.452205882352942</v>
      </c>
      <c r="Z452" s="21">
        <v>11.730330882352941</v>
      </c>
      <c r="AA452" s="21">
        <v>14.871507352941176</v>
      </c>
      <c r="AB452" s="21">
        <v>12.679227941176471</v>
      </c>
      <c r="AC452" s="21">
        <v>12.090257352941176</v>
      </c>
      <c r="AD452" s="21">
        <v>10.977757352941177</v>
      </c>
      <c r="AE452" s="21">
        <v>11.877573529411764</v>
      </c>
      <c r="AF452" s="21">
        <v>12.253860294117649</v>
      </c>
    </row>
    <row r="453" spans="1:32">
      <c r="A453" s="3">
        <v>2007</v>
      </c>
      <c r="B453" s="5" t="s">
        <v>28</v>
      </c>
      <c r="C453" s="5" t="s">
        <v>18</v>
      </c>
      <c r="D453" s="2">
        <v>19</v>
      </c>
      <c r="E453" s="2">
        <v>10</v>
      </c>
      <c r="F453" s="45">
        <v>10.16</v>
      </c>
      <c r="G453" s="45">
        <v>9.18</v>
      </c>
      <c r="H453" s="45">
        <v>9.7200000000000006</v>
      </c>
      <c r="I453" s="45">
        <v>9.35</v>
      </c>
      <c r="J453" s="45">
        <v>9.2200000000000006</v>
      </c>
      <c r="K453" s="45">
        <v>9.5</v>
      </c>
      <c r="L453" s="45">
        <v>9.9</v>
      </c>
      <c r="M453" s="45">
        <v>14.23</v>
      </c>
      <c r="N453" s="45">
        <v>10.76</v>
      </c>
      <c r="O453" s="45">
        <v>9.5299999999999994</v>
      </c>
      <c r="P453" s="45">
        <v>9.19</v>
      </c>
      <c r="Q453" s="45">
        <v>9.8699999999999992</v>
      </c>
      <c r="R453" s="45">
        <v>9</v>
      </c>
      <c r="S453" s="19">
        <v>81.599999999999994</v>
      </c>
      <c r="T453" s="22">
        <v>16.622058823529414</v>
      </c>
      <c r="U453" s="22">
        <v>15.018750000000001</v>
      </c>
      <c r="V453" s="22">
        <v>15.902205882352943</v>
      </c>
      <c r="W453" s="22">
        <v>15.296875</v>
      </c>
      <c r="X453" s="22">
        <v>15.084191176470592</v>
      </c>
      <c r="Y453" s="22">
        <v>15.542279411764707</v>
      </c>
      <c r="Z453" s="22">
        <v>16.196691176470591</v>
      </c>
      <c r="AA453" s="22">
        <v>23.280698529411769</v>
      </c>
      <c r="AB453" s="22">
        <v>17.603676470588237</v>
      </c>
      <c r="AC453" s="22">
        <v>15.591360294117647</v>
      </c>
      <c r="AD453" s="22">
        <v>15.035110294117649</v>
      </c>
      <c r="AE453" s="22">
        <v>16.147610294117648</v>
      </c>
      <c r="AF453" s="22">
        <v>14.724264705882353</v>
      </c>
    </row>
    <row r="454" spans="1:32">
      <c r="A454" s="3">
        <v>2007</v>
      </c>
      <c r="B454" s="5" t="s">
        <v>28</v>
      </c>
      <c r="C454" s="5" t="s">
        <v>19</v>
      </c>
      <c r="D454" s="2">
        <v>20</v>
      </c>
      <c r="E454" s="2">
        <v>10</v>
      </c>
      <c r="F454" s="45">
        <v>11.48</v>
      </c>
      <c r="G454" s="45">
        <v>10.32</v>
      </c>
      <c r="H454" s="45">
        <v>10.95</v>
      </c>
      <c r="I454" s="45">
        <v>10.53</v>
      </c>
      <c r="J454" s="45">
        <v>10.42</v>
      </c>
      <c r="K454" s="45">
        <v>10.59</v>
      </c>
      <c r="L454" s="45">
        <v>11.23</v>
      </c>
      <c r="M454" s="45">
        <v>15.61</v>
      </c>
      <c r="N454" s="45">
        <v>12.4</v>
      </c>
      <c r="O454" s="45">
        <v>10.89</v>
      </c>
      <c r="P454" s="45">
        <v>10.15</v>
      </c>
      <c r="Q454" s="45">
        <v>11.13</v>
      </c>
      <c r="R454" s="45">
        <v>9.5</v>
      </c>
      <c r="S454" s="19">
        <v>81.599999999999994</v>
      </c>
      <c r="T454" s="22">
        <v>18.781617647058827</v>
      </c>
      <c r="U454" s="22">
        <v>16.883823529411767</v>
      </c>
      <c r="V454" s="22">
        <v>17.914522058823529</v>
      </c>
      <c r="W454" s="22">
        <v>17.227389705882352</v>
      </c>
      <c r="X454" s="22">
        <v>17.047426470588235</v>
      </c>
      <c r="Y454" s="22">
        <v>17.325551470588234</v>
      </c>
      <c r="Z454" s="22">
        <v>18.372610294117649</v>
      </c>
      <c r="AA454" s="22">
        <v>25.538419117647059</v>
      </c>
      <c r="AB454" s="22">
        <v>20.286764705882355</v>
      </c>
      <c r="AC454" s="22">
        <v>17.816360294117651</v>
      </c>
      <c r="AD454" s="22">
        <v>16.605698529411768</v>
      </c>
      <c r="AE454" s="22">
        <v>18.209007352941178</v>
      </c>
      <c r="AF454" s="22">
        <v>15.542279411764707</v>
      </c>
    </row>
    <row r="455" spans="1:32">
      <c r="A455" s="3">
        <v>2007</v>
      </c>
      <c r="B455" s="5" t="s">
        <v>28</v>
      </c>
      <c r="C455" s="5" t="s">
        <v>20</v>
      </c>
      <c r="D455" s="2">
        <v>21</v>
      </c>
      <c r="E455" s="2">
        <v>10</v>
      </c>
      <c r="F455" s="45">
        <v>8.9700000000000006</v>
      </c>
      <c r="G455" s="45">
        <v>8.1999999999999993</v>
      </c>
      <c r="H455" s="45">
        <v>8.6199999999999992</v>
      </c>
      <c r="I455" s="45">
        <v>8.19</v>
      </c>
      <c r="J455" s="45">
        <v>8.09</v>
      </c>
      <c r="K455" s="45">
        <v>8.39</v>
      </c>
      <c r="L455" s="45">
        <v>8.48</v>
      </c>
      <c r="M455" s="45">
        <v>12.75</v>
      </c>
      <c r="N455" s="45">
        <v>9.43</v>
      </c>
      <c r="O455" s="45">
        <v>8.41</v>
      </c>
      <c r="P455" s="45">
        <v>8.2200000000000006</v>
      </c>
      <c r="Q455" s="45">
        <v>8.86</v>
      </c>
      <c r="R455" s="45">
        <v>8.48</v>
      </c>
      <c r="S455" s="19">
        <v>81.599999999999994</v>
      </c>
      <c r="T455" s="22">
        <v>14.675183823529414</v>
      </c>
      <c r="U455" s="22">
        <v>13.415441176470587</v>
      </c>
      <c r="V455" s="22">
        <v>14.102573529411766</v>
      </c>
      <c r="W455" s="22">
        <v>13.399080882352942</v>
      </c>
      <c r="X455" s="22">
        <v>13.23547794117647</v>
      </c>
      <c r="Y455" s="22">
        <v>13.726286764705884</v>
      </c>
      <c r="Z455" s="22">
        <v>13.873529411764709</v>
      </c>
      <c r="AA455" s="22">
        <v>20.859375</v>
      </c>
      <c r="AB455" s="22">
        <v>15.427757352941176</v>
      </c>
      <c r="AC455" s="22">
        <v>13.759007352941179</v>
      </c>
      <c r="AD455" s="22">
        <v>13.448161764705885</v>
      </c>
      <c r="AE455" s="22">
        <v>14.495220588235295</v>
      </c>
      <c r="AF455" s="22">
        <v>13.873529411764709</v>
      </c>
    </row>
    <row r="456" spans="1:32">
      <c r="A456" s="3">
        <v>2007</v>
      </c>
      <c r="B456" s="5" t="s">
        <v>28</v>
      </c>
      <c r="C456" s="5" t="s">
        <v>21</v>
      </c>
      <c r="D456" s="2">
        <v>22</v>
      </c>
      <c r="E456" s="2">
        <v>10</v>
      </c>
      <c r="F456" s="45">
        <v>11.36</v>
      </c>
      <c r="G456" s="45">
        <v>10.14</v>
      </c>
      <c r="H456" s="45">
        <v>10.84</v>
      </c>
      <c r="I456" s="45">
        <v>10.37</v>
      </c>
      <c r="J456" s="45">
        <v>10.25</v>
      </c>
      <c r="K456" s="45">
        <v>10.53</v>
      </c>
      <c r="L456" s="45">
        <v>11.09</v>
      </c>
      <c r="M456" s="45">
        <v>15.25</v>
      </c>
      <c r="N456" s="45">
        <v>12.04</v>
      </c>
      <c r="O456" s="45">
        <v>10.54</v>
      </c>
      <c r="P456" s="45">
        <v>10.1</v>
      </c>
      <c r="Q456" s="45">
        <v>10.98</v>
      </c>
      <c r="R456" s="45">
        <v>9.73</v>
      </c>
      <c r="S456" s="19">
        <v>81.599999999999994</v>
      </c>
      <c r="T456" s="22">
        <v>18.585294117647059</v>
      </c>
      <c r="U456" s="22">
        <v>16.589338235294118</v>
      </c>
      <c r="V456" s="22">
        <v>17.734558823529412</v>
      </c>
      <c r="W456" s="22">
        <v>16.965624999999999</v>
      </c>
      <c r="X456" s="22">
        <v>16.769301470588236</v>
      </c>
      <c r="Y456" s="22">
        <v>17.227389705882352</v>
      </c>
      <c r="Z456" s="22">
        <v>18.143566176470589</v>
      </c>
      <c r="AA456" s="22">
        <v>24.949448529411768</v>
      </c>
      <c r="AB456" s="22">
        <v>19.69779411764706</v>
      </c>
      <c r="AC456" s="22">
        <v>17.243749999999999</v>
      </c>
      <c r="AD456" s="22">
        <v>16.523897058823529</v>
      </c>
      <c r="AE456" s="22">
        <v>17.963602941176475</v>
      </c>
      <c r="AF456" s="22">
        <v>15.918566176470591</v>
      </c>
    </row>
    <row r="457" spans="1:32">
      <c r="A457" s="3">
        <v>2007</v>
      </c>
      <c r="B457" s="5" t="s">
        <v>28</v>
      </c>
      <c r="C457" s="5" t="s">
        <v>22</v>
      </c>
      <c r="D457" s="2">
        <v>23</v>
      </c>
      <c r="E457" s="2">
        <v>10</v>
      </c>
      <c r="F457" s="45">
        <v>11.97</v>
      </c>
      <c r="G457" s="45">
        <v>10.62</v>
      </c>
      <c r="H457" s="45">
        <v>11.48</v>
      </c>
      <c r="I457" s="45">
        <v>10.87</v>
      </c>
      <c r="J457" s="45">
        <v>10.73</v>
      </c>
      <c r="K457" s="45">
        <v>11.03</v>
      </c>
      <c r="L457" s="45">
        <v>11.73</v>
      </c>
      <c r="M457" s="45">
        <v>16.350000000000001</v>
      </c>
      <c r="N457" s="45">
        <v>12.94</v>
      </c>
      <c r="O457" s="45">
        <v>11.26</v>
      </c>
      <c r="P457" s="45">
        <v>10.5</v>
      </c>
      <c r="Q457" s="45">
        <v>11.59</v>
      </c>
      <c r="R457" s="45">
        <v>9.84</v>
      </c>
      <c r="S457" s="19">
        <v>81.599999999999994</v>
      </c>
      <c r="T457" s="22">
        <v>19.583272058823532</v>
      </c>
      <c r="U457" s="22">
        <v>17.374632352941177</v>
      </c>
      <c r="V457" s="22">
        <v>18.781617647058827</v>
      </c>
      <c r="W457" s="22">
        <v>17.783639705882354</v>
      </c>
      <c r="X457" s="22">
        <v>17.554595588235298</v>
      </c>
      <c r="Y457" s="22">
        <v>18.045404411764707</v>
      </c>
      <c r="Z457" s="22">
        <v>19.190625000000004</v>
      </c>
      <c r="AA457" s="22">
        <v>26.749080882352949</v>
      </c>
      <c r="AB457" s="22">
        <v>21.170220588235296</v>
      </c>
      <c r="AC457" s="22">
        <v>18.421691176470588</v>
      </c>
      <c r="AD457" s="22">
        <v>17.178308823529413</v>
      </c>
      <c r="AE457" s="22">
        <v>18.961580882352941</v>
      </c>
      <c r="AF457" s="22">
        <v>16.098529411764705</v>
      </c>
    </row>
    <row r="458" spans="1:32">
      <c r="A458" s="3">
        <v>2007</v>
      </c>
      <c r="B458" s="5" t="s">
        <v>28</v>
      </c>
      <c r="C458" s="5" t="s">
        <v>23</v>
      </c>
      <c r="D458" s="2">
        <v>24</v>
      </c>
      <c r="E458" s="2">
        <v>10</v>
      </c>
      <c r="F458" s="45">
        <v>10.48</v>
      </c>
      <c r="G458" s="45">
        <v>9.3800000000000008</v>
      </c>
      <c r="H458" s="45">
        <v>9.94</v>
      </c>
      <c r="I458" s="45">
        <v>9.44</v>
      </c>
      <c r="J458" s="45">
        <v>9.31</v>
      </c>
      <c r="K458" s="45">
        <v>9.7799999999999994</v>
      </c>
      <c r="L458" s="45">
        <v>10.02</v>
      </c>
      <c r="M458" s="45">
        <v>14.16</v>
      </c>
      <c r="N458" s="45">
        <v>10.88</v>
      </c>
      <c r="O458" s="45">
        <v>9.5299999999999994</v>
      </c>
      <c r="P458" s="45">
        <v>9.52</v>
      </c>
      <c r="Q458" s="45">
        <v>10.210000000000001</v>
      </c>
      <c r="R458" s="45">
        <v>9.59</v>
      </c>
      <c r="S458" s="19">
        <v>81.599999999999994</v>
      </c>
      <c r="T458" s="22">
        <v>17.14558823529412</v>
      </c>
      <c r="U458" s="22">
        <v>15.345955882352943</v>
      </c>
      <c r="V458" s="22">
        <v>16.262132352941176</v>
      </c>
      <c r="W458" s="22">
        <v>15.444117647058825</v>
      </c>
      <c r="X458" s="22">
        <v>15.231433823529413</v>
      </c>
      <c r="Y458" s="22">
        <v>16.000367647058823</v>
      </c>
      <c r="Z458" s="22">
        <v>16.393014705882351</v>
      </c>
      <c r="AA458" s="22">
        <v>23.166176470588237</v>
      </c>
      <c r="AB458" s="22">
        <v>17.8</v>
      </c>
      <c r="AC458" s="22">
        <v>15.591360294117647</v>
      </c>
      <c r="AD458" s="22">
        <v>15.574999999999999</v>
      </c>
      <c r="AE458" s="22">
        <v>16.70386029411765</v>
      </c>
      <c r="AF458" s="22">
        <v>15.689522058823529</v>
      </c>
    </row>
    <row r="459" spans="1:32">
      <c r="A459" s="3">
        <v>2007</v>
      </c>
      <c r="B459" s="5" t="s">
        <v>28</v>
      </c>
      <c r="C459" s="5" t="s">
        <v>24</v>
      </c>
      <c r="D459" s="2">
        <v>25</v>
      </c>
      <c r="E459" s="2">
        <v>10</v>
      </c>
      <c r="F459" s="45">
        <v>7.25</v>
      </c>
      <c r="G459" s="45">
        <v>6.74</v>
      </c>
      <c r="H459" s="45">
        <v>6.97</v>
      </c>
      <c r="I459" s="45">
        <v>6.97</v>
      </c>
      <c r="J459" s="45">
        <v>6.84</v>
      </c>
      <c r="K459" s="45">
        <v>6.92</v>
      </c>
      <c r="L459" s="45">
        <v>7.16</v>
      </c>
      <c r="M459" s="45">
        <v>8.8699999999999992</v>
      </c>
      <c r="N459" s="45">
        <v>7.59</v>
      </c>
      <c r="O459" s="45">
        <v>7.39</v>
      </c>
      <c r="P459" s="45">
        <v>6.78</v>
      </c>
      <c r="Q459" s="45">
        <v>7.21</v>
      </c>
      <c r="R459" s="45">
        <v>7.39</v>
      </c>
      <c r="S459" s="19">
        <v>81.599999999999994</v>
      </c>
      <c r="T459" s="22">
        <v>11.861213235294118</v>
      </c>
      <c r="U459" s="22">
        <v>11.02683823529412</v>
      </c>
      <c r="V459" s="22">
        <v>11.403125000000001</v>
      </c>
      <c r="W459" s="22">
        <v>11.403125000000001</v>
      </c>
      <c r="X459" s="22">
        <v>11.190441176470589</v>
      </c>
      <c r="Y459" s="22">
        <v>11.321323529411766</v>
      </c>
      <c r="Z459" s="22">
        <v>11.713970588235295</v>
      </c>
      <c r="AA459" s="22">
        <v>14.511580882352941</v>
      </c>
      <c r="AB459" s="22">
        <v>12.417463235294118</v>
      </c>
      <c r="AC459" s="22">
        <v>12.090257352941176</v>
      </c>
      <c r="AD459" s="22">
        <v>11.092279411764707</v>
      </c>
      <c r="AE459" s="22">
        <v>11.79577205882353</v>
      </c>
      <c r="AF459" s="22">
        <v>12.090257352941176</v>
      </c>
    </row>
    <row r="460" spans="1:32">
      <c r="A460" s="3">
        <v>2007</v>
      </c>
      <c r="B460" s="5" t="s">
        <v>28</v>
      </c>
      <c r="C460" s="5" t="s">
        <v>25</v>
      </c>
      <c r="D460" s="2">
        <v>26</v>
      </c>
      <c r="E460" s="2">
        <v>10</v>
      </c>
      <c r="F460" s="45">
        <v>7.12</v>
      </c>
      <c r="G460" s="45">
        <v>6.91</v>
      </c>
      <c r="H460" s="45">
        <v>6.78</v>
      </c>
      <c r="I460" s="45">
        <v>6.99</v>
      </c>
      <c r="J460" s="45">
        <v>6.82</v>
      </c>
      <c r="K460" s="45">
        <v>6.57</v>
      </c>
      <c r="L460" s="45">
        <v>7.18</v>
      </c>
      <c r="M460" s="45">
        <v>8.01</v>
      </c>
      <c r="N460" s="45">
        <v>7.1</v>
      </c>
      <c r="O460" s="45">
        <v>7.46</v>
      </c>
      <c r="P460" s="45">
        <v>7.21</v>
      </c>
      <c r="Q460" s="45">
        <v>7.09</v>
      </c>
      <c r="R460" s="45">
        <v>6.8</v>
      </c>
      <c r="S460" s="19">
        <v>81.599999999999994</v>
      </c>
      <c r="T460" s="22">
        <v>11.648529411764706</v>
      </c>
      <c r="U460" s="22">
        <v>11.304963235294119</v>
      </c>
      <c r="V460" s="22">
        <v>11.092279411764707</v>
      </c>
      <c r="W460" s="22">
        <v>11.435845588235296</v>
      </c>
      <c r="X460" s="22">
        <v>11.157720588235295</v>
      </c>
      <c r="Y460" s="22">
        <v>10.748713235294119</v>
      </c>
      <c r="Z460" s="22">
        <v>11.746691176470589</v>
      </c>
      <c r="AA460" s="22">
        <v>13.104595588235295</v>
      </c>
      <c r="AB460" s="22">
        <v>11.615808823529411</v>
      </c>
      <c r="AC460" s="22">
        <v>12.204779411764706</v>
      </c>
      <c r="AD460" s="22">
        <v>11.79577205882353</v>
      </c>
      <c r="AE460" s="22">
        <v>11.599448529411765</v>
      </c>
      <c r="AF460" s="22">
        <v>11.125</v>
      </c>
    </row>
    <row r="461" spans="1:32">
      <c r="A461" s="3">
        <v>2007</v>
      </c>
      <c r="B461" s="5" t="s">
        <v>28</v>
      </c>
      <c r="C461" s="5" t="s">
        <v>26</v>
      </c>
      <c r="D461" s="2">
        <v>27</v>
      </c>
      <c r="E461" s="2">
        <v>10</v>
      </c>
      <c r="F461" s="45">
        <v>7.28</v>
      </c>
      <c r="G461" s="45">
        <v>6.74</v>
      </c>
      <c r="H461" s="45">
        <v>7</v>
      </c>
      <c r="I461" s="45">
        <v>6.97</v>
      </c>
      <c r="J461" s="45">
        <v>6.83</v>
      </c>
      <c r="K461" s="45">
        <v>7</v>
      </c>
      <c r="L461" s="45">
        <v>7.15</v>
      </c>
      <c r="M461" s="45">
        <v>9.1</v>
      </c>
      <c r="N461" s="45">
        <v>7.72</v>
      </c>
      <c r="O461" s="45">
        <v>7.36</v>
      </c>
      <c r="P461" s="45">
        <v>6.69</v>
      </c>
      <c r="Q461" s="45">
        <v>7.24</v>
      </c>
      <c r="R461" s="45">
        <v>7.49</v>
      </c>
      <c r="S461" s="19">
        <v>81.599999999999994</v>
      </c>
      <c r="T461" s="22">
        <v>11.91029411764706</v>
      </c>
      <c r="U461" s="22">
        <v>11.02683823529412</v>
      </c>
      <c r="V461" s="22">
        <v>11.452205882352942</v>
      </c>
      <c r="W461" s="22">
        <v>11.403125000000001</v>
      </c>
      <c r="X461" s="22">
        <v>11.174080882352943</v>
      </c>
      <c r="Y461" s="22">
        <v>11.452205882352942</v>
      </c>
      <c r="Z461" s="22">
        <v>11.697610294117649</v>
      </c>
      <c r="AA461" s="22">
        <v>14.887867647058824</v>
      </c>
      <c r="AB461" s="22">
        <v>12.630147058823528</v>
      </c>
      <c r="AC461" s="22">
        <v>12.041176470588237</v>
      </c>
      <c r="AD461" s="22">
        <v>10.945036764705883</v>
      </c>
      <c r="AE461" s="22">
        <v>11.844852941176473</v>
      </c>
      <c r="AF461" s="22">
        <v>12.253860294117649</v>
      </c>
    </row>
    <row r="462" spans="1:32">
      <c r="A462" s="3">
        <v>2007</v>
      </c>
      <c r="B462" s="5" t="s">
        <v>29</v>
      </c>
      <c r="C462" s="5" t="s">
        <v>18</v>
      </c>
      <c r="D462" s="2">
        <v>28</v>
      </c>
      <c r="E462" s="2">
        <v>10</v>
      </c>
      <c r="F462" s="46">
        <v>20000</v>
      </c>
      <c r="G462" s="46">
        <v>17698</v>
      </c>
      <c r="H462" s="46">
        <v>19270</v>
      </c>
      <c r="I462" s="46">
        <v>18678</v>
      </c>
      <c r="J462" s="46">
        <v>18398</v>
      </c>
      <c r="K462" s="46">
        <v>18793</v>
      </c>
      <c r="L462" s="46">
        <v>19571</v>
      </c>
      <c r="M462" s="46">
        <v>28067</v>
      </c>
      <c r="N462" s="46">
        <v>21195</v>
      </c>
      <c r="O462" s="46">
        <v>18773</v>
      </c>
      <c r="P462" s="46">
        <v>17676</v>
      </c>
      <c r="Q462" s="46">
        <v>19312</v>
      </c>
      <c r="R462" s="46">
        <v>17171</v>
      </c>
      <c r="S462" s="19">
        <v>81.599999999999994</v>
      </c>
      <c r="T462" s="6">
        <v>32720.588235294119</v>
      </c>
      <c r="U462" s="6">
        <v>28954.448529411766</v>
      </c>
      <c r="V462" s="6">
        <v>31526.286764705885</v>
      </c>
      <c r="W462" s="6">
        <v>30557.757352941178</v>
      </c>
      <c r="X462" s="6">
        <v>30099.669117647059</v>
      </c>
      <c r="Y462" s="6">
        <v>30745.900735294119</v>
      </c>
      <c r="Z462" s="6">
        <v>32018.731617647059</v>
      </c>
      <c r="AA462" s="6">
        <v>45918.4375</v>
      </c>
      <c r="AB462" s="6">
        <v>34675.643382352944</v>
      </c>
      <c r="AC462" s="6">
        <v>30713.180147058825</v>
      </c>
      <c r="AD462" s="6">
        <v>28918.455882352944</v>
      </c>
      <c r="AE462" s="6">
        <v>31595.000000000004</v>
      </c>
      <c r="AF462" s="6">
        <v>28092.261029411766</v>
      </c>
    </row>
    <row r="463" spans="1:32">
      <c r="A463" s="3">
        <v>2007</v>
      </c>
      <c r="B463" s="5" t="s">
        <v>29</v>
      </c>
      <c r="C463" s="5" t="s">
        <v>19</v>
      </c>
      <c r="D463" s="2">
        <v>29</v>
      </c>
      <c r="E463" s="2">
        <v>10</v>
      </c>
      <c r="F463" s="46">
        <v>24893</v>
      </c>
      <c r="G463" s="46">
        <v>21871</v>
      </c>
      <c r="H463" s="46">
        <v>23947</v>
      </c>
      <c r="I463" s="46">
        <v>23319</v>
      </c>
      <c r="J463" s="46">
        <v>23508</v>
      </c>
      <c r="K463" s="46">
        <v>23436</v>
      </c>
      <c r="L463" s="46">
        <v>25116</v>
      </c>
      <c r="M463" s="46">
        <v>32749</v>
      </c>
      <c r="N463" s="46">
        <v>26992</v>
      </c>
      <c r="O463" s="46">
        <v>23646</v>
      </c>
      <c r="P463" s="46">
        <v>21723</v>
      </c>
      <c r="Q463" s="46">
        <v>23959</v>
      </c>
      <c r="R463" s="46">
        <v>20359</v>
      </c>
      <c r="S463" s="19">
        <v>81.599999999999994</v>
      </c>
      <c r="T463" s="6">
        <v>40725.680147058825</v>
      </c>
      <c r="U463" s="6">
        <v>35781.599264705888</v>
      </c>
      <c r="V463" s="6">
        <v>39177.996323529413</v>
      </c>
      <c r="W463" s="6">
        <v>38150.569852941182</v>
      </c>
      <c r="X463" s="6">
        <v>38459.779411764706</v>
      </c>
      <c r="Y463" s="6">
        <v>38341.98529411765</v>
      </c>
      <c r="Z463" s="6">
        <v>41090.514705882357</v>
      </c>
      <c r="AA463" s="6">
        <v>53578.327205882357</v>
      </c>
      <c r="AB463" s="6">
        <v>44159.705882352944</v>
      </c>
      <c r="AC463" s="6">
        <v>38685.551470588238</v>
      </c>
      <c r="AD463" s="6">
        <v>35539.466911764706</v>
      </c>
      <c r="AE463" s="6">
        <v>39197.628676470587</v>
      </c>
      <c r="AF463" s="6">
        <v>33307.92279411765</v>
      </c>
    </row>
    <row r="464" spans="1:32">
      <c r="A464" s="3">
        <v>2007</v>
      </c>
      <c r="B464" s="5" t="s">
        <v>29</v>
      </c>
      <c r="C464" s="5" t="s">
        <v>20</v>
      </c>
      <c r="D464" s="2">
        <v>30</v>
      </c>
      <c r="E464" s="2">
        <v>10</v>
      </c>
      <c r="F464" s="46">
        <v>15019</v>
      </c>
      <c r="G464" s="46">
        <v>13941</v>
      </c>
      <c r="H464" s="46">
        <v>14956</v>
      </c>
      <c r="I464" s="46">
        <v>13718</v>
      </c>
      <c r="J464" s="46">
        <v>13085</v>
      </c>
      <c r="K464" s="46">
        <v>14016</v>
      </c>
      <c r="L464" s="46">
        <v>13747</v>
      </c>
      <c r="M464" s="46">
        <v>22996</v>
      </c>
      <c r="N464" s="46">
        <v>15586</v>
      </c>
      <c r="O464" s="46">
        <v>14065</v>
      </c>
      <c r="P464" s="46">
        <v>14058</v>
      </c>
      <c r="Q464" s="46">
        <v>15223</v>
      </c>
      <c r="R464" s="46">
        <v>13995</v>
      </c>
      <c r="S464" s="19">
        <v>81.599999999999994</v>
      </c>
      <c r="T464" s="6">
        <v>24571.525735294119</v>
      </c>
      <c r="U464" s="6">
        <v>22807.886029411766</v>
      </c>
      <c r="V464" s="6">
        <v>24468.455882352944</v>
      </c>
      <c r="W464" s="6">
        <v>22443.051470588238</v>
      </c>
      <c r="X464" s="6">
        <v>21407.444852941178</v>
      </c>
      <c r="Y464" s="6">
        <v>22930.588235294119</v>
      </c>
      <c r="Z464" s="6">
        <v>22490.496323529413</v>
      </c>
      <c r="AA464" s="6">
        <v>37622.132352941182</v>
      </c>
      <c r="AB464" s="6">
        <v>25499.154411764706</v>
      </c>
      <c r="AC464" s="6">
        <v>23010.753676470591</v>
      </c>
      <c r="AD464" s="6">
        <v>22999.301470588238</v>
      </c>
      <c r="AE464" s="6">
        <v>24905.275735294119</v>
      </c>
      <c r="AF464" s="6">
        <v>22896.231617647059</v>
      </c>
    </row>
    <row r="465" spans="1:32">
      <c r="A465" s="3">
        <v>2007</v>
      </c>
      <c r="B465" s="5" t="s">
        <v>29</v>
      </c>
      <c r="C465" s="5" t="s">
        <v>21</v>
      </c>
      <c r="D465" s="2">
        <v>31</v>
      </c>
      <c r="E465" s="2">
        <v>10</v>
      </c>
      <c r="F465" s="46">
        <v>24043</v>
      </c>
      <c r="G465" s="46">
        <v>21076</v>
      </c>
      <c r="H465" s="46">
        <v>22889</v>
      </c>
      <c r="I465" s="46">
        <v>22307</v>
      </c>
      <c r="J465" s="46">
        <v>22222</v>
      </c>
      <c r="K465" s="46">
        <v>22543</v>
      </c>
      <c r="L465" s="46">
        <v>24061</v>
      </c>
      <c r="M465" s="46">
        <v>31484</v>
      </c>
      <c r="N465" s="46">
        <v>25583</v>
      </c>
      <c r="O465" s="46">
        <v>22665</v>
      </c>
      <c r="P465" s="46">
        <v>21105</v>
      </c>
      <c r="Q465" s="46">
        <v>23098</v>
      </c>
      <c r="R465" s="46">
        <v>20934</v>
      </c>
      <c r="S465" s="19">
        <v>81.599999999999994</v>
      </c>
      <c r="T465" s="6">
        <v>39335.055147058825</v>
      </c>
      <c r="U465" s="6">
        <v>34480.955882352944</v>
      </c>
      <c r="V465" s="6">
        <v>37447.077205882357</v>
      </c>
      <c r="W465" s="6">
        <v>36494.908088235294</v>
      </c>
      <c r="X465" s="6">
        <v>36355.845588235294</v>
      </c>
      <c r="Y465" s="6">
        <v>36881.011029411769</v>
      </c>
      <c r="Z465" s="6">
        <v>39364.503676470587</v>
      </c>
      <c r="AA465" s="6">
        <v>51508.75</v>
      </c>
      <c r="AB465" s="6">
        <v>41854.540441176476</v>
      </c>
      <c r="AC465" s="6">
        <v>37080.606617647063</v>
      </c>
      <c r="AD465" s="6">
        <v>34528.400735294119</v>
      </c>
      <c r="AE465" s="6">
        <v>37789.007352941182</v>
      </c>
      <c r="AF465" s="6">
        <v>34248.639705882357</v>
      </c>
    </row>
    <row r="466" spans="1:32">
      <c r="A466" s="3">
        <v>2007</v>
      </c>
      <c r="B466" s="5" t="s">
        <v>29</v>
      </c>
      <c r="C466" s="5" t="s">
        <v>22</v>
      </c>
      <c r="D466" s="2">
        <v>32</v>
      </c>
      <c r="E466" s="2">
        <v>10</v>
      </c>
      <c r="F466" s="46">
        <v>26281</v>
      </c>
      <c r="G466" s="46">
        <v>22937</v>
      </c>
      <c r="H466" s="46">
        <v>25144</v>
      </c>
      <c r="I466" s="46">
        <v>24357</v>
      </c>
      <c r="J466" s="46">
        <v>24701</v>
      </c>
      <c r="K466" s="46">
        <v>24708</v>
      </c>
      <c r="L466" s="46">
        <v>26231</v>
      </c>
      <c r="M466" s="46">
        <v>34779</v>
      </c>
      <c r="N466" s="46">
        <v>28578</v>
      </c>
      <c r="O466" s="46">
        <v>24917</v>
      </c>
      <c r="P466" s="46">
        <v>23000</v>
      </c>
      <c r="Q466" s="46">
        <v>25319</v>
      </c>
      <c r="R466" s="46">
        <v>21984</v>
      </c>
      <c r="S466" s="19">
        <v>81.599999999999994</v>
      </c>
      <c r="T466" s="6">
        <v>42996.488970588238</v>
      </c>
      <c r="U466" s="6">
        <v>37525.606617647063</v>
      </c>
      <c r="V466" s="6">
        <v>41136.323529411769</v>
      </c>
      <c r="W466" s="6">
        <v>39848.768382352944</v>
      </c>
      <c r="X466" s="6">
        <v>40411.5625</v>
      </c>
      <c r="Y466" s="6">
        <v>40423.014705882357</v>
      </c>
      <c r="Z466" s="6">
        <v>42914.6875</v>
      </c>
      <c r="AA466" s="6">
        <v>56899.466911764706</v>
      </c>
      <c r="AB466" s="6">
        <v>46754.448529411769</v>
      </c>
      <c r="AC466" s="6">
        <v>40764.944852941182</v>
      </c>
      <c r="AD466" s="6">
        <v>37628.676470588238</v>
      </c>
      <c r="AE466" s="6">
        <v>41422.628676470595</v>
      </c>
      <c r="AF466" s="6">
        <v>35966.470588235294</v>
      </c>
    </row>
    <row r="467" spans="1:32">
      <c r="A467" s="3">
        <v>2007</v>
      </c>
      <c r="B467" s="5" t="s">
        <v>29</v>
      </c>
      <c r="C467" s="5" t="s">
        <v>23</v>
      </c>
      <c r="D467" s="2">
        <v>33</v>
      </c>
      <c r="E467" s="2">
        <v>10</v>
      </c>
      <c r="F467" s="46">
        <v>20513</v>
      </c>
      <c r="G467" s="46">
        <v>18422</v>
      </c>
      <c r="H467" s="46">
        <v>19368</v>
      </c>
      <c r="I467" s="46">
        <v>18608</v>
      </c>
      <c r="J467" s="46">
        <v>18283</v>
      </c>
      <c r="K467" s="46">
        <v>19233</v>
      </c>
      <c r="L467" s="46">
        <v>20111</v>
      </c>
      <c r="M467" s="46">
        <v>27874</v>
      </c>
      <c r="N467" s="46">
        <v>21302</v>
      </c>
      <c r="O467" s="46">
        <v>19006</v>
      </c>
      <c r="P467" s="46">
        <v>18542</v>
      </c>
      <c r="Q467" s="46">
        <v>20014</v>
      </c>
      <c r="R467" s="46">
        <v>19472</v>
      </c>
      <c r="S467" s="19">
        <v>81.599999999999994</v>
      </c>
      <c r="T467" s="6">
        <v>33559.871323529413</v>
      </c>
      <c r="U467" s="6">
        <v>30138.933823529413</v>
      </c>
      <c r="V467" s="6">
        <v>31686.617647058825</v>
      </c>
      <c r="W467" s="6">
        <v>30443.23529411765</v>
      </c>
      <c r="X467" s="6">
        <v>29911.525735294119</v>
      </c>
      <c r="Y467" s="6">
        <v>31465.753676470591</v>
      </c>
      <c r="Z467" s="6">
        <v>32902.1875</v>
      </c>
      <c r="AA467" s="6">
        <v>45602.683823529413</v>
      </c>
      <c r="AB467" s="6">
        <v>34850.698529411769</v>
      </c>
      <c r="AC467" s="6">
        <v>31094.375000000004</v>
      </c>
      <c r="AD467" s="6">
        <v>30335.257352941178</v>
      </c>
      <c r="AE467" s="6">
        <v>32743.492647058825</v>
      </c>
      <c r="AF467" s="6">
        <v>31856.764705882357</v>
      </c>
    </row>
    <row r="468" spans="1:32">
      <c r="A468" s="3">
        <v>2007</v>
      </c>
      <c r="B468" s="5" t="s">
        <v>29</v>
      </c>
      <c r="C468" s="5" t="s">
        <v>24</v>
      </c>
      <c r="D468" s="2">
        <v>34</v>
      </c>
      <c r="E468" s="2">
        <v>10</v>
      </c>
      <c r="F468" s="46">
        <v>7908</v>
      </c>
      <c r="G468" s="46">
        <v>7780</v>
      </c>
      <c r="H468" s="46">
        <v>7992</v>
      </c>
      <c r="I468" s="46">
        <v>7829</v>
      </c>
      <c r="J468" s="46">
        <v>7320</v>
      </c>
      <c r="K468" s="46">
        <v>7696</v>
      </c>
      <c r="L468" s="46">
        <v>7536</v>
      </c>
      <c r="M468" s="46">
        <v>9510</v>
      </c>
      <c r="N468" s="46">
        <v>7969</v>
      </c>
      <c r="O468" s="46">
        <v>7910</v>
      </c>
      <c r="P468" s="46">
        <v>7681</v>
      </c>
      <c r="Q468" s="46">
        <v>7927</v>
      </c>
      <c r="R468" s="46">
        <v>7781</v>
      </c>
      <c r="S468" s="19">
        <v>81.599999999999994</v>
      </c>
      <c r="T468" s="6">
        <v>12937.720588235296</v>
      </c>
      <c r="U468" s="6">
        <v>12728.308823529413</v>
      </c>
      <c r="V468" s="6">
        <v>13075.14705882353</v>
      </c>
      <c r="W468" s="6">
        <v>12808.474264705883</v>
      </c>
      <c r="X468" s="6">
        <v>11975.735294117649</v>
      </c>
      <c r="Y468" s="6">
        <v>12590.882352941177</v>
      </c>
      <c r="Z468" s="6">
        <v>12329.117647058825</v>
      </c>
      <c r="AA468" s="6">
        <v>15558.639705882353</v>
      </c>
      <c r="AB468" s="6">
        <v>13037.518382352942</v>
      </c>
      <c r="AC468" s="6">
        <v>12940.992647058825</v>
      </c>
      <c r="AD468" s="6">
        <v>12566.341911764706</v>
      </c>
      <c r="AE468" s="6">
        <v>12968.805147058825</v>
      </c>
      <c r="AF468" s="6">
        <v>12729.944852941177</v>
      </c>
    </row>
    <row r="469" spans="1:32">
      <c r="A469" s="3">
        <v>2007</v>
      </c>
      <c r="B469" s="5" t="s">
        <v>29</v>
      </c>
      <c r="C469" s="5" t="s">
        <v>25</v>
      </c>
      <c r="D469" s="2">
        <v>35</v>
      </c>
      <c r="E469" s="2">
        <v>10</v>
      </c>
      <c r="F469" s="46">
        <v>7968</v>
      </c>
      <c r="G469" s="46">
        <v>7765</v>
      </c>
      <c r="H469" s="46">
        <v>8041</v>
      </c>
      <c r="I469" s="46">
        <v>8094</v>
      </c>
      <c r="J469" s="46">
        <v>7621</v>
      </c>
      <c r="K469" s="46">
        <v>7189</v>
      </c>
      <c r="L469" s="46">
        <v>7303</v>
      </c>
      <c r="M469" s="46">
        <v>8985</v>
      </c>
      <c r="N469" s="46">
        <v>7576</v>
      </c>
      <c r="O469" s="46">
        <v>8598</v>
      </c>
      <c r="P469" s="46">
        <v>8718</v>
      </c>
      <c r="Q469" s="46">
        <v>7446</v>
      </c>
      <c r="R469" s="46" t="s">
        <v>38</v>
      </c>
      <c r="S469" s="19">
        <v>81.599999999999994</v>
      </c>
      <c r="T469" s="6">
        <v>13035.882352941177</v>
      </c>
      <c r="U469" s="6">
        <v>12703.768382352942</v>
      </c>
      <c r="V469" s="6">
        <v>13155.312500000002</v>
      </c>
      <c r="W469" s="6">
        <v>13242.02205882353</v>
      </c>
      <c r="X469" s="6">
        <v>12468.180147058825</v>
      </c>
      <c r="Y469" s="6">
        <v>11761.415441176472</v>
      </c>
      <c r="Z469" s="6">
        <v>11947.922794117649</v>
      </c>
      <c r="AA469" s="6">
        <v>14699.724264705883</v>
      </c>
      <c r="AB469" s="6">
        <v>12394.558823529413</v>
      </c>
      <c r="AC469" s="6">
        <v>14066.580882352942</v>
      </c>
      <c r="AD469" s="6">
        <v>14262.904411764706</v>
      </c>
      <c r="AE469" s="6">
        <v>12181.875</v>
      </c>
      <c r="AF469" s="6" t="s">
        <v>39</v>
      </c>
    </row>
    <row r="470" spans="1:32">
      <c r="A470" s="3">
        <v>2007</v>
      </c>
      <c r="B470" s="5" t="s">
        <v>29</v>
      </c>
      <c r="C470" s="5" t="s">
        <v>26</v>
      </c>
      <c r="D470" s="2">
        <v>36</v>
      </c>
      <c r="E470" s="2">
        <v>10</v>
      </c>
      <c r="F470" s="46">
        <v>7901</v>
      </c>
      <c r="G470" s="46">
        <v>7787</v>
      </c>
      <c r="H470" s="46">
        <v>7975</v>
      </c>
      <c r="I470" s="46">
        <v>7803</v>
      </c>
      <c r="J470" s="46">
        <v>7257</v>
      </c>
      <c r="K470" s="46">
        <v>7780</v>
      </c>
      <c r="L470" s="46">
        <v>7583</v>
      </c>
      <c r="M470" s="46">
        <v>9674</v>
      </c>
      <c r="N470" s="46">
        <v>8025</v>
      </c>
      <c r="O470" s="46">
        <v>7751</v>
      </c>
      <c r="P470" s="46">
        <v>7532</v>
      </c>
      <c r="Q470" s="46">
        <v>8017</v>
      </c>
      <c r="R470" s="46">
        <v>7762</v>
      </c>
      <c r="S470" s="19">
        <v>81.599999999999994</v>
      </c>
      <c r="T470" s="6">
        <v>12926.268382352942</v>
      </c>
      <c r="U470" s="6">
        <v>12739.761029411766</v>
      </c>
      <c r="V470" s="6">
        <v>13047.33455882353</v>
      </c>
      <c r="W470" s="6">
        <v>12765.9375</v>
      </c>
      <c r="X470" s="6">
        <v>11872.665441176472</v>
      </c>
      <c r="Y470" s="6">
        <v>12728.308823529413</v>
      </c>
      <c r="Z470" s="6">
        <v>12406.011029411766</v>
      </c>
      <c r="AA470" s="6">
        <v>15826.948529411766</v>
      </c>
      <c r="AB470" s="6">
        <v>13129.136029411766</v>
      </c>
      <c r="AC470" s="6">
        <v>12680.863970588236</v>
      </c>
      <c r="AD470" s="6">
        <v>12322.573529411766</v>
      </c>
      <c r="AE470" s="6">
        <v>13116.047794117649</v>
      </c>
      <c r="AF470" s="6">
        <v>12698.860294117649</v>
      </c>
    </row>
    <row r="471" spans="1:32">
      <c r="A471" s="3">
        <v>2008</v>
      </c>
      <c r="B471" s="5" t="s">
        <v>17</v>
      </c>
      <c r="C471" s="5" t="s">
        <v>18</v>
      </c>
      <c r="D471" s="2">
        <v>1</v>
      </c>
      <c r="E471" s="2">
        <v>11</v>
      </c>
      <c r="F471" s="96">
        <v>388.8</v>
      </c>
      <c r="G471" s="96">
        <v>346.4</v>
      </c>
      <c r="H471" s="96">
        <v>371.7</v>
      </c>
      <c r="I471" s="96">
        <v>360.9</v>
      </c>
      <c r="J471" s="96">
        <v>365.5</v>
      </c>
      <c r="K471" s="96">
        <v>362.2</v>
      </c>
      <c r="L471" s="96">
        <v>375.4</v>
      </c>
      <c r="M471" s="96">
        <v>537.6</v>
      </c>
      <c r="N471" s="96">
        <v>409.7</v>
      </c>
      <c r="O471" s="96">
        <v>362.8</v>
      </c>
      <c r="P471" s="96">
        <v>342.5</v>
      </c>
      <c r="Q471" s="96">
        <v>375</v>
      </c>
      <c r="R471" s="96">
        <v>345</v>
      </c>
      <c r="S471" s="19">
        <v>84</v>
      </c>
      <c r="T471" s="20">
        <v>617.91428571428571</v>
      </c>
      <c r="U471" s="20">
        <v>550.52857142857135</v>
      </c>
      <c r="V471" s="20">
        <v>590.73749999999995</v>
      </c>
      <c r="W471" s="20">
        <v>573.57321428571424</v>
      </c>
      <c r="X471" s="20">
        <v>580.88392857142856</v>
      </c>
      <c r="Y471" s="20">
        <v>575.63928571428573</v>
      </c>
      <c r="Z471" s="20">
        <v>596.61785714285702</v>
      </c>
      <c r="AA471" s="20">
        <v>854.40000000000009</v>
      </c>
      <c r="AB471" s="20">
        <v>651.13035714285706</v>
      </c>
      <c r="AC471" s="20">
        <v>576.59285714285716</v>
      </c>
      <c r="AD471" s="20">
        <v>544.33035714285711</v>
      </c>
      <c r="AE471" s="20">
        <v>595.98214285714289</v>
      </c>
      <c r="AF471" s="20">
        <v>548.30357142857144</v>
      </c>
    </row>
    <row r="472" spans="1:32">
      <c r="A472" s="3">
        <v>2008</v>
      </c>
      <c r="B472" s="5" t="s">
        <v>17</v>
      </c>
      <c r="C472" s="5" t="s">
        <v>19</v>
      </c>
      <c r="D472" s="2">
        <v>2</v>
      </c>
      <c r="E472" s="2">
        <v>11</v>
      </c>
      <c r="F472" s="96">
        <v>484.5</v>
      </c>
      <c r="G472" s="96">
        <v>426.9</v>
      </c>
      <c r="H472" s="96">
        <v>459.8</v>
      </c>
      <c r="I472" s="96">
        <v>453.6</v>
      </c>
      <c r="J472" s="96">
        <v>460</v>
      </c>
      <c r="K472" s="96">
        <v>457.3</v>
      </c>
      <c r="L472" s="96">
        <v>478.1</v>
      </c>
      <c r="M472" s="96">
        <v>632.4</v>
      </c>
      <c r="N472" s="96">
        <v>521</v>
      </c>
      <c r="O472" s="96">
        <v>459</v>
      </c>
      <c r="P472" s="96">
        <v>428.1</v>
      </c>
      <c r="Q472" s="96">
        <v>465.7</v>
      </c>
      <c r="R472" s="96">
        <v>404.3</v>
      </c>
      <c r="S472" s="19">
        <v>84</v>
      </c>
      <c r="T472" s="20">
        <v>770.00892857142856</v>
      </c>
      <c r="U472" s="20">
        <v>678.46607142857135</v>
      </c>
      <c r="V472" s="20">
        <v>730.75357142857149</v>
      </c>
      <c r="W472" s="20">
        <v>720.90000000000009</v>
      </c>
      <c r="X472" s="20">
        <v>731.07142857142856</v>
      </c>
      <c r="Y472" s="20">
        <v>726.78035714285716</v>
      </c>
      <c r="Z472" s="20">
        <v>759.83750000000009</v>
      </c>
      <c r="AA472" s="20">
        <v>1005.0642857142857</v>
      </c>
      <c r="AB472" s="20">
        <v>828.01785714285711</v>
      </c>
      <c r="AC472" s="20">
        <v>729.48214285714289</v>
      </c>
      <c r="AD472" s="20">
        <v>680.37321428571431</v>
      </c>
      <c r="AE472" s="20">
        <v>740.13035714285706</v>
      </c>
      <c r="AF472" s="20">
        <v>642.54821428571427</v>
      </c>
    </row>
    <row r="473" spans="1:32">
      <c r="A473" s="3">
        <v>2008</v>
      </c>
      <c r="B473" s="5" t="s">
        <v>17</v>
      </c>
      <c r="C473" s="5" t="s">
        <v>20</v>
      </c>
      <c r="D473" s="2">
        <v>3</v>
      </c>
      <c r="E473" s="2">
        <v>11</v>
      </c>
      <c r="F473" s="96">
        <v>299.39999999999998</v>
      </c>
      <c r="G473" s="96">
        <v>278.3</v>
      </c>
      <c r="H473" s="96">
        <v>293.2</v>
      </c>
      <c r="I473" s="96">
        <v>274.7</v>
      </c>
      <c r="J473" s="96">
        <v>267.39999999999998</v>
      </c>
      <c r="K473" s="96">
        <v>273.5</v>
      </c>
      <c r="L473" s="96">
        <v>279.2</v>
      </c>
      <c r="M473" s="96">
        <v>449.3</v>
      </c>
      <c r="N473" s="96">
        <v>302.8</v>
      </c>
      <c r="O473" s="96">
        <v>279.5</v>
      </c>
      <c r="P473" s="96">
        <v>276.5</v>
      </c>
      <c r="Q473" s="96">
        <v>303.89999999999998</v>
      </c>
      <c r="R473" s="96">
        <v>287</v>
      </c>
      <c r="S473" s="19">
        <v>84</v>
      </c>
      <c r="T473" s="20">
        <v>475.8321428571428</v>
      </c>
      <c r="U473" s="20">
        <v>442.29821428571432</v>
      </c>
      <c r="V473" s="20">
        <v>465.9785714285714</v>
      </c>
      <c r="W473" s="20">
        <v>436.57678571428568</v>
      </c>
      <c r="X473" s="20">
        <v>424.97499999999991</v>
      </c>
      <c r="Y473" s="20">
        <v>434.66964285714283</v>
      </c>
      <c r="Z473" s="20">
        <v>443.7285714285714</v>
      </c>
      <c r="AA473" s="20">
        <v>714.06607142857149</v>
      </c>
      <c r="AB473" s="20">
        <v>481.23571428571432</v>
      </c>
      <c r="AC473" s="20">
        <v>444.20535714285717</v>
      </c>
      <c r="AD473" s="20">
        <v>439.4375</v>
      </c>
      <c r="AE473" s="20">
        <v>482.98392857142852</v>
      </c>
      <c r="AF473" s="20">
        <v>456.125</v>
      </c>
    </row>
    <row r="474" spans="1:32">
      <c r="A474" s="3">
        <v>2008</v>
      </c>
      <c r="B474" s="5" t="s">
        <v>17</v>
      </c>
      <c r="C474" s="5" t="s">
        <v>21</v>
      </c>
      <c r="D474" s="2">
        <v>4</v>
      </c>
      <c r="E474" s="2">
        <v>11</v>
      </c>
      <c r="F474" s="96">
        <v>479.1</v>
      </c>
      <c r="G474" s="96">
        <v>420.8</v>
      </c>
      <c r="H474" s="96">
        <v>450</v>
      </c>
      <c r="I474" s="96">
        <v>442.1</v>
      </c>
      <c r="J474" s="96">
        <v>445.1</v>
      </c>
      <c r="K474" s="96">
        <v>448.9</v>
      </c>
      <c r="L474" s="96">
        <v>469.1</v>
      </c>
      <c r="M474" s="96">
        <v>613.29999999999995</v>
      </c>
      <c r="N474" s="96">
        <v>500.9</v>
      </c>
      <c r="O474" s="96">
        <v>446.9</v>
      </c>
      <c r="P474" s="96">
        <v>420.1</v>
      </c>
      <c r="Q474" s="96">
        <v>462.6</v>
      </c>
      <c r="R474" s="96">
        <v>417.7</v>
      </c>
      <c r="S474" s="19">
        <v>84</v>
      </c>
      <c r="T474" s="20">
        <v>761.42678571428576</v>
      </c>
      <c r="U474" s="20">
        <v>668.7714285714286</v>
      </c>
      <c r="V474" s="20">
        <v>715.17857142857144</v>
      </c>
      <c r="W474" s="20">
        <v>702.62321428571431</v>
      </c>
      <c r="X474" s="20">
        <v>707.39107142857154</v>
      </c>
      <c r="Y474" s="20">
        <v>713.43035714285702</v>
      </c>
      <c r="Z474" s="20">
        <v>745.53392857142865</v>
      </c>
      <c r="AA474" s="20">
        <v>974.70892857142849</v>
      </c>
      <c r="AB474" s="20">
        <v>796.07321428571424</v>
      </c>
      <c r="AC474" s="20">
        <v>710.25178571428569</v>
      </c>
      <c r="AD474" s="20">
        <v>667.65892857142865</v>
      </c>
      <c r="AE474" s="20">
        <v>735.20357142857154</v>
      </c>
      <c r="AF474" s="20">
        <v>663.84464285714284</v>
      </c>
    </row>
    <row r="475" spans="1:32">
      <c r="A475" s="3">
        <v>2008</v>
      </c>
      <c r="B475" s="5" t="s">
        <v>17</v>
      </c>
      <c r="C475" s="5" t="s">
        <v>22</v>
      </c>
      <c r="D475" s="2">
        <v>5</v>
      </c>
      <c r="E475" s="2">
        <v>11</v>
      </c>
      <c r="F475" s="96">
        <v>522</v>
      </c>
      <c r="G475" s="96">
        <v>463.7</v>
      </c>
      <c r="H475" s="96">
        <v>490.4</v>
      </c>
      <c r="I475" s="96">
        <v>485.3</v>
      </c>
      <c r="J475" s="96">
        <v>489.8</v>
      </c>
      <c r="K475" s="96">
        <v>488.7</v>
      </c>
      <c r="L475" s="96">
        <v>513.70000000000005</v>
      </c>
      <c r="M475" s="96">
        <v>677.8</v>
      </c>
      <c r="N475" s="96">
        <v>557.1</v>
      </c>
      <c r="O475" s="96">
        <v>490.4</v>
      </c>
      <c r="P475" s="96">
        <v>463.8</v>
      </c>
      <c r="Q475" s="96">
        <v>504.9</v>
      </c>
      <c r="R475" s="96">
        <v>439.8</v>
      </c>
      <c r="S475" s="19">
        <v>84</v>
      </c>
      <c r="T475" s="20">
        <v>829.60714285714289</v>
      </c>
      <c r="U475" s="20">
        <v>736.95178571428573</v>
      </c>
      <c r="V475" s="20">
        <v>779.38571428571424</v>
      </c>
      <c r="W475" s="20">
        <v>771.28035714285716</v>
      </c>
      <c r="X475" s="20">
        <v>778.43214285714294</v>
      </c>
      <c r="Y475" s="20">
        <v>776.68392857142851</v>
      </c>
      <c r="Z475" s="20">
        <v>816.41607142857151</v>
      </c>
      <c r="AA475" s="20">
        <v>1077.2178571428569</v>
      </c>
      <c r="AB475" s="20">
        <v>885.39107142857154</v>
      </c>
      <c r="AC475" s="20">
        <v>779.38571428571424</v>
      </c>
      <c r="AD475" s="20">
        <v>737.11071428571427</v>
      </c>
      <c r="AE475" s="20">
        <v>802.43035714285702</v>
      </c>
      <c r="AF475" s="20">
        <v>698.96785714285716</v>
      </c>
    </row>
    <row r="476" spans="1:32">
      <c r="A476" s="3">
        <v>2008</v>
      </c>
      <c r="B476" s="5" t="s">
        <v>17</v>
      </c>
      <c r="C476" s="5" t="s">
        <v>23</v>
      </c>
      <c r="D476" s="2">
        <v>6</v>
      </c>
      <c r="E476" s="2">
        <v>11</v>
      </c>
      <c r="F476" s="96">
        <v>412.4</v>
      </c>
      <c r="G476" s="96">
        <v>364.7</v>
      </c>
      <c r="H476" s="96">
        <v>392.1</v>
      </c>
      <c r="I476" s="96">
        <v>373</v>
      </c>
      <c r="J476" s="96">
        <v>375.4</v>
      </c>
      <c r="K476" s="96">
        <v>379.8</v>
      </c>
      <c r="L476" s="96">
        <v>400.1</v>
      </c>
      <c r="M476" s="96">
        <v>541.4</v>
      </c>
      <c r="N476" s="96">
        <v>422.9</v>
      </c>
      <c r="O476" s="96">
        <v>379.4</v>
      </c>
      <c r="P476" s="96">
        <v>369.2</v>
      </c>
      <c r="Q476" s="96">
        <v>401.1</v>
      </c>
      <c r="R476" s="96">
        <v>385.2</v>
      </c>
      <c r="S476" s="19">
        <v>84</v>
      </c>
      <c r="T476" s="20">
        <v>655.42142857142846</v>
      </c>
      <c r="U476" s="20">
        <v>579.61249999999995</v>
      </c>
      <c r="V476" s="20">
        <v>623.15892857142865</v>
      </c>
      <c r="W476" s="20">
        <v>592.80357142857144</v>
      </c>
      <c r="X476" s="20">
        <v>596.61785714285702</v>
      </c>
      <c r="Y476" s="20">
        <v>603.61071428571427</v>
      </c>
      <c r="Z476" s="20">
        <v>635.87321428571431</v>
      </c>
      <c r="AA476" s="20">
        <v>860.43928571428569</v>
      </c>
      <c r="AB476" s="20">
        <v>672.10892857142846</v>
      </c>
      <c r="AC476" s="20">
        <v>602.97499999999991</v>
      </c>
      <c r="AD476" s="20">
        <v>586.76428571428573</v>
      </c>
      <c r="AE476" s="20">
        <v>637.46250000000009</v>
      </c>
      <c r="AF476" s="20">
        <v>612.19285714285706</v>
      </c>
    </row>
    <row r="477" spans="1:32">
      <c r="A477" s="3">
        <v>2008</v>
      </c>
      <c r="B477" s="5" t="s">
        <v>17</v>
      </c>
      <c r="C477" s="5" t="s">
        <v>24</v>
      </c>
      <c r="D477" s="2">
        <v>7</v>
      </c>
      <c r="E477" s="2">
        <v>11</v>
      </c>
      <c r="F477" s="96">
        <v>147</v>
      </c>
      <c r="G477" s="96">
        <v>142.5</v>
      </c>
      <c r="H477" s="96">
        <v>144.6</v>
      </c>
      <c r="I477" s="96">
        <v>144.69999999999999</v>
      </c>
      <c r="J477" s="96">
        <v>137.80000000000001</v>
      </c>
      <c r="K477" s="96">
        <v>136.69999999999999</v>
      </c>
      <c r="L477" s="96">
        <v>141.80000000000001</v>
      </c>
      <c r="M477" s="96">
        <v>167.2</v>
      </c>
      <c r="N477" s="96">
        <v>147.19999999999999</v>
      </c>
      <c r="O477" s="96">
        <v>149.9</v>
      </c>
      <c r="P477" s="96">
        <v>144.6</v>
      </c>
      <c r="Q477" s="96">
        <v>154.30000000000001</v>
      </c>
      <c r="R477" s="96">
        <v>150</v>
      </c>
      <c r="S477" s="19">
        <v>84</v>
      </c>
      <c r="T477" s="20">
        <v>233.625</v>
      </c>
      <c r="U477" s="20">
        <v>226.47321428571428</v>
      </c>
      <c r="V477" s="20">
        <v>229.81071428571425</v>
      </c>
      <c r="W477" s="20">
        <v>229.96964285714282</v>
      </c>
      <c r="X477" s="20">
        <v>219.00357142857146</v>
      </c>
      <c r="Y477" s="20">
        <v>217.25535714285712</v>
      </c>
      <c r="Z477" s="20">
        <v>225.36071428571432</v>
      </c>
      <c r="AA477" s="20">
        <v>265.7285714285714</v>
      </c>
      <c r="AB477" s="20">
        <v>233.94285714285712</v>
      </c>
      <c r="AC477" s="20">
        <v>238.23392857142858</v>
      </c>
      <c r="AD477" s="20">
        <v>229.81071428571425</v>
      </c>
      <c r="AE477" s="20">
        <v>245.22678571428574</v>
      </c>
      <c r="AF477" s="20">
        <v>238.39285714285714</v>
      </c>
    </row>
    <row r="478" spans="1:32">
      <c r="A478" s="3">
        <v>2008</v>
      </c>
      <c r="B478" s="5" t="s">
        <v>17</v>
      </c>
      <c r="C478" s="5" t="s">
        <v>25</v>
      </c>
      <c r="D478" s="2">
        <v>8</v>
      </c>
      <c r="E478" s="2">
        <v>11</v>
      </c>
      <c r="F478" s="96">
        <v>136.6</v>
      </c>
      <c r="G478" s="96">
        <v>130.6</v>
      </c>
      <c r="H478" s="96">
        <v>131.4</v>
      </c>
      <c r="I478" s="96">
        <v>137.69999999999999</v>
      </c>
      <c r="J478" s="96">
        <v>128.4</v>
      </c>
      <c r="K478" s="96">
        <v>127</v>
      </c>
      <c r="L478" s="96">
        <v>132.1</v>
      </c>
      <c r="M478" s="96">
        <v>154.9</v>
      </c>
      <c r="N478" s="96">
        <v>129.4</v>
      </c>
      <c r="O478" s="96">
        <v>150.69999999999999</v>
      </c>
      <c r="P478" s="96">
        <v>147.9</v>
      </c>
      <c r="Q478" s="96">
        <v>133</v>
      </c>
      <c r="R478" s="96">
        <v>139.9</v>
      </c>
      <c r="S478" s="19">
        <v>84</v>
      </c>
      <c r="T478" s="20">
        <v>217.09642857142856</v>
      </c>
      <c r="U478" s="20">
        <v>207.56071428571425</v>
      </c>
      <c r="V478" s="20">
        <v>208.83214285714288</v>
      </c>
      <c r="W478" s="20">
        <v>218.84464285714282</v>
      </c>
      <c r="X478" s="20">
        <v>204.06428571428575</v>
      </c>
      <c r="Y478" s="20">
        <v>201.83928571428572</v>
      </c>
      <c r="Z478" s="20">
        <v>209.94464285714284</v>
      </c>
      <c r="AA478" s="20">
        <v>246.18035714285716</v>
      </c>
      <c r="AB478" s="20">
        <v>205.65357142857144</v>
      </c>
      <c r="AC478" s="20">
        <v>239.50535714285712</v>
      </c>
      <c r="AD478" s="20">
        <v>235.05535714285716</v>
      </c>
      <c r="AE478" s="20">
        <v>211.375</v>
      </c>
      <c r="AF478" s="20">
        <v>222.34107142857144</v>
      </c>
    </row>
    <row r="479" spans="1:32">
      <c r="A479" s="3">
        <v>2008</v>
      </c>
      <c r="B479" s="5" t="s">
        <v>17</v>
      </c>
      <c r="C479" s="5" t="s">
        <v>26</v>
      </c>
      <c r="D479" s="2">
        <v>9</v>
      </c>
      <c r="E479" s="2">
        <v>11</v>
      </c>
      <c r="F479" s="96">
        <v>149.9</v>
      </c>
      <c r="G479" s="96">
        <v>145</v>
      </c>
      <c r="H479" s="96">
        <v>147.6</v>
      </c>
      <c r="I479" s="96">
        <v>147.30000000000001</v>
      </c>
      <c r="J479" s="96">
        <v>140.19999999999999</v>
      </c>
      <c r="K479" s="96">
        <v>139.80000000000001</v>
      </c>
      <c r="L479" s="96">
        <v>144.1</v>
      </c>
      <c r="M479" s="96">
        <v>176.1</v>
      </c>
      <c r="N479" s="96">
        <v>152.80000000000001</v>
      </c>
      <c r="O479" s="96">
        <v>149.5</v>
      </c>
      <c r="P479" s="96">
        <v>143.6</v>
      </c>
      <c r="Q479" s="96">
        <v>160.80000000000001</v>
      </c>
      <c r="R479" s="96">
        <v>152.6</v>
      </c>
      <c r="S479" s="19">
        <v>84</v>
      </c>
      <c r="T479" s="20">
        <v>238.23392857142858</v>
      </c>
      <c r="U479" s="20">
        <v>230.44642857142858</v>
      </c>
      <c r="V479" s="20">
        <v>234.57857142857142</v>
      </c>
      <c r="W479" s="20">
        <v>234.10178571428574</v>
      </c>
      <c r="X479" s="20">
        <v>222.81785714285712</v>
      </c>
      <c r="Y479" s="20">
        <v>222.18214285714288</v>
      </c>
      <c r="Z479" s="20">
        <v>229.01607142857142</v>
      </c>
      <c r="AA479" s="20">
        <v>279.87321428571425</v>
      </c>
      <c r="AB479" s="20">
        <v>242.84285714285718</v>
      </c>
      <c r="AC479" s="20">
        <v>237.59821428571428</v>
      </c>
      <c r="AD479" s="20">
        <v>228.22142857142856</v>
      </c>
      <c r="AE479" s="20">
        <v>255.55714285714288</v>
      </c>
      <c r="AF479" s="20">
        <v>242.52499999999998</v>
      </c>
    </row>
    <row r="480" spans="1:32">
      <c r="A480" s="3">
        <v>2008</v>
      </c>
      <c r="B480" s="5" t="s">
        <v>27</v>
      </c>
      <c r="C480" s="5" t="s">
        <v>18</v>
      </c>
      <c r="D480" s="2">
        <v>10</v>
      </c>
      <c r="E480" s="2">
        <v>11</v>
      </c>
      <c r="F480" s="44">
        <v>10.62</v>
      </c>
      <c r="G480" s="44">
        <v>9.5399999999999991</v>
      </c>
      <c r="H480" s="44">
        <v>10</v>
      </c>
      <c r="I480" s="44">
        <v>9.7200000000000006</v>
      </c>
      <c r="J480" s="44">
        <v>9.74</v>
      </c>
      <c r="K480" s="44">
        <v>9.8699999999999992</v>
      </c>
      <c r="L480" s="44">
        <v>10.23</v>
      </c>
      <c r="M480" s="44">
        <v>14.73</v>
      </c>
      <c r="N480" s="44">
        <v>11.25</v>
      </c>
      <c r="O480" s="44">
        <v>9.9499999999999993</v>
      </c>
      <c r="P480" s="44">
        <v>9.5399999999999991</v>
      </c>
      <c r="Q480" s="44">
        <v>10.39</v>
      </c>
      <c r="R480" s="44">
        <v>9.5500000000000007</v>
      </c>
      <c r="S480" s="19">
        <v>84</v>
      </c>
      <c r="T480" s="21">
        <v>16.878214285714286</v>
      </c>
      <c r="U480" s="21">
        <v>15.161785714285713</v>
      </c>
      <c r="V480" s="21">
        <v>15.892857142857142</v>
      </c>
      <c r="W480" s="21">
        <v>15.447857142857144</v>
      </c>
      <c r="X480" s="21">
        <v>15.479642857142856</v>
      </c>
      <c r="Y480" s="21">
        <v>15.686249999999999</v>
      </c>
      <c r="Z480" s="21">
        <v>16.258392857142859</v>
      </c>
      <c r="AA480" s="21">
        <v>23.410178571428574</v>
      </c>
      <c r="AB480" s="21">
        <v>17.879464285714285</v>
      </c>
      <c r="AC480" s="21">
        <v>15.813392857142855</v>
      </c>
      <c r="AD480" s="21">
        <v>15.161785714285713</v>
      </c>
      <c r="AE480" s="21">
        <v>16.512678571428573</v>
      </c>
      <c r="AF480" s="21">
        <v>15.177678571428574</v>
      </c>
    </row>
    <row r="481" spans="1:32">
      <c r="A481" s="3">
        <v>2008</v>
      </c>
      <c r="B481" s="5" t="s">
        <v>27</v>
      </c>
      <c r="C481" s="5" t="s">
        <v>19</v>
      </c>
      <c r="D481" s="2">
        <v>11</v>
      </c>
      <c r="E481" s="2">
        <v>11</v>
      </c>
      <c r="F481" s="44">
        <v>12.08</v>
      </c>
      <c r="G481" s="44">
        <v>10.75</v>
      </c>
      <c r="H481" s="44">
        <v>11.46</v>
      </c>
      <c r="I481" s="44">
        <v>11.12</v>
      </c>
      <c r="J481" s="44">
        <v>11.08</v>
      </c>
      <c r="K481" s="44">
        <v>11.26</v>
      </c>
      <c r="L481" s="44">
        <v>11.81</v>
      </c>
      <c r="M481" s="44">
        <v>16.34</v>
      </c>
      <c r="N481" s="44">
        <v>12.99</v>
      </c>
      <c r="O481" s="44">
        <v>11.43</v>
      </c>
      <c r="P481" s="44">
        <v>10.83</v>
      </c>
      <c r="Q481" s="44">
        <v>11.59</v>
      </c>
      <c r="R481" s="44">
        <v>10.050000000000001</v>
      </c>
      <c r="S481" s="19">
        <v>84</v>
      </c>
      <c r="T481" s="21">
        <v>19.19857142857143</v>
      </c>
      <c r="U481" s="21">
        <v>17.084821428571427</v>
      </c>
      <c r="V481" s="21">
        <v>18.213214285714287</v>
      </c>
      <c r="W481" s="21">
        <v>17.672857142857143</v>
      </c>
      <c r="X481" s="21">
        <v>17.609285714285715</v>
      </c>
      <c r="Y481" s="21">
        <v>17.895357142857144</v>
      </c>
      <c r="Z481" s="21">
        <v>18.769464285714285</v>
      </c>
      <c r="AA481" s="21">
        <v>25.96892857142857</v>
      </c>
      <c r="AB481" s="21">
        <v>20.644821428571429</v>
      </c>
      <c r="AC481" s="21">
        <v>18.165535714285713</v>
      </c>
      <c r="AD481" s="21">
        <v>17.211964285714288</v>
      </c>
      <c r="AE481" s="21">
        <v>18.419821428571428</v>
      </c>
      <c r="AF481" s="21">
        <v>15.97232142857143</v>
      </c>
    </row>
    <row r="482" spans="1:32">
      <c r="A482" s="3">
        <v>2008</v>
      </c>
      <c r="B482" s="5" t="s">
        <v>27</v>
      </c>
      <c r="C482" s="5" t="s">
        <v>20</v>
      </c>
      <c r="D482" s="2">
        <v>12</v>
      </c>
      <c r="E482" s="2">
        <v>11</v>
      </c>
      <c r="F482" s="44">
        <v>9.3000000000000007</v>
      </c>
      <c r="G482" s="44">
        <v>8.5</v>
      </c>
      <c r="H482" s="44">
        <v>8.83</v>
      </c>
      <c r="I482" s="44">
        <v>8.42</v>
      </c>
      <c r="J482" s="44">
        <v>8.44</v>
      </c>
      <c r="K482" s="44">
        <v>8.6</v>
      </c>
      <c r="L482" s="44">
        <v>8.9700000000000006</v>
      </c>
      <c r="M482" s="44">
        <v>13.13</v>
      </c>
      <c r="N482" s="44">
        <v>9.68</v>
      </c>
      <c r="O482" s="44">
        <v>8.8000000000000007</v>
      </c>
      <c r="P482" s="44">
        <v>8.57</v>
      </c>
      <c r="Q482" s="44">
        <v>9.42</v>
      </c>
      <c r="R482" s="44">
        <v>8.9600000000000009</v>
      </c>
      <c r="S482" s="19">
        <v>84</v>
      </c>
      <c r="T482" s="21">
        <v>14.780357142857145</v>
      </c>
      <c r="U482" s="21">
        <v>13.508928571428571</v>
      </c>
      <c r="V482" s="21">
        <v>14.033392857142857</v>
      </c>
      <c r="W482" s="21">
        <v>13.381785714285714</v>
      </c>
      <c r="X482" s="21">
        <v>13.413571428571428</v>
      </c>
      <c r="Y482" s="21">
        <v>13.667857142857141</v>
      </c>
      <c r="Z482" s="21">
        <v>14.255892857142859</v>
      </c>
      <c r="AA482" s="21">
        <v>20.867321428571429</v>
      </c>
      <c r="AB482" s="21">
        <v>15.384285714285713</v>
      </c>
      <c r="AC482" s="21">
        <v>13.985714285714288</v>
      </c>
      <c r="AD482" s="21">
        <v>13.620178571428571</v>
      </c>
      <c r="AE482" s="21">
        <v>14.971071428571427</v>
      </c>
      <c r="AF482" s="21">
        <v>14.24</v>
      </c>
    </row>
    <row r="483" spans="1:32">
      <c r="A483" s="3">
        <v>2008</v>
      </c>
      <c r="B483" s="5" t="s">
        <v>27</v>
      </c>
      <c r="C483" s="5" t="s">
        <v>21</v>
      </c>
      <c r="D483" s="2">
        <v>13</v>
      </c>
      <c r="E483" s="2">
        <v>11</v>
      </c>
      <c r="F483" s="44">
        <v>11.98</v>
      </c>
      <c r="G483" s="44">
        <v>10.52</v>
      </c>
      <c r="H483" s="44">
        <v>11.36</v>
      </c>
      <c r="I483" s="44">
        <v>10.97</v>
      </c>
      <c r="J483" s="44">
        <v>10.94</v>
      </c>
      <c r="K483" s="44">
        <v>11.09</v>
      </c>
      <c r="L483" s="44">
        <v>11.62</v>
      </c>
      <c r="M483" s="44">
        <v>15.83</v>
      </c>
      <c r="N483" s="44">
        <v>12.69</v>
      </c>
      <c r="O483" s="44">
        <v>10.99</v>
      </c>
      <c r="P483" s="44">
        <v>10.66</v>
      </c>
      <c r="Q483" s="44">
        <v>11.59</v>
      </c>
      <c r="R483" s="44">
        <v>10.27</v>
      </c>
      <c r="S483" s="19">
        <v>84</v>
      </c>
      <c r="T483" s="21">
        <v>19.039642857142859</v>
      </c>
      <c r="U483" s="21">
        <v>16.719285714285711</v>
      </c>
      <c r="V483" s="21">
        <v>18.054285714285715</v>
      </c>
      <c r="W483" s="21">
        <v>17.434464285714288</v>
      </c>
      <c r="X483" s="21">
        <v>17.386785714285715</v>
      </c>
      <c r="Y483" s="21">
        <v>17.62517857142857</v>
      </c>
      <c r="Z483" s="21">
        <v>18.467500000000001</v>
      </c>
      <c r="AA483" s="21">
        <v>25.158392857142854</v>
      </c>
      <c r="AB483" s="21">
        <v>20.168035714285715</v>
      </c>
      <c r="AC483" s="21">
        <v>17.466249999999999</v>
      </c>
      <c r="AD483" s="21">
        <v>16.941785714285714</v>
      </c>
      <c r="AE483" s="21">
        <v>18.419821428571428</v>
      </c>
      <c r="AF483" s="21">
        <v>16.321964285714284</v>
      </c>
    </row>
    <row r="484" spans="1:32">
      <c r="A484" s="3">
        <v>2008</v>
      </c>
      <c r="B484" s="5" t="s">
        <v>27</v>
      </c>
      <c r="C484" s="5" t="s">
        <v>22</v>
      </c>
      <c r="D484" s="2">
        <v>14</v>
      </c>
      <c r="E484" s="2">
        <v>11</v>
      </c>
      <c r="F484" s="44">
        <v>12.63</v>
      </c>
      <c r="G484" s="44">
        <v>11.27</v>
      </c>
      <c r="H484" s="44">
        <v>11.97</v>
      </c>
      <c r="I484" s="44">
        <v>11.69</v>
      </c>
      <c r="J484" s="44">
        <v>11.63</v>
      </c>
      <c r="K484" s="44">
        <v>11.83</v>
      </c>
      <c r="L484" s="44">
        <v>12.31</v>
      </c>
      <c r="M484" s="44">
        <v>17.059999999999999</v>
      </c>
      <c r="N484" s="44">
        <v>13.64</v>
      </c>
      <c r="O484" s="44">
        <v>11.84</v>
      </c>
      <c r="P484" s="44">
        <v>11.39</v>
      </c>
      <c r="Q484" s="44">
        <v>12.27</v>
      </c>
      <c r="R484" s="44">
        <v>10.45</v>
      </c>
      <c r="S484" s="19">
        <v>84</v>
      </c>
      <c r="T484" s="21">
        <v>20.072678571428572</v>
      </c>
      <c r="U484" s="21">
        <v>17.911249999999999</v>
      </c>
      <c r="V484" s="21">
        <v>19.02375</v>
      </c>
      <c r="W484" s="21">
        <v>18.578749999999999</v>
      </c>
      <c r="X484" s="21">
        <v>18.483392857142857</v>
      </c>
      <c r="Y484" s="21">
        <v>18.80125</v>
      </c>
      <c r="Z484" s="21">
        <v>19.564107142857143</v>
      </c>
      <c r="AA484" s="21">
        <v>27.113214285714282</v>
      </c>
      <c r="AB484" s="21">
        <v>21.677857142857142</v>
      </c>
      <c r="AC484" s="21">
        <v>18.817142857142855</v>
      </c>
      <c r="AD484" s="21">
        <v>18.101964285714285</v>
      </c>
      <c r="AE484" s="21">
        <v>19.500535714285711</v>
      </c>
      <c r="AF484" s="21">
        <v>16.608035714285712</v>
      </c>
    </row>
    <row r="485" spans="1:32">
      <c r="A485" s="3">
        <v>2008</v>
      </c>
      <c r="B485" s="5" t="s">
        <v>27</v>
      </c>
      <c r="C485" s="5" t="s">
        <v>23</v>
      </c>
      <c r="D485" s="2">
        <v>15</v>
      </c>
      <c r="E485" s="2">
        <v>11</v>
      </c>
      <c r="F485" s="44">
        <v>10.94</v>
      </c>
      <c r="G485" s="44">
        <v>9.69</v>
      </c>
      <c r="H485" s="44">
        <v>10.47</v>
      </c>
      <c r="I485" s="44">
        <v>9.86</v>
      </c>
      <c r="J485" s="44">
        <v>9.77</v>
      </c>
      <c r="K485" s="44">
        <v>10.039999999999999</v>
      </c>
      <c r="L485" s="44">
        <v>10.48</v>
      </c>
      <c r="M485" s="44">
        <v>14.63</v>
      </c>
      <c r="N485" s="44">
        <v>11.28</v>
      </c>
      <c r="O485" s="44">
        <v>9.91</v>
      </c>
      <c r="P485" s="44">
        <v>9.76</v>
      </c>
      <c r="Q485" s="44">
        <v>10.77</v>
      </c>
      <c r="R485" s="44">
        <v>9.98</v>
      </c>
      <c r="S485" s="19">
        <v>84</v>
      </c>
      <c r="T485" s="21">
        <v>17.386785714285715</v>
      </c>
      <c r="U485" s="21">
        <v>15.400178571428572</v>
      </c>
      <c r="V485" s="21">
        <v>16.63982142857143</v>
      </c>
      <c r="W485" s="21">
        <v>15.670357142857142</v>
      </c>
      <c r="X485" s="21">
        <v>15.527321428571426</v>
      </c>
      <c r="Y485" s="21">
        <v>15.956428571428571</v>
      </c>
      <c r="Z485" s="21">
        <v>16.655714285714289</v>
      </c>
      <c r="AA485" s="21">
        <v>23.251249999999999</v>
      </c>
      <c r="AB485" s="21">
        <v>17.927142857142854</v>
      </c>
      <c r="AC485" s="21">
        <v>15.74982142857143</v>
      </c>
      <c r="AD485" s="21">
        <v>15.511428571428572</v>
      </c>
      <c r="AE485" s="21">
        <v>17.116607142857141</v>
      </c>
      <c r="AF485" s="21">
        <v>15.86107142857143</v>
      </c>
    </row>
    <row r="486" spans="1:32">
      <c r="A486" s="3">
        <v>2008</v>
      </c>
      <c r="B486" s="5" t="s">
        <v>27</v>
      </c>
      <c r="C486" s="5" t="s">
        <v>24</v>
      </c>
      <c r="D486" s="2">
        <v>16</v>
      </c>
      <c r="E486" s="2">
        <v>11</v>
      </c>
      <c r="F486" s="44">
        <v>7.5</v>
      </c>
      <c r="G486" s="44">
        <v>6.95</v>
      </c>
      <c r="H486" s="44">
        <v>7.1</v>
      </c>
      <c r="I486" s="44">
        <v>7</v>
      </c>
      <c r="J486" s="44">
        <v>7.02</v>
      </c>
      <c r="K486" s="44">
        <v>7.13</v>
      </c>
      <c r="L486" s="44">
        <v>7.42</v>
      </c>
      <c r="M486" s="44">
        <v>8.89</v>
      </c>
      <c r="N486" s="44">
        <v>7.75</v>
      </c>
      <c r="O486" s="44">
        <v>7.64</v>
      </c>
      <c r="P486" s="44">
        <v>7.07</v>
      </c>
      <c r="Q486" s="44">
        <v>7.68</v>
      </c>
      <c r="R486" s="44">
        <v>7.85</v>
      </c>
      <c r="S486" s="19">
        <v>84</v>
      </c>
      <c r="T486" s="21">
        <v>11.919642857142858</v>
      </c>
      <c r="U486" s="21">
        <v>11.045535714285714</v>
      </c>
      <c r="V486" s="21">
        <v>11.28392857142857</v>
      </c>
      <c r="W486" s="21">
        <v>11.125</v>
      </c>
      <c r="X486" s="21">
        <v>11.156785714285714</v>
      </c>
      <c r="Y486" s="21">
        <v>11.331607142857143</v>
      </c>
      <c r="Z486" s="21">
        <v>11.792499999999999</v>
      </c>
      <c r="AA486" s="21">
        <v>14.12875</v>
      </c>
      <c r="AB486" s="21">
        <v>12.316964285714286</v>
      </c>
      <c r="AC486" s="21">
        <v>12.142142857142856</v>
      </c>
      <c r="AD486" s="21">
        <v>11.23625</v>
      </c>
      <c r="AE486" s="21">
        <v>12.205714285714285</v>
      </c>
      <c r="AF486" s="21">
        <v>12.475892857142856</v>
      </c>
    </row>
    <row r="487" spans="1:32">
      <c r="A487" s="3">
        <v>2008</v>
      </c>
      <c r="B487" s="5" t="s">
        <v>27</v>
      </c>
      <c r="C487" s="5" t="s">
        <v>25</v>
      </c>
      <c r="D487" s="2">
        <v>17</v>
      </c>
      <c r="E487" s="2">
        <v>11</v>
      </c>
      <c r="F487" s="44">
        <v>7.27</v>
      </c>
      <c r="G487" s="44">
        <v>7.15</v>
      </c>
      <c r="H487" s="44">
        <v>6.8</v>
      </c>
      <c r="I487" s="44">
        <v>7</v>
      </c>
      <c r="J487" s="44">
        <v>6.93</v>
      </c>
      <c r="K487" s="44">
        <v>6.88</v>
      </c>
      <c r="L487" s="44">
        <v>7.21</v>
      </c>
      <c r="M487" s="44">
        <v>8.34</v>
      </c>
      <c r="N487" s="44">
        <v>7.27</v>
      </c>
      <c r="O487" s="44">
        <v>7.68</v>
      </c>
      <c r="P487" s="44">
        <v>7.33</v>
      </c>
      <c r="Q487" s="44">
        <v>7.04</v>
      </c>
      <c r="R487" s="44">
        <v>7.42</v>
      </c>
      <c r="S487" s="19">
        <v>84</v>
      </c>
      <c r="T487" s="21">
        <v>11.554107142857143</v>
      </c>
      <c r="U487" s="21">
        <v>11.363392857142859</v>
      </c>
      <c r="V487" s="21">
        <v>10.807142857142857</v>
      </c>
      <c r="W487" s="21">
        <v>11.125</v>
      </c>
      <c r="X487" s="21">
        <v>11.01375</v>
      </c>
      <c r="Y487" s="21">
        <v>10.934285714285714</v>
      </c>
      <c r="Z487" s="21">
        <v>11.45875</v>
      </c>
      <c r="AA487" s="21">
        <v>13.254642857142855</v>
      </c>
      <c r="AB487" s="21">
        <v>11.554107142857143</v>
      </c>
      <c r="AC487" s="21">
        <v>12.205714285714285</v>
      </c>
      <c r="AD487" s="21">
        <v>11.649464285714286</v>
      </c>
      <c r="AE487" s="21">
        <v>11.188571428571429</v>
      </c>
      <c r="AF487" s="21">
        <v>11.792499999999999</v>
      </c>
    </row>
    <row r="488" spans="1:32">
      <c r="A488" s="3">
        <v>2008</v>
      </c>
      <c r="B488" s="5" t="s">
        <v>27</v>
      </c>
      <c r="C488" s="5" t="s">
        <v>26</v>
      </c>
      <c r="D488" s="2">
        <v>18</v>
      </c>
      <c r="E488" s="2">
        <v>11</v>
      </c>
      <c r="F488" s="44">
        <v>7.52</v>
      </c>
      <c r="G488" s="44">
        <v>6.93</v>
      </c>
      <c r="H488" s="44">
        <v>7.19</v>
      </c>
      <c r="I488" s="44">
        <v>7</v>
      </c>
      <c r="J488" s="44">
        <v>7.05</v>
      </c>
      <c r="K488" s="44">
        <v>7.2</v>
      </c>
      <c r="L488" s="44">
        <v>7.46</v>
      </c>
      <c r="M488" s="44">
        <v>9.08</v>
      </c>
      <c r="N488" s="44">
        <v>7.86</v>
      </c>
      <c r="O488" s="44">
        <v>7.63</v>
      </c>
      <c r="P488" s="44">
        <v>7.04</v>
      </c>
      <c r="Q488" s="44">
        <v>7.83</v>
      </c>
      <c r="R488" s="44">
        <v>7.9</v>
      </c>
      <c r="S488" s="19">
        <v>84</v>
      </c>
      <c r="T488" s="21">
        <v>11.95142857142857</v>
      </c>
      <c r="U488" s="21">
        <v>11.01375</v>
      </c>
      <c r="V488" s="21">
        <v>11.426964285714286</v>
      </c>
      <c r="W488" s="21">
        <v>11.125</v>
      </c>
      <c r="X488" s="21">
        <v>11.204464285714286</v>
      </c>
      <c r="Y488" s="21">
        <v>11.442857142857143</v>
      </c>
      <c r="Z488" s="21">
        <v>11.856071428571429</v>
      </c>
      <c r="AA488" s="21">
        <v>14.430714285714286</v>
      </c>
      <c r="AB488" s="21">
        <v>12.491785714285713</v>
      </c>
      <c r="AC488" s="21">
        <v>12.126250000000001</v>
      </c>
      <c r="AD488" s="21">
        <v>11.188571428571429</v>
      </c>
      <c r="AE488" s="21">
        <v>12.444107142857144</v>
      </c>
      <c r="AF488" s="21">
        <v>12.555357142857144</v>
      </c>
    </row>
    <row r="489" spans="1:32">
      <c r="A489" s="3">
        <v>2008</v>
      </c>
      <c r="B489" s="5" t="s">
        <v>28</v>
      </c>
      <c r="C489" s="5" t="s">
        <v>18</v>
      </c>
      <c r="D489" s="2">
        <v>19</v>
      </c>
      <c r="E489" s="2">
        <v>11</v>
      </c>
      <c r="F489" s="45">
        <v>10.54</v>
      </c>
      <c r="G489" s="45">
        <v>9.48</v>
      </c>
      <c r="H489" s="45">
        <v>9.91</v>
      </c>
      <c r="I489" s="45">
        <v>9.64</v>
      </c>
      <c r="J489" s="45">
        <v>9.6300000000000008</v>
      </c>
      <c r="K489" s="45">
        <v>9.83</v>
      </c>
      <c r="L489" s="45">
        <v>10.17</v>
      </c>
      <c r="M489" s="45">
        <v>14.68</v>
      </c>
      <c r="N489" s="45">
        <v>11.19</v>
      </c>
      <c r="O489" s="45">
        <v>9.92</v>
      </c>
      <c r="P489" s="45">
        <v>9.51</v>
      </c>
      <c r="Q489" s="45">
        <v>10.32</v>
      </c>
      <c r="R489" s="45">
        <v>9.4700000000000006</v>
      </c>
      <c r="S489" s="19">
        <v>84</v>
      </c>
      <c r="T489" s="22">
        <v>16.751071428571429</v>
      </c>
      <c r="U489" s="22">
        <v>15.066428571428574</v>
      </c>
      <c r="V489" s="22">
        <v>15.74982142857143</v>
      </c>
      <c r="W489" s="22">
        <v>15.320714285714287</v>
      </c>
      <c r="X489" s="22">
        <v>15.304821428571429</v>
      </c>
      <c r="Y489" s="22">
        <v>15.622678571428573</v>
      </c>
      <c r="Z489" s="22">
        <v>16.163035714285712</v>
      </c>
      <c r="AA489" s="22">
        <v>23.330714285714286</v>
      </c>
      <c r="AB489" s="22">
        <v>17.784107142857142</v>
      </c>
      <c r="AC489" s="22">
        <v>15.765714285714285</v>
      </c>
      <c r="AD489" s="22">
        <v>15.114107142857144</v>
      </c>
      <c r="AE489" s="22">
        <v>16.401428571428571</v>
      </c>
      <c r="AF489" s="22">
        <v>15.050535714285715</v>
      </c>
    </row>
    <row r="490" spans="1:32">
      <c r="A490" s="3">
        <v>2008</v>
      </c>
      <c r="B490" s="5" t="s">
        <v>28</v>
      </c>
      <c r="C490" s="5" t="s">
        <v>19</v>
      </c>
      <c r="D490" s="2">
        <v>20</v>
      </c>
      <c r="E490" s="2">
        <v>11</v>
      </c>
      <c r="F490" s="45">
        <v>11.97</v>
      </c>
      <c r="G490" s="45">
        <v>10.67</v>
      </c>
      <c r="H490" s="45">
        <v>11.29</v>
      </c>
      <c r="I490" s="45">
        <v>11.01</v>
      </c>
      <c r="J490" s="45">
        <v>10.95</v>
      </c>
      <c r="K490" s="45">
        <v>11.09</v>
      </c>
      <c r="L490" s="45">
        <v>11.66</v>
      </c>
      <c r="M490" s="45">
        <v>16.29</v>
      </c>
      <c r="N490" s="45">
        <v>12.92</v>
      </c>
      <c r="O490" s="45">
        <v>11.22</v>
      </c>
      <c r="P490" s="45">
        <v>10.74</v>
      </c>
      <c r="Q490" s="45">
        <v>11.44</v>
      </c>
      <c r="R490" s="45">
        <v>9.91</v>
      </c>
      <c r="S490" s="19">
        <v>84</v>
      </c>
      <c r="T490" s="22">
        <v>19.02375</v>
      </c>
      <c r="U490" s="22">
        <v>16.95767857142857</v>
      </c>
      <c r="V490" s="22">
        <v>17.943035714285713</v>
      </c>
      <c r="W490" s="22">
        <v>17.498035714285713</v>
      </c>
      <c r="X490" s="22">
        <v>17.40267857142857</v>
      </c>
      <c r="Y490" s="22">
        <v>17.62517857142857</v>
      </c>
      <c r="Z490" s="22">
        <v>18.53107142857143</v>
      </c>
      <c r="AA490" s="22">
        <v>25.889464285714283</v>
      </c>
      <c r="AB490" s="22">
        <v>20.533571428571427</v>
      </c>
      <c r="AC490" s="22">
        <v>17.831785714285715</v>
      </c>
      <c r="AD490" s="22">
        <v>17.068928571428572</v>
      </c>
      <c r="AE490" s="22">
        <v>18.181428571428572</v>
      </c>
      <c r="AF490" s="22">
        <v>15.74982142857143</v>
      </c>
    </row>
    <row r="491" spans="1:32">
      <c r="A491" s="3">
        <v>2008</v>
      </c>
      <c r="B491" s="5" t="s">
        <v>28</v>
      </c>
      <c r="C491" s="5" t="s">
        <v>20</v>
      </c>
      <c r="D491" s="2">
        <v>21</v>
      </c>
      <c r="E491" s="2">
        <v>11</v>
      </c>
      <c r="F491" s="45">
        <v>9.2799999999999994</v>
      </c>
      <c r="G491" s="45">
        <v>8.5</v>
      </c>
      <c r="H491" s="45">
        <v>8.82</v>
      </c>
      <c r="I491" s="45">
        <v>8.4</v>
      </c>
      <c r="J491" s="45">
        <v>8.42</v>
      </c>
      <c r="K491" s="45">
        <v>8.59</v>
      </c>
      <c r="L491" s="45">
        <v>8.9499999999999993</v>
      </c>
      <c r="M491" s="45">
        <v>13.15</v>
      </c>
      <c r="N491" s="45">
        <v>9.66</v>
      </c>
      <c r="O491" s="45">
        <v>8.77</v>
      </c>
      <c r="P491" s="45">
        <v>8.56</v>
      </c>
      <c r="Q491" s="45">
        <v>9.42</v>
      </c>
      <c r="R491" s="45">
        <v>8.9600000000000009</v>
      </c>
      <c r="S491" s="19">
        <v>84</v>
      </c>
      <c r="T491" s="22">
        <v>14.748571428571427</v>
      </c>
      <c r="U491" s="22">
        <v>13.508928571428571</v>
      </c>
      <c r="V491" s="22">
        <v>14.0175</v>
      </c>
      <c r="W491" s="22">
        <v>13.350000000000001</v>
      </c>
      <c r="X491" s="22">
        <v>13.381785714285714</v>
      </c>
      <c r="Y491" s="22">
        <v>13.651964285714284</v>
      </c>
      <c r="Z491" s="22">
        <v>14.224107142857141</v>
      </c>
      <c r="AA491" s="22">
        <v>20.899107142857144</v>
      </c>
      <c r="AB491" s="22">
        <v>15.352500000000001</v>
      </c>
      <c r="AC491" s="22">
        <v>13.938035714285713</v>
      </c>
      <c r="AD491" s="22">
        <v>13.604285714285714</v>
      </c>
      <c r="AE491" s="22">
        <v>14.971071428571427</v>
      </c>
      <c r="AF491" s="22">
        <v>14.24</v>
      </c>
    </row>
    <row r="492" spans="1:32">
      <c r="A492" s="3">
        <v>2008</v>
      </c>
      <c r="B492" s="5" t="s">
        <v>28</v>
      </c>
      <c r="C492" s="5" t="s">
        <v>21</v>
      </c>
      <c r="D492" s="2">
        <v>22</v>
      </c>
      <c r="E492" s="2">
        <v>11</v>
      </c>
      <c r="F492" s="45">
        <v>11.88</v>
      </c>
      <c r="G492" s="45">
        <v>10.46</v>
      </c>
      <c r="H492" s="45">
        <v>11.25</v>
      </c>
      <c r="I492" s="45">
        <v>10.9</v>
      </c>
      <c r="J492" s="45">
        <v>10.81</v>
      </c>
      <c r="K492" s="45">
        <v>11</v>
      </c>
      <c r="L492" s="45">
        <v>11.52</v>
      </c>
      <c r="M492" s="45">
        <v>15.79</v>
      </c>
      <c r="N492" s="45">
        <v>12.61</v>
      </c>
      <c r="O492" s="45">
        <v>10.91</v>
      </c>
      <c r="P492" s="45">
        <v>10.54</v>
      </c>
      <c r="Q492" s="45">
        <v>11.48</v>
      </c>
      <c r="R492" s="45">
        <v>10.14</v>
      </c>
      <c r="S492" s="19">
        <v>84</v>
      </c>
      <c r="T492" s="22">
        <v>18.880714285714287</v>
      </c>
      <c r="U492" s="22">
        <v>16.623928571428571</v>
      </c>
      <c r="V492" s="22">
        <v>17.879464285714285</v>
      </c>
      <c r="W492" s="22">
        <v>17.323214285714286</v>
      </c>
      <c r="X492" s="22">
        <v>17.18017857142857</v>
      </c>
      <c r="Y492" s="22">
        <v>17.482142857142858</v>
      </c>
      <c r="Z492" s="22">
        <v>18.308571428571426</v>
      </c>
      <c r="AA492" s="22">
        <v>25.094821428571425</v>
      </c>
      <c r="AB492" s="22">
        <v>20.040892857142858</v>
      </c>
      <c r="AC492" s="22">
        <v>17.339107142857145</v>
      </c>
      <c r="AD492" s="22">
        <v>16.751071428571429</v>
      </c>
      <c r="AE492" s="22">
        <v>18.245000000000001</v>
      </c>
      <c r="AF492" s="22">
        <v>16.115357142857142</v>
      </c>
    </row>
    <row r="493" spans="1:32">
      <c r="A493" s="3">
        <v>2008</v>
      </c>
      <c r="B493" s="5" t="s">
        <v>28</v>
      </c>
      <c r="C493" s="5" t="s">
        <v>22</v>
      </c>
      <c r="D493" s="2">
        <v>23</v>
      </c>
      <c r="E493" s="2">
        <v>11</v>
      </c>
      <c r="F493" s="45">
        <v>12.5</v>
      </c>
      <c r="G493" s="45">
        <v>11.04</v>
      </c>
      <c r="H493" s="45">
        <v>11.82</v>
      </c>
      <c r="I493" s="45">
        <v>11.5</v>
      </c>
      <c r="J493" s="45">
        <v>11.5</v>
      </c>
      <c r="K493" s="45">
        <v>11.63</v>
      </c>
      <c r="L493" s="45">
        <v>12.16</v>
      </c>
      <c r="M493" s="45">
        <v>16.96</v>
      </c>
      <c r="N493" s="45">
        <v>13.48</v>
      </c>
      <c r="O493" s="45">
        <v>11.64</v>
      </c>
      <c r="P493" s="45">
        <v>11.28</v>
      </c>
      <c r="Q493" s="45">
        <v>12.04</v>
      </c>
      <c r="R493" s="45">
        <v>10.25</v>
      </c>
      <c r="S493" s="19">
        <v>84</v>
      </c>
      <c r="T493" s="22">
        <v>19.866071428571427</v>
      </c>
      <c r="U493" s="22">
        <v>17.545714285714286</v>
      </c>
      <c r="V493" s="22">
        <v>18.785357142857144</v>
      </c>
      <c r="W493" s="22">
        <v>18.276785714285715</v>
      </c>
      <c r="X493" s="22">
        <v>18.276785714285715</v>
      </c>
      <c r="Y493" s="22">
        <v>18.483392857142857</v>
      </c>
      <c r="Z493" s="22">
        <v>19.325714285714287</v>
      </c>
      <c r="AA493" s="22">
        <v>26.954285714285717</v>
      </c>
      <c r="AB493" s="22">
        <v>21.423571428571432</v>
      </c>
      <c r="AC493" s="22">
        <v>18.499285714285715</v>
      </c>
      <c r="AD493" s="22">
        <v>17.927142857142854</v>
      </c>
      <c r="AE493" s="22">
        <v>19.134999999999998</v>
      </c>
      <c r="AF493" s="22">
        <v>16.290178571428573</v>
      </c>
    </row>
    <row r="494" spans="1:32">
      <c r="A494" s="3">
        <v>2008</v>
      </c>
      <c r="B494" s="5" t="s">
        <v>28</v>
      </c>
      <c r="C494" s="5" t="s">
        <v>23</v>
      </c>
      <c r="D494" s="2">
        <v>24</v>
      </c>
      <c r="E494" s="2">
        <v>11</v>
      </c>
      <c r="F494" s="45">
        <v>10.92</v>
      </c>
      <c r="G494" s="45">
        <v>9.67</v>
      </c>
      <c r="H494" s="45">
        <v>10.43</v>
      </c>
      <c r="I494" s="45">
        <v>9.86</v>
      </c>
      <c r="J494" s="45">
        <v>9.74</v>
      </c>
      <c r="K494" s="45">
        <v>10.029999999999999</v>
      </c>
      <c r="L494" s="45">
        <v>10.47</v>
      </c>
      <c r="M494" s="45">
        <v>14.63</v>
      </c>
      <c r="N494" s="45">
        <v>11.24</v>
      </c>
      <c r="O494" s="45">
        <v>9.8800000000000008</v>
      </c>
      <c r="P494" s="45">
        <v>9.74</v>
      </c>
      <c r="Q494" s="45">
        <v>10.74</v>
      </c>
      <c r="R494" s="45">
        <v>9.98</v>
      </c>
      <c r="S494" s="19">
        <v>84</v>
      </c>
      <c r="T494" s="22">
        <v>17.355</v>
      </c>
      <c r="U494" s="22">
        <v>15.368392857142856</v>
      </c>
      <c r="V494" s="22">
        <v>16.576249999999998</v>
      </c>
      <c r="W494" s="22">
        <v>15.670357142857142</v>
      </c>
      <c r="X494" s="22">
        <v>15.479642857142856</v>
      </c>
      <c r="Y494" s="22">
        <v>15.940535714285712</v>
      </c>
      <c r="Z494" s="22">
        <v>16.63982142857143</v>
      </c>
      <c r="AA494" s="22">
        <v>23.251249999999999</v>
      </c>
      <c r="AB494" s="22">
        <v>17.863571428571429</v>
      </c>
      <c r="AC494" s="22">
        <v>15.702142857142857</v>
      </c>
      <c r="AD494" s="22">
        <v>15.479642857142856</v>
      </c>
      <c r="AE494" s="22">
        <v>17.068928571428572</v>
      </c>
      <c r="AF494" s="22">
        <v>15.86107142857143</v>
      </c>
    </row>
    <row r="495" spans="1:32">
      <c r="A495" s="3">
        <v>2008</v>
      </c>
      <c r="B495" s="5" t="s">
        <v>28</v>
      </c>
      <c r="C495" s="5" t="s">
        <v>24</v>
      </c>
      <c r="D495" s="2">
        <v>25</v>
      </c>
      <c r="E495" s="2">
        <v>11</v>
      </c>
      <c r="F495" s="45">
        <v>7.5</v>
      </c>
      <c r="G495" s="45">
        <v>6.97</v>
      </c>
      <c r="H495" s="45">
        <v>7.09</v>
      </c>
      <c r="I495" s="45">
        <v>7</v>
      </c>
      <c r="J495" s="45">
        <v>7</v>
      </c>
      <c r="K495" s="45">
        <v>7.1</v>
      </c>
      <c r="L495" s="45">
        <v>7.41</v>
      </c>
      <c r="M495" s="45">
        <v>8.86</v>
      </c>
      <c r="N495" s="45">
        <v>7.72</v>
      </c>
      <c r="O495" s="45">
        <v>7.65</v>
      </c>
      <c r="P495" s="45">
        <v>7</v>
      </c>
      <c r="Q495" s="45">
        <v>7.68</v>
      </c>
      <c r="R495" s="45">
        <v>7.85</v>
      </c>
      <c r="S495" s="19">
        <v>84</v>
      </c>
      <c r="T495" s="22">
        <v>11.919642857142858</v>
      </c>
      <c r="U495" s="22">
        <v>11.077321428571429</v>
      </c>
      <c r="V495" s="22">
        <v>11.268035714285714</v>
      </c>
      <c r="W495" s="22">
        <v>11.125</v>
      </c>
      <c r="X495" s="22">
        <v>11.125</v>
      </c>
      <c r="Y495" s="22">
        <v>11.28392857142857</v>
      </c>
      <c r="Z495" s="22">
        <v>11.776607142857143</v>
      </c>
      <c r="AA495" s="22">
        <v>14.081071428571429</v>
      </c>
      <c r="AB495" s="22">
        <v>12.269285714285713</v>
      </c>
      <c r="AC495" s="22">
        <v>12.158035714285715</v>
      </c>
      <c r="AD495" s="22">
        <v>11.125</v>
      </c>
      <c r="AE495" s="22">
        <v>12.205714285714285</v>
      </c>
      <c r="AF495" s="22">
        <v>12.475892857142856</v>
      </c>
    </row>
    <row r="496" spans="1:32">
      <c r="A496" s="3">
        <v>2008</v>
      </c>
      <c r="B496" s="5" t="s">
        <v>28</v>
      </c>
      <c r="C496" s="5" t="s">
        <v>25</v>
      </c>
      <c r="D496" s="2">
        <v>26</v>
      </c>
      <c r="E496" s="2">
        <v>11</v>
      </c>
      <c r="F496" s="45">
        <v>7.25</v>
      </c>
      <c r="G496" s="45">
        <v>7.16</v>
      </c>
      <c r="H496" s="45">
        <v>6.79</v>
      </c>
      <c r="I496" s="45">
        <v>7</v>
      </c>
      <c r="J496" s="45">
        <v>6.92</v>
      </c>
      <c r="K496" s="45">
        <v>6.82</v>
      </c>
      <c r="L496" s="45">
        <v>7.16</v>
      </c>
      <c r="M496" s="45">
        <v>8.2799999999999994</v>
      </c>
      <c r="N496" s="45">
        <v>7.25</v>
      </c>
      <c r="O496" s="45">
        <v>7.74</v>
      </c>
      <c r="P496" s="45">
        <v>6.96</v>
      </c>
      <c r="Q496" s="45">
        <v>7.07</v>
      </c>
      <c r="R496" s="45">
        <v>7.57</v>
      </c>
      <c r="S496" s="19">
        <v>84</v>
      </c>
      <c r="T496" s="22">
        <v>11.522321428571429</v>
      </c>
      <c r="U496" s="22">
        <v>11.379285714285714</v>
      </c>
      <c r="V496" s="22">
        <v>10.79125</v>
      </c>
      <c r="W496" s="22">
        <v>11.125</v>
      </c>
      <c r="X496" s="22">
        <v>10.997857142857143</v>
      </c>
      <c r="Y496" s="22">
        <v>10.838928571428571</v>
      </c>
      <c r="Z496" s="22">
        <v>11.379285714285714</v>
      </c>
      <c r="AA496" s="22">
        <v>13.159285714285712</v>
      </c>
      <c r="AB496" s="22">
        <v>11.522321428571429</v>
      </c>
      <c r="AC496" s="22">
        <v>12.301071428571428</v>
      </c>
      <c r="AD496" s="22">
        <v>11.061428571428571</v>
      </c>
      <c r="AE496" s="22">
        <v>11.23625</v>
      </c>
      <c r="AF496" s="22">
        <v>12.030892857142858</v>
      </c>
    </row>
    <row r="497" spans="1:32">
      <c r="A497" s="3">
        <v>2008</v>
      </c>
      <c r="B497" s="5" t="s">
        <v>28</v>
      </c>
      <c r="C497" s="5" t="s">
        <v>26</v>
      </c>
      <c r="D497" s="2">
        <v>27</v>
      </c>
      <c r="E497" s="2">
        <v>11</v>
      </c>
      <c r="F497" s="45">
        <v>7.51</v>
      </c>
      <c r="G497" s="45">
        <v>6.96</v>
      </c>
      <c r="H497" s="45">
        <v>7.18</v>
      </c>
      <c r="I497" s="45">
        <v>7</v>
      </c>
      <c r="J497" s="45">
        <v>7.03</v>
      </c>
      <c r="K497" s="45">
        <v>7.19</v>
      </c>
      <c r="L497" s="45">
        <v>7.46</v>
      </c>
      <c r="M497" s="45">
        <v>9.07</v>
      </c>
      <c r="N497" s="45">
        <v>7.86</v>
      </c>
      <c r="O497" s="45">
        <v>7.64</v>
      </c>
      <c r="P497" s="45">
        <v>7</v>
      </c>
      <c r="Q497" s="45">
        <v>7.84</v>
      </c>
      <c r="R497" s="45">
        <v>7.89</v>
      </c>
      <c r="S497" s="19">
        <v>84</v>
      </c>
      <c r="T497" s="22">
        <v>11.935535714285713</v>
      </c>
      <c r="U497" s="22">
        <v>11.061428571428571</v>
      </c>
      <c r="V497" s="22">
        <v>11.411071428571429</v>
      </c>
      <c r="W497" s="22">
        <v>11.125</v>
      </c>
      <c r="X497" s="22">
        <v>11.172678571428571</v>
      </c>
      <c r="Y497" s="22">
        <v>11.426964285714286</v>
      </c>
      <c r="Z497" s="22">
        <v>11.856071428571429</v>
      </c>
      <c r="AA497" s="22">
        <v>14.414821428571429</v>
      </c>
      <c r="AB497" s="22">
        <v>12.491785714285713</v>
      </c>
      <c r="AC497" s="22">
        <v>12.142142857142856</v>
      </c>
      <c r="AD497" s="22">
        <v>11.125</v>
      </c>
      <c r="AE497" s="22">
        <v>12.459999999999999</v>
      </c>
      <c r="AF497" s="22">
        <v>12.539464285714287</v>
      </c>
    </row>
    <row r="498" spans="1:32">
      <c r="A498" s="3">
        <v>2008</v>
      </c>
      <c r="B498" s="5" t="s">
        <v>29</v>
      </c>
      <c r="C498" s="5" t="s">
        <v>18</v>
      </c>
      <c r="D498" s="2">
        <v>28</v>
      </c>
      <c r="E498" s="2">
        <v>11</v>
      </c>
      <c r="F498" s="46">
        <v>20811</v>
      </c>
      <c r="G498" s="46">
        <v>18382</v>
      </c>
      <c r="H498" s="46">
        <v>19771</v>
      </c>
      <c r="I498" s="46">
        <v>19382</v>
      </c>
      <c r="J498" s="46">
        <v>19312</v>
      </c>
      <c r="K498" s="46">
        <v>19482</v>
      </c>
      <c r="L498" s="46">
        <v>20359</v>
      </c>
      <c r="M498" s="46">
        <v>29260</v>
      </c>
      <c r="N498" s="46">
        <v>22104</v>
      </c>
      <c r="O498" s="46">
        <v>19420</v>
      </c>
      <c r="P498" s="46">
        <v>18181</v>
      </c>
      <c r="Q498" s="46">
        <v>20163</v>
      </c>
      <c r="R498" s="46">
        <v>18192</v>
      </c>
      <c r="S498" s="19">
        <v>84</v>
      </c>
      <c r="T498" s="6">
        <v>33074.625</v>
      </c>
      <c r="U498" s="6">
        <v>29214.25</v>
      </c>
      <c r="V498" s="6">
        <v>31421.767857142859</v>
      </c>
      <c r="W498" s="6">
        <v>30803.535714285714</v>
      </c>
      <c r="X498" s="6">
        <v>30692.285714285714</v>
      </c>
      <c r="Y498" s="6">
        <v>30962.464285714286</v>
      </c>
      <c r="Z498" s="6">
        <v>32356.267857142859</v>
      </c>
      <c r="AA498" s="6">
        <v>46502.5</v>
      </c>
      <c r="AB498" s="6">
        <v>35129.571428571428</v>
      </c>
      <c r="AC498" s="6">
        <v>30863.928571428572</v>
      </c>
      <c r="AD498" s="6">
        <v>28894.803571428572</v>
      </c>
      <c r="AE498" s="6">
        <v>32044.767857142859</v>
      </c>
      <c r="AF498" s="6">
        <v>28912.285714285714</v>
      </c>
    </row>
    <row r="499" spans="1:32">
      <c r="A499" s="3">
        <v>2008</v>
      </c>
      <c r="B499" s="5" t="s">
        <v>29</v>
      </c>
      <c r="C499" s="5" t="s">
        <v>19</v>
      </c>
      <c r="D499" s="2">
        <v>29</v>
      </c>
      <c r="E499" s="2">
        <v>11</v>
      </c>
      <c r="F499" s="46">
        <v>26000</v>
      </c>
      <c r="G499" s="46">
        <v>22556</v>
      </c>
      <c r="H499" s="46">
        <v>24755</v>
      </c>
      <c r="I499" s="46">
        <v>24241</v>
      </c>
      <c r="J499" s="46">
        <v>24441</v>
      </c>
      <c r="K499" s="46">
        <v>24776</v>
      </c>
      <c r="L499" s="46">
        <v>25999</v>
      </c>
      <c r="M499" s="46">
        <v>34554</v>
      </c>
      <c r="N499" s="46">
        <v>28310</v>
      </c>
      <c r="O499" s="46">
        <v>24463</v>
      </c>
      <c r="P499" s="46">
        <v>22804</v>
      </c>
      <c r="Q499" s="46">
        <v>24972</v>
      </c>
      <c r="R499" s="46">
        <v>21745</v>
      </c>
      <c r="S499" s="19">
        <v>84</v>
      </c>
      <c r="T499" s="6">
        <v>41321.428571428572</v>
      </c>
      <c r="U499" s="6">
        <v>35847.928571428572</v>
      </c>
      <c r="V499" s="6">
        <v>39342.767857142855</v>
      </c>
      <c r="W499" s="6">
        <v>38525.875</v>
      </c>
      <c r="X499" s="6">
        <v>38843.732142857145</v>
      </c>
      <c r="Y499" s="6">
        <v>39376.142857142855</v>
      </c>
      <c r="Z499" s="6">
        <v>41319.839285714283</v>
      </c>
      <c r="AA499" s="6">
        <v>54916.178571428572</v>
      </c>
      <c r="AB499" s="6">
        <v>44992.678571428572</v>
      </c>
      <c r="AC499" s="6">
        <v>38878.696428571428</v>
      </c>
      <c r="AD499" s="6">
        <v>36242.071428571428</v>
      </c>
      <c r="AE499" s="6">
        <v>39687.642857142855</v>
      </c>
      <c r="AF499" s="6">
        <v>34559.017857142855</v>
      </c>
    </row>
    <row r="500" spans="1:32">
      <c r="A500" s="3">
        <v>2008</v>
      </c>
      <c r="B500" s="5" t="s">
        <v>29</v>
      </c>
      <c r="C500" s="5" t="s">
        <v>20</v>
      </c>
      <c r="D500" s="2">
        <v>30</v>
      </c>
      <c r="E500" s="2">
        <v>11</v>
      </c>
      <c r="F500" s="46">
        <v>15642</v>
      </c>
      <c r="G500" s="46">
        <v>14404</v>
      </c>
      <c r="H500" s="46">
        <v>15470</v>
      </c>
      <c r="I500" s="46">
        <v>14371</v>
      </c>
      <c r="J500" s="46">
        <v>13998</v>
      </c>
      <c r="K500" s="46">
        <v>14434</v>
      </c>
      <c r="L500" s="46">
        <v>14587</v>
      </c>
      <c r="M500" s="46">
        <v>23682</v>
      </c>
      <c r="N500" s="46">
        <v>15879</v>
      </c>
      <c r="O500" s="46">
        <v>14581</v>
      </c>
      <c r="P500" s="46">
        <v>14539</v>
      </c>
      <c r="Q500" s="46">
        <v>15899</v>
      </c>
      <c r="R500" s="46">
        <v>14940</v>
      </c>
      <c r="S500" s="19">
        <v>84</v>
      </c>
      <c r="T500" s="6">
        <v>24859.607142857141</v>
      </c>
      <c r="U500" s="6">
        <v>22892.071428571428</v>
      </c>
      <c r="V500" s="6">
        <v>24586.25</v>
      </c>
      <c r="W500" s="6">
        <v>22839.625</v>
      </c>
      <c r="X500" s="6">
        <v>22246.821428571428</v>
      </c>
      <c r="Y500" s="6">
        <v>22939.75</v>
      </c>
      <c r="Z500" s="6">
        <v>23182.910714285714</v>
      </c>
      <c r="AA500" s="6">
        <v>37637.464285714283</v>
      </c>
      <c r="AB500" s="6">
        <v>25236.267857142859</v>
      </c>
      <c r="AC500" s="6">
        <v>23173.375</v>
      </c>
      <c r="AD500" s="6">
        <v>23106.625</v>
      </c>
      <c r="AE500" s="6">
        <v>25268.053571428572</v>
      </c>
      <c r="AF500" s="6">
        <v>23743.928571428572</v>
      </c>
    </row>
    <row r="501" spans="1:32">
      <c r="A501" s="3">
        <v>2008</v>
      </c>
      <c r="B501" s="5" t="s">
        <v>29</v>
      </c>
      <c r="C501" s="5" t="s">
        <v>21</v>
      </c>
      <c r="D501" s="2">
        <v>31</v>
      </c>
      <c r="E501" s="2">
        <v>11</v>
      </c>
      <c r="F501" s="46">
        <v>25165</v>
      </c>
      <c r="G501" s="46">
        <v>21931</v>
      </c>
      <c r="H501" s="46">
        <v>23740</v>
      </c>
      <c r="I501" s="46">
        <v>23357</v>
      </c>
      <c r="J501" s="46">
        <v>23271</v>
      </c>
      <c r="K501" s="46">
        <v>23849</v>
      </c>
      <c r="L501" s="46">
        <v>24949</v>
      </c>
      <c r="M501" s="46">
        <v>32813</v>
      </c>
      <c r="N501" s="46">
        <v>26778</v>
      </c>
      <c r="O501" s="46">
        <v>23648</v>
      </c>
      <c r="P501" s="46">
        <v>21830</v>
      </c>
      <c r="Q501" s="46">
        <v>24105</v>
      </c>
      <c r="R501" s="46">
        <v>22122</v>
      </c>
      <c r="S501" s="19">
        <v>84</v>
      </c>
      <c r="T501" s="6">
        <v>39994.375</v>
      </c>
      <c r="U501" s="6">
        <v>34854.625</v>
      </c>
      <c r="V501" s="6">
        <v>37729.642857142855</v>
      </c>
      <c r="W501" s="6">
        <v>37120.946428571428</v>
      </c>
      <c r="X501" s="6">
        <v>36984.267857142855</v>
      </c>
      <c r="Y501" s="6">
        <v>37902.875</v>
      </c>
      <c r="Z501" s="6">
        <v>39651.089285714283</v>
      </c>
      <c r="AA501" s="6">
        <v>52149.232142857145</v>
      </c>
      <c r="AB501" s="6">
        <v>42557.892857142855</v>
      </c>
      <c r="AC501" s="6">
        <v>37583.428571428572</v>
      </c>
      <c r="AD501" s="6">
        <v>34694.107142857145</v>
      </c>
      <c r="AE501" s="6">
        <v>38309.732142857145</v>
      </c>
      <c r="AF501" s="6">
        <v>35158.178571428572</v>
      </c>
    </row>
    <row r="502" spans="1:32">
      <c r="A502" s="3">
        <v>2008</v>
      </c>
      <c r="B502" s="5" t="s">
        <v>29</v>
      </c>
      <c r="C502" s="5" t="s">
        <v>22</v>
      </c>
      <c r="D502" s="2">
        <v>32</v>
      </c>
      <c r="E502" s="2">
        <v>11</v>
      </c>
      <c r="F502" s="46">
        <v>27518</v>
      </c>
      <c r="G502" s="46">
        <v>24086</v>
      </c>
      <c r="H502" s="46">
        <v>25915</v>
      </c>
      <c r="I502" s="46">
        <v>25597</v>
      </c>
      <c r="J502" s="46">
        <v>25795</v>
      </c>
      <c r="K502" s="46">
        <v>25995</v>
      </c>
      <c r="L502" s="46">
        <v>27359</v>
      </c>
      <c r="M502" s="46">
        <v>36360</v>
      </c>
      <c r="N502" s="46">
        <v>29882</v>
      </c>
      <c r="O502" s="46">
        <v>25970</v>
      </c>
      <c r="P502" s="46">
        <v>24150</v>
      </c>
      <c r="Q502" s="46">
        <v>26276</v>
      </c>
      <c r="R502" s="46">
        <v>23366</v>
      </c>
      <c r="S502" s="19">
        <v>84</v>
      </c>
      <c r="T502" s="6">
        <v>43733.964285714283</v>
      </c>
      <c r="U502" s="6">
        <v>38279.535714285717</v>
      </c>
      <c r="V502" s="6">
        <v>41186.339285714283</v>
      </c>
      <c r="W502" s="6">
        <v>40680.946428571428</v>
      </c>
      <c r="X502" s="6">
        <v>40995.625</v>
      </c>
      <c r="Y502" s="6">
        <v>41313.482142857145</v>
      </c>
      <c r="Z502" s="6">
        <v>43481.267857142855</v>
      </c>
      <c r="AA502" s="6">
        <v>57786.428571428572</v>
      </c>
      <c r="AB502" s="6">
        <v>47491.035714285717</v>
      </c>
      <c r="AC502" s="6">
        <v>41273.75</v>
      </c>
      <c r="AD502" s="6">
        <v>38381.25</v>
      </c>
      <c r="AE502" s="6">
        <v>41760.071428571428</v>
      </c>
      <c r="AF502" s="6">
        <v>37135.25</v>
      </c>
    </row>
    <row r="503" spans="1:32">
      <c r="A503" s="3">
        <v>2008</v>
      </c>
      <c r="B503" s="5" t="s">
        <v>29</v>
      </c>
      <c r="C503" s="5" t="s">
        <v>23</v>
      </c>
      <c r="D503" s="2">
        <v>33</v>
      </c>
      <c r="E503" s="2">
        <v>11</v>
      </c>
      <c r="F503" s="46">
        <v>21494</v>
      </c>
      <c r="G503" s="46">
        <v>19113</v>
      </c>
      <c r="H503" s="46">
        <v>20470</v>
      </c>
      <c r="I503" s="46">
        <v>19433</v>
      </c>
      <c r="J503" s="46">
        <v>19233</v>
      </c>
      <c r="K503" s="46">
        <v>20071</v>
      </c>
      <c r="L503" s="46">
        <v>20913</v>
      </c>
      <c r="M503" s="46">
        <v>28972</v>
      </c>
      <c r="N503" s="46">
        <v>22468</v>
      </c>
      <c r="O503" s="46">
        <v>19797</v>
      </c>
      <c r="P503" s="46">
        <v>19112</v>
      </c>
      <c r="Q503" s="46">
        <v>20728</v>
      </c>
      <c r="R503" s="46">
        <v>20210</v>
      </c>
      <c r="S503" s="19">
        <v>84</v>
      </c>
      <c r="T503" s="6">
        <v>34160.107142857145</v>
      </c>
      <c r="U503" s="6">
        <v>30376.017857142859</v>
      </c>
      <c r="V503" s="6">
        <v>32532.678571428572</v>
      </c>
      <c r="W503" s="6">
        <v>30884.589285714286</v>
      </c>
      <c r="X503" s="6">
        <v>30566.732142857141</v>
      </c>
      <c r="Y503" s="6">
        <v>31898.553571428572</v>
      </c>
      <c r="Z503" s="6">
        <v>33236.732142857145</v>
      </c>
      <c r="AA503" s="6">
        <v>46044.785714285717</v>
      </c>
      <c r="AB503" s="6">
        <v>35708.071428571428</v>
      </c>
      <c r="AC503" s="6">
        <v>31463.089285714286</v>
      </c>
      <c r="AD503" s="6">
        <v>30374.428571428572</v>
      </c>
      <c r="AE503" s="6">
        <v>32942.714285714283</v>
      </c>
      <c r="AF503" s="6">
        <v>32119.464285714286</v>
      </c>
    </row>
    <row r="504" spans="1:32">
      <c r="A504" s="3">
        <v>2008</v>
      </c>
      <c r="B504" s="5" t="s">
        <v>29</v>
      </c>
      <c r="C504" s="5" t="s">
        <v>24</v>
      </c>
      <c r="D504" s="2">
        <v>34</v>
      </c>
      <c r="E504" s="2">
        <v>11</v>
      </c>
      <c r="F504" s="46">
        <v>8261</v>
      </c>
      <c r="G504" s="46">
        <v>8058</v>
      </c>
      <c r="H504" s="46">
        <v>8194</v>
      </c>
      <c r="I504" s="46">
        <v>8105</v>
      </c>
      <c r="J504" s="46">
        <v>7726</v>
      </c>
      <c r="K504" s="46">
        <v>7936</v>
      </c>
      <c r="L504" s="46">
        <v>8058</v>
      </c>
      <c r="M504" s="46">
        <v>10017</v>
      </c>
      <c r="N504" s="46">
        <v>8149</v>
      </c>
      <c r="O504" s="46">
        <v>8396</v>
      </c>
      <c r="P504" s="46">
        <v>8086</v>
      </c>
      <c r="Q504" s="46">
        <v>8553</v>
      </c>
      <c r="R504" s="46">
        <v>7968</v>
      </c>
      <c r="S504" s="19">
        <v>84</v>
      </c>
      <c r="T504" s="6">
        <v>13129.089285714286</v>
      </c>
      <c r="U504" s="6">
        <v>12806.464285714286</v>
      </c>
      <c r="V504" s="6">
        <v>13022.607142857143</v>
      </c>
      <c r="W504" s="6">
        <v>12881.160714285714</v>
      </c>
      <c r="X504" s="6">
        <v>12278.821428571429</v>
      </c>
      <c r="Y504" s="6">
        <v>12612.571428571429</v>
      </c>
      <c r="Z504" s="6">
        <v>12806.464285714286</v>
      </c>
      <c r="AA504" s="6">
        <v>15919.875</v>
      </c>
      <c r="AB504" s="6">
        <v>12951.089285714286</v>
      </c>
      <c r="AC504" s="6">
        <v>13343.642857142857</v>
      </c>
      <c r="AD504" s="6">
        <v>12850.964285714286</v>
      </c>
      <c r="AE504" s="6">
        <v>13593.160714285714</v>
      </c>
      <c r="AF504" s="6">
        <v>12663.428571428571</v>
      </c>
    </row>
    <row r="505" spans="1:32">
      <c r="A505" s="3">
        <v>2008</v>
      </c>
      <c r="B505" s="5" t="s">
        <v>29</v>
      </c>
      <c r="C505" s="5" t="s">
        <v>25</v>
      </c>
      <c r="D505" s="2">
        <v>35</v>
      </c>
      <c r="E505" s="2">
        <v>11</v>
      </c>
      <c r="F505" s="46">
        <v>8479</v>
      </c>
      <c r="G505" s="46">
        <v>8108</v>
      </c>
      <c r="H505" s="46">
        <v>8535</v>
      </c>
      <c r="I505" s="46">
        <v>8385</v>
      </c>
      <c r="J505" s="46">
        <v>7992</v>
      </c>
      <c r="K505" s="46">
        <v>8295</v>
      </c>
      <c r="L505" s="46">
        <v>8184</v>
      </c>
      <c r="M505" s="46">
        <v>9689</v>
      </c>
      <c r="N505" s="46">
        <v>7800</v>
      </c>
      <c r="O505" s="46">
        <v>8839</v>
      </c>
      <c r="P505" s="46">
        <v>9215</v>
      </c>
      <c r="Q505" s="46">
        <v>8381</v>
      </c>
      <c r="R505" s="46" t="s">
        <v>38</v>
      </c>
      <c r="S505" s="19">
        <v>84</v>
      </c>
      <c r="T505" s="6">
        <v>13475.553571428571</v>
      </c>
      <c r="U505" s="6">
        <v>12885.928571428571</v>
      </c>
      <c r="V505" s="6">
        <v>13564.553571428571</v>
      </c>
      <c r="W505" s="6">
        <v>13326.160714285714</v>
      </c>
      <c r="X505" s="6">
        <v>12701.571428571429</v>
      </c>
      <c r="Y505" s="6">
        <v>13183.125</v>
      </c>
      <c r="Z505" s="6">
        <v>13006.714285714286</v>
      </c>
      <c r="AA505" s="6">
        <v>15398.589285714286</v>
      </c>
      <c r="AB505" s="6">
        <v>12396.428571428571</v>
      </c>
      <c r="AC505" s="6">
        <v>14047.696428571429</v>
      </c>
      <c r="AD505" s="6">
        <v>14645.267857142857</v>
      </c>
      <c r="AE505" s="6">
        <v>13319.803571428571</v>
      </c>
      <c r="AF505" s="6" t="s">
        <v>39</v>
      </c>
    </row>
    <row r="506" spans="1:32">
      <c r="A506" s="3">
        <v>2008</v>
      </c>
      <c r="B506" s="5" t="s">
        <v>29</v>
      </c>
      <c r="C506" s="5" t="s">
        <v>26</v>
      </c>
      <c r="D506" s="2">
        <v>36</v>
      </c>
      <c r="E506" s="2">
        <v>11</v>
      </c>
      <c r="F506" s="46">
        <v>8210</v>
      </c>
      <c r="G506" s="46">
        <v>8014</v>
      </c>
      <c r="H506" s="46">
        <v>8137</v>
      </c>
      <c r="I506" s="46">
        <v>8056</v>
      </c>
      <c r="J506" s="46">
        <v>7671</v>
      </c>
      <c r="K506" s="46">
        <v>7871</v>
      </c>
      <c r="L506" s="46">
        <v>8038</v>
      </c>
      <c r="M506" s="46">
        <v>10177</v>
      </c>
      <c r="N506" s="46">
        <v>8213</v>
      </c>
      <c r="O506" s="46">
        <v>8304</v>
      </c>
      <c r="P506" s="46">
        <v>7888</v>
      </c>
      <c r="Q506" s="46">
        <v>8569</v>
      </c>
      <c r="R506" s="46">
        <v>8064</v>
      </c>
      <c r="S506" s="19">
        <v>84</v>
      </c>
      <c r="T506" s="6">
        <v>13048.035714285714</v>
      </c>
      <c r="U506" s="6">
        <v>12736.535714285714</v>
      </c>
      <c r="V506" s="6">
        <v>12932.017857142857</v>
      </c>
      <c r="W506" s="6">
        <v>12803.285714285714</v>
      </c>
      <c r="X506" s="6">
        <v>12191.410714285714</v>
      </c>
      <c r="Y506" s="6">
        <v>12509.267857142857</v>
      </c>
      <c r="Z506" s="6">
        <v>12774.678571428571</v>
      </c>
      <c r="AA506" s="6">
        <v>16174.160714285714</v>
      </c>
      <c r="AB506" s="6">
        <v>13052.803571428571</v>
      </c>
      <c r="AC506" s="6">
        <v>13197.428571428571</v>
      </c>
      <c r="AD506" s="6">
        <v>12536.285714285714</v>
      </c>
      <c r="AE506" s="6">
        <v>13618.589285714286</v>
      </c>
      <c r="AF506" s="6">
        <v>12816</v>
      </c>
    </row>
    <row r="507" spans="1:32">
      <c r="A507" s="3">
        <v>2009</v>
      </c>
      <c r="B507" s="5" t="s">
        <v>17</v>
      </c>
      <c r="C507" s="5" t="s">
        <v>18</v>
      </c>
      <c r="D507" s="2">
        <v>1</v>
      </c>
      <c r="E507" s="2">
        <v>12</v>
      </c>
      <c r="F507" s="96">
        <v>397.1</v>
      </c>
      <c r="G507" s="96">
        <v>359.7</v>
      </c>
      <c r="H507" s="96">
        <v>372.6</v>
      </c>
      <c r="I507" s="96">
        <v>364.1</v>
      </c>
      <c r="J507" s="96">
        <v>375.9</v>
      </c>
      <c r="K507" s="96">
        <v>373.6</v>
      </c>
      <c r="L507" s="96">
        <v>385</v>
      </c>
      <c r="M507" s="96">
        <v>551.4</v>
      </c>
      <c r="N507" s="96">
        <v>415</v>
      </c>
      <c r="O507" s="96">
        <v>368</v>
      </c>
      <c r="P507" s="96">
        <v>354.8</v>
      </c>
      <c r="Q507" s="96">
        <v>384.5</v>
      </c>
      <c r="R507" s="96">
        <v>354.6</v>
      </c>
      <c r="S507" s="19">
        <v>86</v>
      </c>
      <c r="T507" s="20">
        <v>616.42848837209306</v>
      </c>
      <c r="U507" s="20">
        <v>558.3715116279069</v>
      </c>
      <c r="V507" s="20">
        <v>578.39651162790699</v>
      </c>
      <c r="W507" s="20">
        <v>565.20174418604654</v>
      </c>
      <c r="X507" s="20">
        <v>583.51918604651155</v>
      </c>
      <c r="Y507" s="20">
        <v>579.94883720930238</v>
      </c>
      <c r="Z507" s="20">
        <v>597.64534883720933</v>
      </c>
      <c r="AA507" s="20">
        <v>855.95232558139526</v>
      </c>
      <c r="AB507" s="20">
        <v>644.21511627906978</v>
      </c>
      <c r="AC507" s="20">
        <v>571.25581395348843</v>
      </c>
      <c r="AD507" s="20">
        <v>550.76511627906984</v>
      </c>
      <c r="AE507" s="20">
        <v>596.86918604651157</v>
      </c>
      <c r="AF507" s="20">
        <v>550.45465116279081</v>
      </c>
    </row>
    <row r="508" spans="1:32">
      <c r="A508" s="3">
        <v>2009</v>
      </c>
      <c r="B508" s="5" t="s">
        <v>17</v>
      </c>
      <c r="C508" s="5" t="s">
        <v>19</v>
      </c>
      <c r="D508" s="2">
        <v>2</v>
      </c>
      <c r="E508" s="2">
        <v>12</v>
      </c>
      <c r="F508" s="96">
        <v>491</v>
      </c>
      <c r="G508" s="96">
        <v>438.9</v>
      </c>
      <c r="H508" s="96">
        <v>459</v>
      </c>
      <c r="I508" s="96">
        <v>455.4</v>
      </c>
      <c r="J508" s="96">
        <v>467.8</v>
      </c>
      <c r="K508" s="96">
        <v>460.4</v>
      </c>
      <c r="L508" s="96">
        <v>488.7</v>
      </c>
      <c r="M508" s="96">
        <v>638.20000000000005</v>
      </c>
      <c r="N508" s="96">
        <v>524.6</v>
      </c>
      <c r="O508" s="96">
        <v>462.5</v>
      </c>
      <c r="P508" s="96">
        <v>444</v>
      </c>
      <c r="Q508" s="96">
        <v>471</v>
      </c>
      <c r="R508" s="96">
        <v>416.6</v>
      </c>
      <c r="S508" s="19">
        <v>86</v>
      </c>
      <c r="T508" s="20">
        <v>762.19186046511629</v>
      </c>
      <c r="U508" s="20">
        <v>681.31569767441852</v>
      </c>
      <c r="V508" s="20">
        <v>712.51744186046517</v>
      </c>
      <c r="W508" s="20">
        <v>706.92906976744177</v>
      </c>
      <c r="X508" s="20">
        <v>726.17790697674423</v>
      </c>
      <c r="Y508" s="20">
        <v>714.69069767441852</v>
      </c>
      <c r="Z508" s="20">
        <v>758.6215116279069</v>
      </c>
      <c r="AA508" s="20">
        <v>990.69418604651173</v>
      </c>
      <c r="AB508" s="20">
        <v>814.35</v>
      </c>
      <c r="AC508" s="20">
        <v>717.95058139534888</v>
      </c>
      <c r="AD508" s="20">
        <v>689.23255813953483</v>
      </c>
      <c r="AE508" s="20">
        <v>731.14534883720933</v>
      </c>
      <c r="AF508" s="20">
        <v>646.69883720930238</v>
      </c>
    </row>
    <row r="509" spans="1:32">
      <c r="A509" s="3">
        <v>2009</v>
      </c>
      <c r="B509" s="5" t="s">
        <v>17</v>
      </c>
      <c r="C509" s="5" t="s">
        <v>20</v>
      </c>
      <c r="D509" s="2">
        <v>3</v>
      </c>
      <c r="E509" s="2">
        <v>12</v>
      </c>
      <c r="F509" s="96">
        <v>309.60000000000002</v>
      </c>
      <c r="G509" s="96">
        <v>291.39999999999998</v>
      </c>
      <c r="H509" s="96">
        <v>297.5</v>
      </c>
      <c r="I509" s="96">
        <v>286</v>
      </c>
      <c r="J509" s="96">
        <v>283.3</v>
      </c>
      <c r="K509" s="96">
        <v>287</v>
      </c>
      <c r="L509" s="96">
        <v>287.89999999999998</v>
      </c>
      <c r="M509" s="96">
        <v>465.6</v>
      </c>
      <c r="N509" s="96">
        <v>308.60000000000002</v>
      </c>
      <c r="O509" s="96">
        <v>286.5</v>
      </c>
      <c r="P509" s="96">
        <v>293.10000000000002</v>
      </c>
      <c r="Q509" s="96">
        <v>313</v>
      </c>
      <c r="R509" s="96">
        <v>297.2</v>
      </c>
      <c r="S509" s="19">
        <v>86</v>
      </c>
      <c r="T509" s="20">
        <v>480.60000000000008</v>
      </c>
      <c r="U509" s="20">
        <v>452.34767441860458</v>
      </c>
      <c r="V509" s="20">
        <v>461.81686046511629</v>
      </c>
      <c r="W509" s="20">
        <v>443.96511627906978</v>
      </c>
      <c r="X509" s="20">
        <v>439.77383720930237</v>
      </c>
      <c r="Y509" s="20">
        <v>445.51744186046511</v>
      </c>
      <c r="Z509" s="20">
        <v>446.91453488372088</v>
      </c>
      <c r="AA509" s="20">
        <v>722.76279069767452</v>
      </c>
      <c r="AB509" s="20">
        <v>479.04767441860474</v>
      </c>
      <c r="AC509" s="20">
        <v>444.74127906976742</v>
      </c>
      <c r="AD509" s="20">
        <v>454.98662790697682</v>
      </c>
      <c r="AE509" s="20">
        <v>485.87790697674421</v>
      </c>
      <c r="AF509" s="20">
        <v>461.35116279069763</v>
      </c>
    </row>
    <row r="510" spans="1:32">
      <c r="A510" s="3">
        <v>2009</v>
      </c>
      <c r="B510" s="5" t="s">
        <v>17</v>
      </c>
      <c r="C510" s="5" t="s">
        <v>21</v>
      </c>
      <c r="D510" s="2">
        <v>4</v>
      </c>
      <c r="E510" s="2">
        <v>12</v>
      </c>
      <c r="F510" s="96">
        <v>488.5</v>
      </c>
      <c r="G510" s="96">
        <v>435.6</v>
      </c>
      <c r="H510" s="96">
        <v>459.8</v>
      </c>
      <c r="I510" s="96">
        <v>451</v>
      </c>
      <c r="J510" s="96">
        <v>456.1</v>
      </c>
      <c r="K510" s="96">
        <v>456.2</v>
      </c>
      <c r="L510" s="96">
        <v>478.6</v>
      </c>
      <c r="M510" s="96">
        <v>627.4</v>
      </c>
      <c r="N510" s="96">
        <v>513.29999999999995</v>
      </c>
      <c r="O510" s="96">
        <v>454</v>
      </c>
      <c r="P510" s="96">
        <v>440.4</v>
      </c>
      <c r="Q510" s="96">
        <v>472.8</v>
      </c>
      <c r="R510" s="96">
        <v>437.1</v>
      </c>
      <c r="S510" s="19">
        <v>86</v>
      </c>
      <c r="T510" s="20">
        <v>758.31104651162786</v>
      </c>
      <c r="U510" s="20">
        <v>676.19302325581407</v>
      </c>
      <c r="V510" s="20">
        <v>713.75930232558142</v>
      </c>
      <c r="W510" s="20">
        <v>700.09883720930236</v>
      </c>
      <c r="X510" s="20">
        <v>708.01569767441867</v>
      </c>
      <c r="Y510" s="20">
        <v>708.17093023255813</v>
      </c>
      <c r="Z510" s="20">
        <v>742.94302325581407</v>
      </c>
      <c r="AA510" s="20">
        <v>973.92906976744177</v>
      </c>
      <c r="AB510" s="20">
        <v>796.80872093023243</v>
      </c>
      <c r="AC510" s="20">
        <v>704.75581395348843</v>
      </c>
      <c r="AD510" s="20">
        <v>683.64418604651155</v>
      </c>
      <c r="AE510" s="20">
        <v>733.93953488372097</v>
      </c>
      <c r="AF510" s="20">
        <v>678.52151162790699</v>
      </c>
    </row>
    <row r="511" spans="1:32">
      <c r="A511" s="3">
        <v>2009</v>
      </c>
      <c r="B511" s="5" t="s">
        <v>17</v>
      </c>
      <c r="C511" s="5" t="s">
        <v>22</v>
      </c>
      <c r="D511" s="2">
        <v>5</v>
      </c>
      <c r="E511" s="2">
        <v>12</v>
      </c>
      <c r="F511" s="96">
        <v>531</v>
      </c>
      <c r="G511" s="96">
        <v>476.7</v>
      </c>
      <c r="H511" s="96">
        <v>497.5</v>
      </c>
      <c r="I511" s="96">
        <v>488.3</v>
      </c>
      <c r="J511" s="96">
        <v>499.5</v>
      </c>
      <c r="K511" s="96">
        <v>492.8</v>
      </c>
      <c r="L511" s="96">
        <v>523.79999999999995</v>
      </c>
      <c r="M511" s="96">
        <v>689.8</v>
      </c>
      <c r="N511" s="96">
        <v>565.9</v>
      </c>
      <c r="O511" s="96">
        <v>498.6</v>
      </c>
      <c r="P511" s="96">
        <v>478.8</v>
      </c>
      <c r="Q511" s="96">
        <v>509.9</v>
      </c>
      <c r="R511" s="96">
        <v>460</v>
      </c>
      <c r="S511" s="19">
        <v>86</v>
      </c>
      <c r="T511" s="20">
        <v>824.28488372093022</v>
      </c>
      <c r="U511" s="20">
        <v>739.99360465116274</v>
      </c>
      <c r="V511" s="20">
        <v>772.28197674418607</v>
      </c>
      <c r="W511" s="20">
        <v>758.00058139534883</v>
      </c>
      <c r="X511" s="20">
        <v>775.38662790697674</v>
      </c>
      <c r="Y511" s="20">
        <v>764.98604651162793</v>
      </c>
      <c r="Z511" s="20">
        <v>813.10813953488355</v>
      </c>
      <c r="AA511" s="20">
        <v>1070.7941860465114</v>
      </c>
      <c r="AB511" s="20">
        <v>878.46104651162784</v>
      </c>
      <c r="AC511" s="20">
        <v>773.98953488372103</v>
      </c>
      <c r="AD511" s="20">
        <v>743.2534883720931</v>
      </c>
      <c r="AE511" s="20">
        <v>791.53081395348829</v>
      </c>
      <c r="AF511" s="20">
        <v>714.06976744186045</v>
      </c>
    </row>
    <row r="512" spans="1:32">
      <c r="A512" s="3">
        <v>2009</v>
      </c>
      <c r="B512" s="5" t="s">
        <v>17</v>
      </c>
      <c r="C512" s="5" t="s">
        <v>23</v>
      </c>
      <c r="D512" s="2">
        <v>6</v>
      </c>
      <c r="E512" s="2">
        <v>12</v>
      </c>
      <c r="F512" s="96">
        <v>425.8</v>
      </c>
      <c r="G512" s="96">
        <v>385.2</v>
      </c>
      <c r="H512" s="96">
        <v>406.2</v>
      </c>
      <c r="I512" s="96">
        <v>395.3</v>
      </c>
      <c r="J512" s="96">
        <v>387.4</v>
      </c>
      <c r="K512" s="96">
        <v>393.2</v>
      </c>
      <c r="L512" s="96">
        <v>408.6</v>
      </c>
      <c r="M512" s="96">
        <v>565.20000000000005</v>
      </c>
      <c r="N512" s="96">
        <v>438.3</v>
      </c>
      <c r="O512" s="96">
        <v>385.9</v>
      </c>
      <c r="P512" s="96">
        <v>383.3</v>
      </c>
      <c r="Q512" s="96">
        <v>420.3</v>
      </c>
      <c r="R512" s="96">
        <v>402.6</v>
      </c>
      <c r="S512" s="19">
        <v>86</v>
      </c>
      <c r="T512" s="20">
        <v>660.98023255813962</v>
      </c>
      <c r="U512" s="20">
        <v>597.95581395348836</v>
      </c>
      <c r="V512" s="20">
        <v>630.55465116279072</v>
      </c>
      <c r="W512" s="20">
        <v>613.63430232558142</v>
      </c>
      <c r="X512" s="20">
        <v>601.37093023255807</v>
      </c>
      <c r="Y512" s="20">
        <v>610.37441860465117</v>
      </c>
      <c r="Z512" s="20">
        <v>634.28023255813957</v>
      </c>
      <c r="AA512" s="20">
        <v>877.37441860465128</v>
      </c>
      <c r="AB512" s="20">
        <v>680.38430232558142</v>
      </c>
      <c r="AC512" s="20">
        <v>599.04244186046503</v>
      </c>
      <c r="AD512" s="20">
        <v>595.00639534883726</v>
      </c>
      <c r="AE512" s="20">
        <v>652.44244186046512</v>
      </c>
      <c r="AF512" s="20">
        <v>624.96627906976755</v>
      </c>
    </row>
    <row r="513" spans="1:32">
      <c r="A513" s="3">
        <v>2009</v>
      </c>
      <c r="B513" s="5" t="s">
        <v>17</v>
      </c>
      <c r="C513" s="5" t="s">
        <v>24</v>
      </c>
      <c r="D513" s="2">
        <v>7</v>
      </c>
      <c r="E513" s="2">
        <v>12</v>
      </c>
      <c r="F513" s="96">
        <v>152.69999999999999</v>
      </c>
      <c r="G513" s="96">
        <v>149.4</v>
      </c>
      <c r="H513" s="96">
        <v>150</v>
      </c>
      <c r="I513" s="96">
        <v>148.80000000000001</v>
      </c>
      <c r="J513" s="96">
        <v>146</v>
      </c>
      <c r="K513" s="96">
        <v>146.6</v>
      </c>
      <c r="L513" s="96">
        <v>151.1</v>
      </c>
      <c r="M513" s="96">
        <v>172.7</v>
      </c>
      <c r="N513" s="96">
        <v>150.4</v>
      </c>
      <c r="O513" s="96">
        <v>150.19999999999999</v>
      </c>
      <c r="P513" s="96">
        <v>148.6</v>
      </c>
      <c r="Q513" s="96">
        <v>160.69999999999999</v>
      </c>
      <c r="R513" s="96">
        <v>159.1</v>
      </c>
      <c r="S513" s="19">
        <v>86</v>
      </c>
      <c r="T513" s="20">
        <v>237.04011627906974</v>
      </c>
      <c r="U513" s="20">
        <v>231.91744186046515</v>
      </c>
      <c r="V513" s="20">
        <v>232.84883720930233</v>
      </c>
      <c r="W513" s="20">
        <v>230.98604651162793</v>
      </c>
      <c r="X513" s="20">
        <v>226.63953488372093</v>
      </c>
      <c r="Y513" s="20">
        <v>227.57093023255811</v>
      </c>
      <c r="Z513" s="20">
        <v>234.55639534883719</v>
      </c>
      <c r="AA513" s="20">
        <v>268.08662790697673</v>
      </c>
      <c r="AB513" s="20">
        <v>233.46976744186048</v>
      </c>
      <c r="AC513" s="20">
        <v>233.15930232558136</v>
      </c>
      <c r="AD513" s="20">
        <v>230.67558139534881</v>
      </c>
      <c r="AE513" s="20">
        <v>249.45872093023252</v>
      </c>
      <c r="AF513" s="20">
        <v>246.97499999999999</v>
      </c>
    </row>
    <row r="514" spans="1:32">
      <c r="A514" s="3">
        <v>2009</v>
      </c>
      <c r="B514" s="5" t="s">
        <v>17</v>
      </c>
      <c r="C514" s="5" t="s">
        <v>25</v>
      </c>
      <c r="D514" s="2">
        <v>8</v>
      </c>
      <c r="E514" s="2">
        <v>12</v>
      </c>
      <c r="F514" s="96">
        <v>143.1</v>
      </c>
      <c r="G514" s="96">
        <v>143.19999999999999</v>
      </c>
      <c r="H514" s="96">
        <v>144.19999999999999</v>
      </c>
      <c r="I514" s="96">
        <v>139.69999999999999</v>
      </c>
      <c r="J514" s="96">
        <v>138.80000000000001</v>
      </c>
      <c r="K514" s="96">
        <v>134.6</v>
      </c>
      <c r="L514" s="96">
        <v>148.9</v>
      </c>
      <c r="M514" s="96">
        <v>155.30000000000001</v>
      </c>
      <c r="N514" s="96">
        <v>134.19999999999999</v>
      </c>
      <c r="O514" s="96">
        <v>147.4</v>
      </c>
      <c r="P514" s="96">
        <v>135.19999999999999</v>
      </c>
      <c r="Q514" s="96">
        <v>143.30000000000001</v>
      </c>
      <c r="R514" s="96">
        <v>150</v>
      </c>
      <c r="S514" s="19">
        <v>86</v>
      </c>
      <c r="T514" s="20">
        <v>222.1377906976744</v>
      </c>
      <c r="U514" s="20">
        <v>222.29302325581392</v>
      </c>
      <c r="V514" s="20">
        <v>223.84534883720926</v>
      </c>
      <c r="W514" s="20">
        <v>216.85988372093018</v>
      </c>
      <c r="X514" s="20">
        <v>215.46279069767445</v>
      </c>
      <c r="Y514" s="20">
        <v>208.94302325581393</v>
      </c>
      <c r="Z514" s="20">
        <v>231.14127906976745</v>
      </c>
      <c r="AA514" s="20">
        <v>241.07616279069771</v>
      </c>
      <c r="AB514" s="20">
        <v>208.32209302325577</v>
      </c>
      <c r="AC514" s="20">
        <v>228.81279069767444</v>
      </c>
      <c r="AD514" s="20">
        <v>209.87441860465114</v>
      </c>
      <c r="AE514" s="20">
        <v>222.44825581395352</v>
      </c>
      <c r="AF514" s="20">
        <v>232.84883720930233</v>
      </c>
    </row>
    <row r="515" spans="1:32">
      <c r="A515" s="3">
        <v>2009</v>
      </c>
      <c r="B515" s="5" t="s">
        <v>17</v>
      </c>
      <c r="C515" s="5" t="s">
        <v>26</v>
      </c>
      <c r="D515" s="2">
        <v>9</v>
      </c>
      <c r="E515" s="2">
        <v>12</v>
      </c>
      <c r="F515" s="96">
        <v>155.69999999999999</v>
      </c>
      <c r="G515" s="96">
        <v>149.69999999999999</v>
      </c>
      <c r="H515" s="96">
        <v>151.5</v>
      </c>
      <c r="I515" s="96">
        <v>151.30000000000001</v>
      </c>
      <c r="J515" s="96">
        <v>147.9</v>
      </c>
      <c r="K515" s="96">
        <v>150</v>
      </c>
      <c r="L515" s="96">
        <v>151.9</v>
      </c>
      <c r="M515" s="96">
        <v>184</v>
      </c>
      <c r="N515" s="96">
        <v>155.80000000000001</v>
      </c>
      <c r="O515" s="96">
        <v>151.5</v>
      </c>
      <c r="P515" s="96">
        <v>151.4</v>
      </c>
      <c r="Q515" s="96">
        <v>164.2</v>
      </c>
      <c r="R515" s="96">
        <v>161.4</v>
      </c>
      <c r="S515" s="19">
        <v>86</v>
      </c>
      <c r="T515" s="20">
        <v>241.69709302325577</v>
      </c>
      <c r="U515" s="20">
        <v>232.3831395348837</v>
      </c>
      <c r="V515" s="20">
        <v>235.17732558139534</v>
      </c>
      <c r="W515" s="20">
        <v>234.8668604651163</v>
      </c>
      <c r="X515" s="20">
        <v>229.58895348837211</v>
      </c>
      <c r="Y515" s="20">
        <v>232.84883720930233</v>
      </c>
      <c r="Z515" s="20">
        <v>235.79825581395352</v>
      </c>
      <c r="AA515" s="20">
        <v>285.62790697674421</v>
      </c>
      <c r="AB515" s="20">
        <v>241.85232558139538</v>
      </c>
      <c r="AC515" s="20">
        <v>235.17732558139534</v>
      </c>
      <c r="AD515" s="20">
        <v>235.02209302325582</v>
      </c>
      <c r="AE515" s="20">
        <v>254.89186046511625</v>
      </c>
      <c r="AF515" s="20">
        <v>250.54534883720933</v>
      </c>
    </row>
    <row r="516" spans="1:32">
      <c r="A516" s="3">
        <v>2009</v>
      </c>
      <c r="B516" s="5" t="s">
        <v>27</v>
      </c>
      <c r="C516" s="5" t="s">
        <v>18</v>
      </c>
      <c r="D516" s="2">
        <v>10</v>
      </c>
      <c r="E516" s="2">
        <v>12</v>
      </c>
      <c r="F516" s="44">
        <v>11.02</v>
      </c>
      <c r="G516" s="44">
        <v>9.99</v>
      </c>
      <c r="H516" s="44">
        <v>10.31</v>
      </c>
      <c r="I516" s="44">
        <v>10.07</v>
      </c>
      <c r="J516" s="44">
        <v>10.119999999999999</v>
      </c>
      <c r="K516" s="44">
        <v>10.25</v>
      </c>
      <c r="L516" s="44">
        <v>10.55</v>
      </c>
      <c r="M516" s="44">
        <v>15.32</v>
      </c>
      <c r="N516" s="44">
        <v>11.56</v>
      </c>
      <c r="O516" s="44">
        <v>10.33</v>
      </c>
      <c r="P516" s="44">
        <v>9.9499999999999993</v>
      </c>
      <c r="Q516" s="44">
        <v>10.83</v>
      </c>
      <c r="R516" s="44">
        <v>10</v>
      </c>
      <c r="S516" s="19">
        <v>86</v>
      </c>
      <c r="T516" s="21">
        <v>17.106627906976744</v>
      </c>
      <c r="U516" s="21">
        <v>15.507732558139535</v>
      </c>
      <c r="V516" s="21">
        <v>16.004476744186046</v>
      </c>
      <c r="W516" s="21">
        <v>15.631918604651164</v>
      </c>
      <c r="X516" s="21">
        <v>15.709534883720931</v>
      </c>
      <c r="Y516" s="21">
        <v>15.911337209302326</v>
      </c>
      <c r="Z516" s="21">
        <v>16.377034883720931</v>
      </c>
      <c r="AA516" s="21">
        <v>23.781627906976745</v>
      </c>
      <c r="AB516" s="21">
        <v>17.944883720930232</v>
      </c>
      <c r="AC516" s="21">
        <v>16.035523255813953</v>
      </c>
      <c r="AD516" s="21">
        <v>15.445639534883719</v>
      </c>
      <c r="AE516" s="21">
        <v>16.811686046511628</v>
      </c>
      <c r="AF516" s="21">
        <v>15.523255813953488</v>
      </c>
    </row>
    <row r="517" spans="1:32">
      <c r="A517" s="3">
        <v>2009</v>
      </c>
      <c r="B517" s="5" t="s">
        <v>27</v>
      </c>
      <c r="C517" s="5" t="s">
        <v>19</v>
      </c>
      <c r="D517" s="2">
        <v>11</v>
      </c>
      <c r="E517" s="2">
        <v>12</v>
      </c>
      <c r="F517" s="44">
        <v>12.49</v>
      </c>
      <c r="G517" s="44">
        <v>11.3</v>
      </c>
      <c r="H517" s="44">
        <v>11.75</v>
      </c>
      <c r="I517" s="44">
        <v>11.41</v>
      </c>
      <c r="J517" s="44">
        <v>11.55</v>
      </c>
      <c r="K517" s="44">
        <v>11.72</v>
      </c>
      <c r="L517" s="44">
        <v>12.11</v>
      </c>
      <c r="M517" s="44">
        <v>16.82</v>
      </c>
      <c r="N517" s="44">
        <v>13.33</v>
      </c>
      <c r="O517" s="44">
        <v>11.74</v>
      </c>
      <c r="P517" s="44">
        <v>11.26</v>
      </c>
      <c r="Q517" s="44">
        <v>12</v>
      </c>
      <c r="R517" s="44">
        <v>10.71</v>
      </c>
      <c r="S517" s="19">
        <v>86</v>
      </c>
      <c r="T517" s="21">
        <v>19.388546511627908</v>
      </c>
      <c r="U517" s="21">
        <v>17.541279069767445</v>
      </c>
      <c r="V517" s="21">
        <v>18.239825581395348</v>
      </c>
      <c r="W517" s="21">
        <v>17.712034883720932</v>
      </c>
      <c r="X517" s="21">
        <v>17.929360465116282</v>
      </c>
      <c r="Y517" s="21">
        <v>18.193255813953488</v>
      </c>
      <c r="Z517" s="21">
        <v>18.798662790697673</v>
      </c>
      <c r="AA517" s="21">
        <v>26.110116279069771</v>
      </c>
      <c r="AB517" s="21">
        <v>20.692499999999999</v>
      </c>
      <c r="AC517" s="21">
        <v>18.224302325581395</v>
      </c>
      <c r="AD517" s="21">
        <v>17.479186046511629</v>
      </c>
      <c r="AE517" s="21">
        <v>18.627906976744185</v>
      </c>
      <c r="AF517" s="21">
        <v>16.625406976744188</v>
      </c>
    </row>
    <row r="518" spans="1:32">
      <c r="A518" s="3">
        <v>2009</v>
      </c>
      <c r="B518" s="5" t="s">
        <v>27</v>
      </c>
      <c r="C518" s="5" t="s">
        <v>20</v>
      </c>
      <c r="D518" s="2">
        <v>12</v>
      </c>
      <c r="E518" s="2">
        <v>12</v>
      </c>
      <c r="F518" s="44">
        <v>9.68</v>
      </c>
      <c r="G518" s="44">
        <v>9</v>
      </c>
      <c r="H518" s="44">
        <v>9.16</v>
      </c>
      <c r="I518" s="44">
        <v>8.9700000000000006</v>
      </c>
      <c r="J518" s="44">
        <v>8.8000000000000007</v>
      </c>
      <c r="K518" s="44">
        <v>9.06</v>
      </c>
      <c r="L518" s="44">
        <v>9.27</v>
      </c>
      <c r="M518" s="44">
        <v>13.8</v>
      </c>
      <c r="N518" s="44">
        <v>9.94</v>
      </c>
      <c r="O518" s="44">
        <v>9.1300000000000008</v>
      </c>
      <c r="P518" s="44">
        <v>8.94</v>
      </c>
      <c r="Q518" s="44">
        <v>9.76</v>
      </c>
      <c r="R518" s="44">
        <v>9.2799999999999994</v>
      </c>
      <c r="S518" s="19">
        <v>86</v>
      </c>
      <c r="T518" s="21">
        <v>15.026511627906977</v>
      </c>
      <c r="U518" s="21">
        <v>13.970930232558139</v>
      </c>
      <c r="V518" s="21">
        <v>14.219302325581397</v>
      </c>
      <c r="W518" s="21">
        <v>13.92436046511628</v>
      </c>
      <c r="X518" s="21">
        <v>13.660465116279072</v>
      </c>
      <c r="Y518" s="21">
        <v>14.064069767441861</v>
      </c>
      <c r="Z518" s="21">
        <v>14.390058139534881</v>
      </c>
      <c r="AA518" s="21">
        <v>21.422093023255815</v>
      </c>
      <c r="AB518" s="21">
        <v>15.430116279069768</v>
      </c>
      <c r="AC518" s="21">
        <v>14.172732558139534</v>
      </c>
      <c r="AD518" s="21">
        <v>13.877790697674419</v>
      </c>
      <c r="AE518" s="21">
        <v>15.150697674418605</v>
      </c>
      <c r="AF518" s="21">
        <v>14.405581395348836</v>
      </c>
    </row>
    <row r="519" spans="1:32">
      <c r="A519" s="3">
        <v>2009</v>
      </c>
      <c r="B519" s="5" t="s">
        <v>27</v>
      </c>
      <c r="C519" s="5" t="s">
        <v>21</v>
      </c>
      <c r="D519" s="2">
        <v>13</v>
      </c>
      <c r="E519" s="2">
        <v>12</v>
      </c>
      <c r="F519" s="44">
        <v>12.42</v>
      </c>
      <c r="G519" s="44">
        <v>11.08</v>
      </c>
      <c r="H519" s="44">
        <v>11.76</v>
      </c>
      <c r="I519" s="44">
        <v>11.38</v>
      </c>
      <c r="J519" s="44">
        <v>11.37</v>
      </c>
      <c r="K519" s="44">
        <v>11.56</v>
      </c>
      <c r="L519" s="44">
        <v>11.88</v>
      </c>
      <c r="M519" s="44">
        <v>16.420000000000002</v>
      </c>
      <c r="N519" s="44">
        <v>13.07</v>
      </c>
      <c r="O519" s="44">
        <v>11.42</v>
      </c>
      <c r="P519" s="44">
        <v>11.12</v>
      </c>
      <c r="Q519" s="44">
        <v>12.04</v>
      </c>
      <c r="R519" s="44">
        <v>10.92</v>
      </c>
      <c r="S519" s="19">
        <v>86</v>
      </c>
      <c r="T519" s="21">
        <v>19.279883720930233</v>
      </c>
      <c r="U519" s="21">
        <v>17.199767441860466</v>
      </c>
      <c r="V519" s="21">
        <v>18.255348837209304</v>
      </c>
      <c r="W519" s="21">
        <v>17.665465116279069</v>
      </c>
      <c r="X519" s="21">
        <v>17.649941860465116</v>
      </c>
      <c r="Y519" s="21">
        <v>17.944883720930232</v>
      </c>
      <c r="Z519" s="21">
        <v>18.441627906976745</v>
      </c>
      <c r="AA519" s="21">
        <v>25.48918604651163</v>
      </c>
      <c r="AB519" s="21">
        <v>20.288895348837208</v>
      </c>
      <c r="AC519" s="21">
        <v>17.727558139534882</v>
      </c>
      <c r="AD519" s="21">
        <v>17.261860465116278</v>
      </c>
      <c r="AE519" s="21">
        <v>18.689999999999998</v>
      </c>
      <c r="AF519" s="21">
        <v>16.95139534883721</v>
      </c>
    </row>
    <row r="520" spans="1:32">
      <c r="A520" s="3">
        <v>2009</v>
      </c>
      <c r="B520" s="5" t="s">
        <v>27</v>
      </c>
      <c r="C520" s="5" t="s">
        <v>22</v>
      </c>
      <c r="D520" s="2">
        <v>14</v>
      </c>
      <c r="E520" s="2">
        <v>12</v>
      </c>
      <c r="F520" s="44">
        <v>13.08</v>
      </c>
      <c r="G520" s="44">
        <v>11.82</v>
      </c>
      <c r="H520" s="44">
        <v>12.32</v>
      </c>
      <c r="I520" s="44">
        <v>11.96</v>
      </c>
      <c r="J520" s="44">
        <v>12.11</v>
      </c>
      <c r="K520" s="44">
        <v>12.2</v>
      </c>
      <c r="L520" s="44">
        <v>12.63</v>
      </c>
      <c r="M520" s="44">
        <v>17.649999999999999</v>
      </c>
      <c r="N520" s="44">
        <v>14.04</v>
      </c>
      <c r="O520" s="44">
        <v>12.22</v>
      </c>
      <c r="P520" s="44">
        <v>11.85</v>
      </c>
      <c r="Q520" s="44">
        <v>12.54</v>
      </c>
      <c r="R520" s="44">
        <v>11.17</v>
      </c>
      <c r="S520" s="19">
        <v>86</v>
      </c>
      <c r="T520" s="21">
        <v>20.304418604651165</v>
      </c>
      <c r="U520" s="21">
        <v>18.348488372093023</v>
      </c>
      <c r="V520" s="21">
        <v>19.124651162790698</v>
      </c>
      <c r="W520" s="21">
        <v>18.565813953488373</v>
      </c>
      <c r="X520" s="21">
        <v>18.798662790697673</v>
      </c>
      <c r="Y520" s="21">
        <v>18.938372093023254</v>
      </c>
      <c r="Z520" s="21">
        <v>19.605872093023255</v>
      </c>
      <c r="AA520" s="21">
        <v>27.398546511627902</v>
      </c>
      <c r="AB520" s="21">
        <v>21.794651162790696</v>
      </c>
      <c r="AC520" s="21">
        <v>18.969418604651164</v>
      </c>
      <c r="AD520" s="21">
        <v>18.395058139534882</v>
      </c>
      <c r="AE520" s="21">
        <v>19.466162790697673</v>
      </c>
      <c r="AF520" s="21">
        <v>17.339476744186047</v>
      </c>
    </row>
    <row r="521" spans="1:32">
      <c r="A521" s="3">
        <v>2009</v>
      </c>
      <c r="B521" s="5" t="s">
        <v>27</v>
      </c>
      <c r="C521" s="5" t="s">
        <v>23</v>
      </c>
      <c r="D521" s="2">
        <v>15</v>
      </c>
      <c r="E521" s="2">
        <v>12</v>
      </c>
      <c r="F521" s="44">
        <v>11.41</v>
      </c>
      <c r="G521" s="44">
        <v>10.28</v>
      </c>
      <c r="H521" s="44">
        <v>10.9</v>
      </c>
      <c r="I521" s="44">
        <v>10.59</v>
      </c>
      <c r="J521" s="44">
        <v>10.29</v>
      </c>
      <c r="K521" s="44">
        <v>10.5</v>
      </c>
      <c r="L521" s="44">
        <v>10.73</v>
      </c>
      <c r="M521" s="44">
        <v>15.21</v>
      </c>
      <c r="N521" s="44">
        <v>11.68</v>
      </c>
      <c r="O521" s="44">
        <v>10.28</v>
      </c>
      <c r="P521" s="44">
        <v>10.28</v>
      </c>
      <c r="Q521" s="44">
        <v>11.33</v>
      </c>
      <c r="R521" s="44">
        <v>10.6</v>
      </c>
      <c r="S521" s="19">
        <v>86</v>
      </c>
      <c r="T521" s="21">
        <v>17.712034883720932</v>
      </c>
      <c r="U521" s="21">
        <v>15.957906976744185</v>
      </c>
      <c r="V521" s="21">
        <v>16.920348837209303</v>
      </c>
      <c r="W521" s="21">
        <v>16.439127906976744</v>
      </c>
      <c r="X521" s="21">
        <v>15.973430232558139</v>
      </c>
      <c r="Y521" s="21">
        <v>16.299418604651162</v>
      </c>
      <c r="Z521" s="21">
        <v>16.656453488372094</v>
      </c>
      <c r="AA521" s="21">
        <v>23.610872093023257</v>
      </c>
      <c r="AB521" s="21">
        <v>18.131162790697672</v>
      </c>
      <c r="AC521" s="21">
        <v>15.957906976744185</v>
      </c>
      <c r="AD521" s="21">
        <v>15.957906976744185</v>
      </c>
      <c r="AE521" s="21">
        <v>17.587848837209304</v>
      </c>
      <c r="AF521" s="21">
        <v>16.454651162790697</v>
      </c>
    </row>
    <row r="522" spans="1:32">
      <c r="A522" s="3">
        <v>2009</v>
      </c>
      <c r="B522" s="5" t="s">
        <v>27</v>
      </c>
      <c r="C522" s="5" t="s">
        <v>24</v>
      </c>
      <c r="D522" s="2">
        <v>16</v>
      </c>
      <c r="E522" s="2">
        <v>12</v>
      </c>
      <c r="F522" s="44">
        <v>7.84</v>
      </c>
      <c r="G522" s="44">
        <v>7.5</v>
      </c>
      <c r="H522" s="44">
        <v>7.48</v>
      </c>
      <c r="I522" s="44">
        <v>7.45</v>
      </c>
      <c r="J522" s="44">
        <v>7.44</v>
      </c>
      <c r="K522" s="44">
        <v>7.55</v>
      </c>
      <c r="L522" s="44">
        <v>7.79</v>
      </c>
      <c r="M522" s="44">
        <v>9.3699999999999992</v>
      </c>
      <c r="N522" s="44">
        <v>8</v>
      </c>
      <c r="O522" s="44">
        <v>7.92</v>
      </c>
      <c r="P522" s="44">
        <v>7.37</v>
      </c>
      <c r="Q522" s="44">
        <v>8</v>
      </c>
      <c r="R522" s="44">
        <v>8</v>
      </c>
      <c r="S522" s="19">
        <v>86</v>
      </c>
      <c r="T522" s="21">
        <v>12.170232558139533</v>
      </c>
      <c r="U522" s="21">
        <v>11.642441860465116</v>
      </c>
      <c r="V522" s="21">
        <v>11.61139534883721</v>
      </c>
      <c r="W522" s="21">
        <v>11.564825581395349</v>
      </c>
      <c r="X522" s="21">
        <v>11.549302325581396</v>
      </c>
      <c r="Y522" s="21">
        <v>11.720058139534883</v>
      </c>
      <c r="Z522" s="21">
        <v>12.092616279069766</v>
      </c>
      <c r="AA522" s="21">
        <v>14.545290697674419</v>
      </c>
      <c r="AB522" s="21">
        <v>12.418604651162791</v>
      </c>
      <c r="AC522" s="21">
        <v>12.294418604651161</v>
      </c>
      <c r="AD522" s="21">
        <v>11.44063953488372</v>
      </c>
      <c r="AE522" s="21">
        <v>12.418604651162791</v>
      </c>
      <c r="AF522" s="21">
        <v>12.418604651162791</v>
      </c>
    </row>
    <row r="523" spans="1:32">
      <c r="A523" s="3">
        <v>2009</v>
      </c>
      <c r="B523" s="5" t="s">
        <v>27</v>
      </c>
      <c r="C523" s="5" t="s">
        <v>25</v>
      </c>
      <c r="D523" s="2">
        <v>17</v>
      </c>
      <c r="E523" s="2">
        <v>12</v>
      </c>
      <c r="F523" s="44">
        <v>7.69</v>
      </c>
      <c r="G523" s="44">
        <v>7.58</v>
      </c>
      <c r="H523" s="44">
        <v>7.48</v>
      </c>
      <c r="I523" s="44">
        <v>7.55</v>
      </c>
      <c r="J523" s="44">
        <v>7.48</v>
      </c>
      <c r="K523" s="44">
        <v>7.34</v>
      </c>
      <c r="L523" s="44">
        <v>7.9</v>
      </c>
      <c r="M523" s="44">
        <v>8.7799999999999994</v>
      </c>
      <c r="N523" s="44">
        <v>7.46</v>
      </c>
      <c r="O523" s="44">
        <v>7.95</v>
      </c>
      <c r="P523" s="44">
        <v>7.35</v>
      </c>
      <c r="Q523" s="44">
        <v>7.53</v>
      </c>
      <c r="R523" s="44">
        <v>7.66</v>
      </c>
      <c r="S523" s="19">
        <v>86</v>
      </c>
      <c r="T523" s="21">
        <v>11.937383720930233</v>
      </c>
      <c r="U523" s="21">
        <v>11.766627906976744</v>
      </c>
      <c r="V523" s="21">
        <v>11.61139534883721</v>
      </c>
      <c r="W523" s="21">
        <v>11.720058139534883</v>
      </c>
      <c r="X523" s="21">
        <v>11.61139534883721</v>
      </c>
      <c r="Y523" s="21">
        <v>11.394069767441861</v>
      </c>
      <c r="Z523" s="21">
        <v>12.263372093023257</v>
      </c>
      <c r="AA523" s="21">
        <v>13.629418604651162</v>
      </c>
      <c r="AB523" s="21">
        <v>11.580348837209302</v>
      </c>
      <c r="AC523" s="21">
        <v>12.340988372093024</v>
      </c>
      <c r="AD523" s="21">
        <v>11.409593023255812</v>
      </c>
      <c r="AE523" s="21">
        <v>11.689011627906977</v>
      </c>
      <c r="AF523" s="21">
        <v>11.890813953488372</v>
      </c>
    </row>
    <row r="524" spans="1:32">
      <c r="A524" s="3">
        <v>2009</v>
      </c>
      <c r="B524" s="5" t="s">
        <v>27</v>
      </c>
      <c r="C524" s="5" t="s">
        <v>26</v>
      </c>
      <c r="D524" s="2">
        <v>18</v>
      </c>
      <c r="E524" s="2">
        <v>12</v>
      </c>
      <c r="F524" s="44">
        <v>7.88</v>
      </c>
      <c r="G524" s="44">
        <v>7.5</v>
      </c>
      <c r="H524" s="44">
        <v>7.48</v>
      </c>
      <c r="I524" s="44">
        <v>7.43</v>
      </c>
      <c r="J524" s="44">
        <v>7.43</v>
      </c>
      <c r="K524" s="44">
        <v>7.6</v>
      </c>
      <c r="L524" s="44">
        <v>7.77</v>
      </c>
      <c r="M524" s="44">
        <v>9.65</v>
      </c>
      <c r="N524" s="44">
        <v>8.17</v>
      </c>
      <c r="O524" s="44">
        <v>7.92</v>
      </c>
      <c r="P524" s="44">
        <v>7.38</v>
      </c>
      <c r="Q524" s="44">
        <v>8.07</v>
      </c>
      <c r="R524" s="44">
        <v>8.0399999999999991</v>
      </c>
      <c r="S524" s="19">
        <v>86</v>
      </c>
      <c r="T524" s="21">
        <v>12.232325581395349</v>
      </c>
      <c r="U524" s="21">
        <v>11.642441860465116</v>
      </c>
      <c r="V524" s="21">
        <v>11.61139534883721</v>
      </c>
      <c r="W524" s="21">
        <v>11.533779069767441</v>
      </c>
      <c r="X524" s="21">
        <v>11.533779069767441</v>
      </c>
      <c r="Y524" s="21">
        <v>11.79767441860465</v>
      </c>
      <c r="Z524" s="21">
        <v>12.061569767441858</v>
      </c>
      <c r="AA524" s="21">
        <v>14.979941860465118</v>
      </c>
      <c r="AB524" s="21">
        <v>12.682499999999999</v>
      </c>
      <c r="AC524" s="21">
        <v>12.294418604651161</v>
      </c>
      <c r="AD524" s="21">
        <v>11.456162790697675</v>
      </c>
      <c r="AE524" s="21">
        <v>12.527267441860465</v>
      </c>
      <c r="AF524" s="21">
        <v>12.480697674418604</v>
      </c>
    </row>
    <row r="525" spans="1:32">
      <c r="A525" s="3">
        <v>2009</v>
      </c>
      <c r="B525" s="5" t="s">
        <v>28</v>
      </c>
      <c r="C525" s="5" t="s">
        <v>18</v>
      </c>
      <c r="D525" s="2">
        <v>19</v>
      </c>
      <c r="E525" s="2">
        <v>12</v>
      </c>
      <c r="F525" s="45">
        <v>10.97</v>
      </c>
      <c r="G525" s="45">
        <v>9.92</v>
      </c>
      <c r="H525" s="45">
        <v>10.28</v>
      </c>
      <c r="I525" s="45">
        <v>10</v>
      </c>
      <c r="J525" s="45">
        <v>10.039999999999999</v>
      </c>
      <c r="K525" s="45">
        <v>10.199999999999999</v>
      </c>
      <c r="L525" s="45">
        <v>10.5</v>
      </c>
      <c r="M525" s="45">
        <v>15.29</v>
      </c>
      <c r="N525" s="45">
        <v>11.5</v>
      </c>
      <c r="O525" s="45">
        <v>10.3</v>
      </c>
      <c r="P525" s="45">
        <v>9.89</v>
      </c>
      <c r="Q525" s="45">
        <v>10.76</v>
      </c>
      <c r="R525" s="45">
        <v>9.9499999999999993</v>
      </c>
      <c r="S525" s="19">
        <v>86</v>
      </c>
      <c r="T525" s="22">
        <v>17.029011627906979</v>
      </c>
      <c r="U525" s="22">
        <v>15.39906976744186</v>
      </c>
      <c r="V525" s="22">
        <v>15.957906976744185</v>
      </c>
      <c r="W525" s="22">
        <v>15.523255813953488</v>
      </c>
      <c r="X525" s="22">
        <v>15.585348837209301</v>
      </c>
      <c r="Y525" s="22">
        <v>15.833720930232555</v>
      </c>
      <c r="Z525" s="22">
        <v>16.299418604651162</v>
      </c>
      <c r="AA525" s="22">
        <v>23.735058139534882</v>
      </c>
      <c r="AB525" s="22">
        <v>17.851744186046513</v>
      </c>
      <c r="AC525" s="22">
        <v>15.988953488372095</v>
      </c>
      <c r="AD525" s="22">
        <v>15.352500000000001</v>
      </c>
      <c r="AE525" s="22">
        <v>16.703023255813953</v>
      </c>
      <c r="AF525" s="22">
        <v>15.445639534883719</v>
      </c>
    </row>
    <row r="526" spans="1:32">
      <c r="A526" s="3">
        <v>2009</v>
      </c>
      <c r="B526" s="5" t="s">
        <v>28</v>
      </c>
      <c r="C526" s="5" t="s">
        <v>19</v>
      </c>
      <c r="D526" s="2">
        <v>20</v>
      </c>
      <c r="E526" s="2">
        <v>12</v>
      </c>
      <c r="F526" s="45">
        <v>12.4</v>
      </c>
      <c r="G526" s="45">
        <v>11.18</v>
      </c>
      <c r="H526" s="45">
        <v>11.58</v>
      </c>
      <c r="I526" s="45">
        <v>11.3</v>
      </c>
      <c r="J526" s="45">
        <v>11.49</v>
      </c>
      <c r="K526" s="45">
        <v>11.59</v>
      </c>
      <c r="L526" s="45">
        <v>12</v>
      </c>
      <c r="M526" s="45">
        <v>16.77</v>
      </c>
      <c r="N526" s="45">
        <v>13.2</v>
      </c>
      <c r="O526" s="45">
        <v>11.62</v>
      </c>
      <c r="P526" s="45">
        <v>11.16</v>
      </c>
      <c r="Q526" s="45">
        <v>11.84</v>
      </c>
      <c r="R526" s="45">
        <v>10.59</v>
      </c>
      <c r="S526" s="19">
        <v>86</v>
      </c>
      <c r="T526" s="22">
        <v>19.248837209302327</v>
      </c>
      <c r="U526" s="22">
        <v>17.355</v>
      </c>
      <c r="V526" s="22">
        <v>17.975930232558142</v>
      </c>
      <c r="W526" s="22">
        <v>17.541279069767445</v>
      </c>
      <c r="X526" s="22">
        <v>17.836220930232557</v>
      </c>
      <c r="Y526" s="22">
        <v>17.991453488372091</v>
      </c>
      <c r="Z526" s="22">
        <v>18.627906976744185</v>
      </c>
      <c r="AA526" s="22">
        <v>26.032500000000002</v>
      </c>
      <c r="AB526" s="22">
        <v>20.490697674418602</v>
      </c>
      <c r="AC526" s="22">
        <v>18.038023255813954</v>
      </c>
      <c r="AD526" s="22">
        <v>17.323953488372094</v>
      </c>
      <c r="AE526" s="22">
        <v>18.379534883720929</v>
      </c>
      <c r="AF526" s="22">
        <v>16.439127906976744</v>
      </c>
    </row>
    <row r="527" spans="1:32">
      <c r="A527" s="3">
        <v>2009</v>
      </c>
      <c r="B527" s="5" t="s">
        <v>28</v>
      </c>
      <c r="C527" s="5" t="s">
        <v>20</v>
      </c>
      <c r="D527" s="2">
        <v>21</v>
      </c>
      <c r="E527" s="2">
        <v>12</v>
      </c>
      <c r="F527" s="45">
        <v>9.67</v>
      </c>
      <c r="G527" s="45">
        <v>9.02</v>
      </c>
      <c r="H527" s="45">
        <v>9.14</v>
      </c>
      <c r="I527" s="45">
        <v>8.9499999999999993</v>
      </c>
      <c r="J527" s="45">
        <v>8.7799999999999994</v>
      </c>
      <c r="K527" s="45">
        <v>9.0299999999999994</v>
      </c>
      <c r="L527" s="45">
        <v>9.26</v>
      </c>
      <c r="M527" s="45">
        <v>13.82</v>
      </c>
      <c r="N527" s="45">
        <v>9.93</v>
      </c>
      <c r="O527" s="45">
        <v>9.1199999999999992</v>
      </c>
      <c r="P527" s="45">
        <v>8.93</v>
      </c>
      <c r="Q527" s="45">
        <v>9.75</v>
      </c>
      <c r="R527" s="45">
        <v>9.2799999999999994</v>
      </c>
      <c r="S527" s="19">
        <v>86</v>
      </c>
      <c r="T527" s="22">
        <v>15.010988372093022</v>
      </c>
      <c r="U527" s="22">
        <v>14.001976744186045</v>
      </c>
      <c r="V527" s="22">
        <v>14.188255813953489</v>
      </c>
      <c r="W527" s="22">
        <v>13.89331395348837</v>
      </c>
      <c r="X527" s="22">
        <v>13.629418604651162</v>
      </c>
      <c r="Y527" s="22">
        <v>14.017499999999998</v>
      </c>
      <c r="Z527" s="22">
        <v>14.37453488372093</v>
      </c>
      <c r="AA527" s="22">
        <v>21.453139534883721</v>
      </c>
      <c r="AB527" s="22">
        <v>15.414593023255813</v>
      </c>
      <c r="AC527" s="22">
        <v>14.157209302325581</v>
      </c>
      <c r="AD527" s="22">
        <v>13.862267441860466</v>
      </c>
      <c r="AE527" s="22">
        <v>15.135174418604651</v>
      </c>
      <c r="AF527" s="22">
        <v>14.405581395348836</v>
      </c>
    </row>
    <row r="528" spans="1:32">
      <c r="A528" s="3">
        <v>2009</v>
      </c>
      <c r="B528" s="5" t="s">
        <v>28</v>
      </c>
      <c r="C528" s="5" t="s">
        <v>21</v>
      </c>
      <c r="D528" s="2">
        <v>22</v>
      </c>
      <c r="E528" s="2">
        <v>12</v>
      </c>
      <c r="F528" s="45">
        <v>12.33</v>
      </c>
      <c r="G528" s="45">
        <v>11.03</v>
      </c>
      <c r="H528" s="45">
        <v>11.63</v>
      </c>
      <c r="I528" s="45">
        <v>11.3</v>
      </c>
      <c r="J528" s="45">
        <v>11.3</v>
      </c>
      <c r="K528" s="45">
        <v>11.48</v>
      </c>
      <c r="L528" s="45">
        <v>11.82</v>
      </c>
      <c r="M528" s="45">
        <v>16.39</v>
      </c>
      <c r="N528" s="45">
        <v>12.99</v>
      </c>
      <c r="O528" s="45">
        <v>11.33</v>
      </c>
      <c r="P528" s="45">
        <v>11.04</v>
      </c>
      <c r="Q528" s="45">
        <v>11.98</v>
      </c>
      <c r="R528" s="45">
        <v>10.86</v>
      </c>
      <c r="S528" s="19">
        <v>86</v>
      </c>
      <c r="T528" s="22">
        <v>19.140174418604651</v>
      </c>
      <c r="U528" s="22">
        <v>17.122151162790697</v>
      </c>
      <c r="V528" s="22">
        <v>18.053546511627907</v>
      </c>
      <c r="W528" s="22">
        <v>17.541279069767445</v>
      </c>
      <c r="X528" s="22">
        <v>17.541279069767445</v>
      </c>
      <c r="Y528" s="22">
        <v>17.820697674418607</v>
      </c>
      <c r="Z528" s="22">
        <v>18.348488372093023</v>
      </c>
      <c r="AA528" s="22">
        <v>25.442616279069767</v>
      </c>
      <c r="AB528" s="22">
        <v>20.16470930232558</v>
      </c>
      <c r="AC528" s="22">
        <v>17.587848837209304</v>
      </c>
      <c r="AD528" s="22">
        <v>17.13767441860465</v>
      </c>
      <c r="AE528" s="22">
        <v>18.596860465116279</v>
      </c>
      <c r="AF528" s="22">
        <v>16.858255813953487</v>
      </c>
    </row>
    <row r="529" spans="1:32">
      <c r="A529" s="3">
        <v>2009</v>
      </c>
      <c r="B529" s="5" t="s">
        <v>28</v>
      </c>
      <c r="C529" s="5" t="s">
        <v>22</v>
      </c>
      <c r="D529" s="2">
        <v>23</v>
      </c>
      <c r="E529" s="2">
        <v>12</v>
      </c>
      <c r="F529" s="45">
        <v>12.97</v>
      </c>
      <c r="G529" s="45">
        <v>11.7</v>
      </c>
      <c r="H529" s="45">
        <v>12.14</v>
      </c>
      <c r="I529" s="45">
        <v>11.82</v>
      </c>
      <c r="J529" s="45">
        <v>12</v>
      </c>
      <c r="K529" s="45">
        <v>12.09</v>
      </c>
      <c r="L529" s="45">
        <v>12.49</v>
      </c>
      <c r="M529" s="45">
        <v>17.53</v>
      </c>
      <c r="N529" s="45">
        <v>13.89</v>
      </c>
      <c r="O529" s="45">
        <v>12.08</v>
      </c>
      <c r="P529" s="45">
        <v>11.74</v>
      </c>
      <c r="Q529" s="45">
        <v>12.37</v>
      </c>
      <c r="R529" s="45">
        <v>10.98</v>
      </c>
      <c r="S529" s="19">
        <v>86</v>
      </c>
      <c r="T529" s="22">
        <v>20.133662790697677</v>
      </c>
      <c r="U529" s="22">
        <v>18.162209302325579</v>
      </c>
      <c r="V529" s="22">
        <v>18.845232558139536</v>
      </c>
      <c r="W529" s="22">
        <v>18.348488372093023</v>
      </c>
      <c r="X529" s="22">
        <v>18.627906976744185</v>
      </c>
      <c r="Y529" s="22">
        <v>18.767616279069767</v>
      </c>
      <c r="Z529" s="22">
        <v>19.388546511627908</v>
      </c>
      <c r="AA529" s="22">
        <v>27.212267441860465</v>
      </c>
      <c r="AB529" s="22">
        <v>21.561802325581397</v>
      </c>
      <c r="AC529" s="22">
        <v>18.752093023255814</v>
      </c>
      <c r="AD529" s="22">
        <v>18.224302325581395</v>
      </c>
      <c r="AE529" s="22">
        <v>19.202267441860464</v>
      </c>
      <c r="AF529" s="22">
        <v>17.044534883720932</v>
      </c>
    </row>
    <row r="530" spans="1:32">
      <c r="A530" s="3">
        <v>2009</v>
      </c>
      <c r="B530" s="5" t="s">
        <v>28</v>
      </c>
      <c r="C530" s="5" t="s">
        <v>23</v>
      </c>
      <c r="D530" s="2">
        <v>24</v>
      </c>
      <c r="E530" s="2">
        <v>12</v>
      </c>
      <c r="F530" s="45">
        <v>11.39</v>
      </c>
      <c r="G530" s="45">
        <v>10.28</v>
      </c>
      <c r="H530" s="45">
        <v>10.9</v>
      </c>
      <c r="I530" s="45">
        <v>10.57</v>
      </c>
      <c r="J530" s="45">
        <v>10.27</v>
      </c>
      <c r="K530" s="45">
        <v>10.5</v>
      </c>
      <c r="L530" s="45">
        <v>10.71</v>
      </c>
      <c r="M530" s="45">
        <v>15.23</v>
      </c>
      <c r="N530" s="45">
        <v>11.65</v>
      </c>
      <c r="O530" s="45">
        <v>10.25</v>
      </c>
      <c r="P530" s="45">
        <v>10.26</v>
      </c>
      <c r="Q530" s="45">
        <v>11.31</v>
      </c>
      <c r="R530" s="45">
        <v>10.58</v>
      </c>
      <c r="S530" s="19">
        <v>86</v>
      </c>
      <c r="T530" s="22">
        <v>17.680988372093022</v>
      </c>
      <c r="U530" s="22">
        <v>15.957906976744185</v>
      </c>
      <c r="V530" s="22">
        <v>16.920348837209303</v>
      </c>
      <c r="W530" s="22">
        <v>16.408081395348837</v>
      </c>
      <c r="X530" s="22">
        <v>15.942383720930231</v>
      </c>
      <c r="Y530" s="22">
        <v>16.299418604651162</v>
      </c>
      <c r="Z530" s="22">
        <v>16.625406976744188</v>
      </c>
      <c r="AA530" s="22">
        <v>23.641918604651163</v>
      </c>
      <c r="AB530" s="22">
        <v>18.084593023255817</v>
      </c>
      <c r="AC530" s="22">
        <v>15.911337209302326</v>
      </c>
      <c r="AD530" s="22">
        <v>15.926860465116279</v>
      </c>
      <c r="AE530" s="22">
        <v>17.556802325581394</v>
      </c>
      <c r="AF530" s="22">
        <v>16.42360465116279</v>
      </c>
    </row>
    <row r="531" spans="1:32">
      <c r="A531" s="3">
        <v>2009</v>
      </c>
      <c r="B531" s="5" t="s">
        <v>28</v>
      </c>
      <c r="C531" s="5" t="s">
        <v>24</v>
      </c>
      <c r="D531" s="2">
        <v>25</v>
      </c>
      <c r="E531" s="2">
        <v>12</v>
      </c>
      <c r="F531" s="45">
        <v>7.81</v>
      </c>
      <c r="G531" s="45">
        <v>7.5</v>
      </c>
      <c r="H531" s="45">
        <v>7.46</v>
      </c>
      <c r="I531" s="45">
        <v>7.4</v>
      </c>
      <c r="J531" s="45">
        <v>7.39</v>
      </c>
      <c r="K531" s="45">
        <v>7.54</v>
      </c>
      <c r="L531" s="45">
        <v>7.78</v>
      </c>
      <c r="M531" s="45">
        <v>9.3699999999999992</v>
      </c>
      <c r="N531" s="45">
        <v>8</v>
      </c>
      <c r="O531" s="45">
        <v>7.92</v>
      </c>
      <c r="P531" s="45">
        <v>7.37</v>
      </c>
      <c r="Q531" s="45">
        <v>7.99</v>
      </c>
      <c r="R531" s="45">
        <v>8</v>
      </c>
      <c r="S531" s="19">
        <v>86</v>
      </c>
      <c r="T531" s="22">
        <v>12.123662790697674</v>
      </c>
      <c r="U531" s="22">
        <v>11.642441860465116</v>
      </c>
      <c r="V531" s="22">
        <v>11.580348837209302</v>
      </c>
      <c r="W531" s="22">
        <v>11.487209302325583</v>
      </c>
      <c r="X531" s="22">
        <v>11.471686046511627</v>
      </c>
      <c r="Y531" s="22">
        <v>11.70453488372093</v>
      </c>
      <c r="Z531" s="22">
        <v>12.077093023255815</v>
      </c>
      <c r="AA531" s="22">
        <v>14.545290697674419</v>
      </c>
      <c r="AB531" s="22">
        <v>12.418604651162791</v>
      </c>
      <c r="AC531" s="22">
        <v>12.294418604651161</v>
      </c>
      <c r="AD531" s="22">
        <v>11.44063953488372</v>
      </c>
      <c r="AE531" s="22">
        <v>12.403081395348837</v>
      </c>
      <c r="AF531" s="22">
        <v>12.418604651162791</v>
      </c>
    </row>
    <row r="532" spans="1:32">
      <c r="A532" s="3">
        <v>2009</v>
      </c>
      <c r="B532" s="5" t="s">
        <v>28</v>
      </c>
      <c r="C532" s="5" t="s">
        <v>25</v>
      </c>
      <c r="D532" s="2">
        <v>26</v>
      </c>
      <c r="E532" s="2">
        <v>12</v>
      </c>
      <c r="F532" s="45">
        <v>7.66</v>
      </c>
      <c r="G532" s="45">
        <v>7.58</v>
      </c>
      <c r="H532" s="45">
        <v>7.47</v>
      </c>
      <c r="I532" s="45">
        <v>7.46</v>
      </c>
      <c r="J532" s="45">
        <v>7.3</v>
      </c>
      <c r="K532" s="45">
        <v>7.25</v>
      </c>
      <c r="L532" s="45">
        <v>7.9</v>
      </c>
      <c r="M532" s="45">
        <v>8.82</v>
      </c>
      <c r="N532" s="45">
        <v>7.42</v>
      </c>
      <c r="O532" s="45">
        <v>7.95</v>
      </c>
      <c r="P532" s="45">
        <v>7.28</v>
      </c>
      <c r="Q532" s="45">
        <v>7.5</v>
      </c>
      <c r="R532" s="45">
        <v>7.66</v>
      </c>
      <c r="S532" s="19">
        <v>86</v>
      </c>
      <c r="T532" s="22">
        <v>11.890813953488372</v>
      </c>
      <c r="U532" s="22">
        <v>11.766627906976744</v>
      </c>
      <c r="V532" s="22">
        <v>11.595872093023257</v>
      </c>
      <c r="W532" s="22">
        <v>11.580348837209302</v>
      </c>
      <c r="X532" s="22">
        <v>11.331976744186045</v>
      </c>
      <c r="Y532" s="22">
        <v>11.25436046511628</v>
      </c>
      <c r="Z532" s="22">
        <v>12.263372093023257</v>
      </c>
      <c r="AA532" s="22">
        <v>13.691511627906976</v>
      </c>
      <c r="AB532" s="22">
        <v>11.518255813953488</v>
      </c>
      <c r="AC532" s="22">
        <v>12.340988372093024</v>
      </c>
      <c r="AD532" s="22">
        <v>11.300930232558139</v>
      </c>
      <c r="AE532" s="22">
        <v>11.642441860465116</v>
      </c>
      <c r="AF532" s="22">
        <v>11.890813953488372</v>
      </c>
    </row>
    <row r="533" spans="1:32">
      <c r="A533" s="3">
        <v>2009</v>
      </c>
      <c r="B533" s="5" t="s">
        <v>28</v>
      </c>
      <c r="C533" s="5" t="s">
        <v>26</v>
      </c>
      <c r="D533" s="2">
        <v>27</v>
      </c>
      <c r="E533" s="2">
        <v>12</v>
      </c>
      <c r="F533" s="45">
        <v>7.86</v>
      </c>
      <c r="G533" s="45">
        <v>7.5</v>
      </c>
      <c r="H533" s="45">
        <v>7.46</v>
      </c>
      <c r="I533" s="45">
        <v>7.38</v>
      </c>
      <c r="J533" s="45">
        <v>7.4</v>
      </c>
      <c r="K533" s="45">
        <v>7.6</v>
      </c>
      <c r="L533" s="45">
        <v>7.77</v>
      </c>
      <c r="M533" s="45">
        <v>9.68</v>
      </c>
      <c r="N533" s="45">
        <v>8.16</v>
      </c>
      <c r="O533" s="45">
        <v>7.92</v>
      </c>
      <c r="P533" s="45">
        <v>7.38</v>
      </c>
      <c r="Q533" s="45">
        <v>8.0399999999999991</v>
      </c>
      <c r="R533" s="45">
        <v>8.0399999999999991</v>
      </c>
      <c r="S533" s="19">
        <v>86</v>
      </c>
      <c r="T533" s="22">
        <v>12.201279069767441</v>
      </c>
      <c r="U533" s="22">
        <v>11.642441860465116</v>
      </c>
      <c r="V533" s="22">
        <v>11.580348837209302</v>
      </c>
      <c r="W533" s="22">
        <v>11.456162790697675</v>
      </c>
      <c r="X533" s="22">
        <v>11.487209302325583</v>
      </c>
      <c r="Y533" s="22">
        <v>11.79767441860465</v>
      </c>
      <c r="Z533" s="22">
        <v>12.061569767441858</v>
      </c>
      <c r="AA533" s="22">
        <v>15.026511627906977</v>
      </c>
      <c r="AB533" s="22">
        <v>12.666976744186048</v>
      </c>
      <c r="AC533" s="22">
        <v>12.294418604651161</v>
      </c>
      <c r="AD533" s="22">
        <v>11.456162790697675</v>
      </c>
      <c r="AE533" s="22">
        <v>12.480697674418604</v>
      </c>
      <c r="AF533" s="22">
        <v>12.480697674418604</v>
      </c>
    </row>
    <row r="534" spans="1:32">
      <c r="A534" s="3">
        <v>2009</v>
      </c>
      <c r="B534" s="5" t="s">
        <v>29</v>
      </c>
      <c r="C534" s="5" t="s">
        <v>18</v>
      </c>
      <c r="D534" s="2">
        <v>28</v>
      </c>
      <c r="E534" s="2">
        <v>12</v>
      </c>
      <c r="F534" s="46">
        <v>21310</v>
      </c>
      <c r="G534" s="46">
        <v>19050</v>
      </c>
      <c r="H534" s="46">
        <v>20000</v>
      </c>
      <c r="I534" s="46">
        <v>19669</v>
      </c>
      <c r="J534" s="46">
        <v>20215</v>
      </c>
      <c r="K534" s="46">
        <v>19774</v>
      </c>
      <c r="L534" s="46">
        <v>21073</v>
      </c>
      <c r="M534" s="46">
        <v>30000</v>
      </c>
      <c r="N534" s="46">
        <v>22472</v>
      </c>
      <c r="O534" s="46">
        <v>19881</v>
      </c>
      <c r="P534" s="46">
        <v>18828</v>
      </c>
      <c r="Q534" s="46">
        <v>20675</v>
      </c>
      <c r="R534" s="46">
        <v>18274</v>
      </c>
      <c r="S534" s="19">
        <v>86</v>
      </c>
      <c r="T534" s="6">
        <v>33080.058139534885</v>
      </c>
      <c r="U534" s="6">
        <v>29571.802325581397</v>
      </c>
      <c r="V534" s="6">
        <v>31046.511627906977</v>
      </c>
      <c r="W534" s="6">
        <v>30532.691860465115</v>
      </c>
      <c r="X534" s="6">
        <v>31380.261627906977</v>
      </c>
      <c r="Y534" s="6">
        <v>30695.68604651163</v>
      </c>
      <c r="Z534" s="6">
        <v>32712.156976744187</v>
      </c>
      <c r="AA534" s="6">
        <v>46569.767441860466</v>
      </c>
      <c r="AB534" s="6">
        <v>34883.860465116282</v>
      </c>
      <c r="AC534" s="6">
        <v>30861.784883720931</v>
      </c>
      <c r="AD534" s="6">
        <v>29227.18604651163</v>
      </c>
      <c r="AE534" s="6">
        <v>32094.331395348836</v>
      </c>
      <c r="AF534" s="6">
        <v>28367.197674418603</v>
      </c>
    </row>
    <row r="535" spans="1:32">
      <c r="A535" s="3">
        <v>2009</v>
      </c>
      <c r="B535" s="5" t="s">
        <v>29</v>
      </c>
      <c r="C535" s="5" t="s">
        <v>19</v>
      </c>
      <c r="D535" s="2">
        <v>29</v>
      </c>
      <c r="E535" s="2">
        <v>12</v>
      </c>
      <c r="F535" s="46">
        <v>26594</v>
      </c>
      <c r="G535" s="46">
        <v>23693</v>
      </c>
      <c r="H535" s="46">
        <v>24790</v>
      </c>
      <c r="I535" s="46">
        <v>24754</v>
      </c>
      <c r="J535" s="46">
        <v>25375</v>
      </c>
      <c r="K535" s="46">
        <v>24689</v>
      </c>
      <c r="L535" s="46">
        <v>26509</v>
      </c>
      <c r="M535" s="46">
        <v>35081</v>
      </c>
      <c r="N535" s="46">
        <v>28758</v>
      </c>
      <c r="O535" s="46">
        <v>25188</v>
      </c>
      <c r="P535" s="46">
        <v>23549</v>
      </c>
      <c r="Q535" s="46">
        <v>25731</v>
      </c>
      <c r="R535" s="46">
        <v>22209</v>
      </c>
      <c r="S535" s="19">
        <v>86</v>
      </c>
      <c r="T535" s="6">
        <v>41282.546511627908</v>
      </c>
      <c r="U535" s="6">
        <v>36779.25</v>
      </c>
      <c r="V535" s="6">
        <v>38482.151162790695</v>
      </c>
      <c r="W535" s="6">
        <v>38426.267441860466</v>
      </c>
      <c r="X535" s="6">
        <v>39390.261627906977</v>
      </c>
      <c r="Y535" s="6">
        <v>38325.366279069771</v>
      </c>
      <c r="Z535" s="6">
        <v>41150.598837209305</v>
      </c>
      <c r="AA535" s="6">
        <v>54457.133720930229</v>
      </c>
      <c r="AB535" s="6">
        <v>44641.779069767443</v>
      </c>
      <c r="AC535" s="6">
        <v>39099.976744186046</v>
      </c>
      <c r="AD535" s="6">
        <v>36555.715116279069</v>
      </c>
      <c r="AE535" s="6">
        <v>39942.889534883718</v>
      </c>
      <c r="AF535" s="6">
        <v>34475.598837209305</v>
      </c>
    </row>
    <row r="536" spans="1:32">
      <c r="A536" s="3">
        <v>2009</v>
      </c>
      <c r="B536" s="5" t="s">
        <v>29</v>
      </c>
      <c r="C536" s="5" t="s">
        <v>20</v>
      </c>
      <c r="D536" s="2">
        <v>30</v>
      </c>
      <c r="E536" s="2">
        <v>12</v>
      </c>
      <c r="F536" s="46">
        <v>16146</v>
      </c>
      <c r="G536" s="46">
        <v>15111</v>
      </c>
      <c r="H536" s="46">
        <v>15680</v>
      </c>
      <c r="I536" s="46">
        <v>14952</v>
      </c>
      <c r="J536" s="46">
        <v>14942</v>
      </c>
      <c r="K536" s="46">
        <v>14868</v>
      </c>
      <c r="L536" s="46">
        <v>15355</v>
      </c>
      <c r="M536" s="46">
        <v>24877</v>
      </c>
      <c r="N536" s="46">
        <v>16006</v>
      </c>
      <c r="O536" s="46">
        <v>14956</v>
      </c>
      <c r="P536" s="46">
        <v>15115</v>
      </c>
      <c r="Q536" s="46">
        <v>16414</v>
      </c>
      <c r="R536" s="46">
        <v>14986</v>
      </c>
      <c r="S536" s="19">
        <v>86</v>
      </c>
      <c r="T536" s="6">
        <v>25063.848837209302</v>
      </c>
      <c r="U536" s="6">
        <v>23457.191860465115</v>
      </c>
      <c r="V536" s="6">
        <v>24340.465116279069</v>
      </c>
      <c r="W536" s="6">
        <v>23210.372093023256</v>
      </c>
      <c r="X536" s="6">
        <v>23194.848837209302</v>
      </c>
      <c r="Y536" s="6">
        <v>23079.976744186046</v>
      </c>
      <c r="Z536" s="6">
        <v>23835.95930232558</v>
      </c>
      <c r="AA536" s="6">
        <v>38617.203488372092</v>
      </c>
      <c r="AB536" s="6">
        <v>24846.523255813954</v>
      </c>
      <c r="AC536" s="6">
        <v>23216.581395348836</v>
      </c>
      <c r="AD536" s="6">
        <v>23463.401162790698</v>
      </c>
      <c r="AE536" s="6">
        <v>25479.872093023256</v>
      </c>
      <c r="AF536" s="6">
        <v>23263.151162790698</v>
      </c>
    </row>
    <row r="537" spans="1:32">
      <c r="A537" s="3">
        <v>2009</v>
      </c>
      <c r="B537" s="5" t="s">
        <v>29</v>
      </c>
      <c r="C537" s="5" t="s">
        <v>21</v>
      </c>
      <c r="D537" s="2">
        <v>31</v>
      </c>
      <c r="E537" s="2">
        <v>12</v>
      </c>
      <c r="F537" s="46">
        <v>25806</v>
      </c>
      <c r="G537" s="46">
        <v>22684</v>
      </c>
      <c r="H537" s="46">
        <v>24020</v>
      </c>
      <c r="I537" s="46">
        <v>23891</v>
      </c>
      <c r="J537" s="46">
        <v>24357</v>
      </c>
      <c r="K537" s="46">
        <v>23958</v>
      </c>
      <c r="L537" s="46">
        <v>25500</v>
      </c>
      <c r="M537" s="46">
        <v>33700</v>
      </c>
      <c r="N537" s="46">
        <v>27458</v>
      </c>
      <c r="O537" s="46">
        <v>24175</v>
      </c>
      <c r="P537" s="46">
        <v>22800</v>
      </c>
      <c r="Q537" s="46">
        <v>24993</v>
      </c>
      <c r="R537" s="46">
        <v>23023</v>
      </c>
      <c r="S537" s="19">
        <v>86</v>
      </c>
      <c r="T537" s="6">
        <v>40059.313953488374</v>
      </c>
      <c r="U537" s="6">
        <v>35212.953488372092</v>
      </c>
      <c r="V537" s="6">
        <v>37286.860465116282</v>
      </c>
      <c r="W537" s="6">
        <v>37086.610465116282</v>
      </c>
      <c r="X537" s="6">
        <v>37809.994186046511</v>
      </c>
      <c r="Y537" s="6">
        <v>37190.616279069771</v>
      </c>
      <c r="Z537" s="6">
        <v>39584.302325581397</v>
      </c>
      <c r="AA537" s="6">
        <v>52313.372093023259</v>
      </c>
      <c r="AB537" s="6">
        <v>42623.755813953489</v>
      </c>
      <c r="AC537" s="6">
        <v>37527.470930232557</v>
      </c>
      <c r="AD537" s="6">
        <v>35393.023255813954</v>
      </c>
      <c r="AE537" s="6">
        <v>38797.273255813954</v>
      </c>
      <c r="AF537" s="6">
        <v>35739.191860465115</v>
      </c>
    </row>
    <row r="538" spans="1:32">
      <c r="A538" s="3">
        <v>2009</v>
      </c>
      <c r="B538" s="5" t="s">
        <v>29</v>
      </c>
      <c r="C538" s="5" t="s">
        <v>22</v>
      </c>
      <c r="D538" s="2">
        <v>32</v>
      </c>
      <c r="E538" s="2">
        <v>12</v>
      </c>
      <c r="F538" s="46">
        <v>28264</v>
      </c>
      <c r="G538" s="46">
        <v>25001</v>
      </c>
      <c r="H538" s="46">
        <v>26385</v>
      </c>
      <c r="I538" s="46">
        <v>26006</v>
      </c>
      <c r="J538" s="46">
        <v>26892</v>
      </c>
      <c r="K538" s="46">
        <v>26168</v>
      </c>
      <c r="L538" s="46">
        <v>28011</v>
      </c>
      <c r="M538" s="46">
        <v>37116</v>
      </c>
      <c r="N538" s="46">
        <v>30373</v>
      </c>
      <c r="O538" s="46">
        <v>26518</v>
      </c>
      <c r="P538" s="46">
        <v>24977</v>
      </c>
      <c r="Q538" s="46">
        <v>27214</v>
      </c>
      <c r="R538" s="46">
        <v>24231</v>
      </c>
      <c r="S538" s="19">
        <v>86</v>
      </c>
      <c r="T538" s="6">
        <v>43874.930232558138</v>
      </c>
      <c r="U538" s="6">
        <v>38809.691860465115</v>
      </c>
      <c r="V538" s="6">
        <v>40958.110465116282</v>
      </c>
      <c r="W538" s="6">
        <v>40369.779069767443</v>
      </c>
      <c r="X538" s="6">
        <v>41745.139534883718</v>
      </c>
      <c r="Y538" s="6">
        <v>40621.255813953489</v>
      </c>
      <c r="Z538" s="6">
        <v>43482.191860465115</v>
      </c>
      <c r="AA538" s="6">
        <v>57616.116279069771</v>
      </c>
      <c r="AB538" s="6">
        <v>47148.784883720931</v>
      </c>
      <c r="AC538" s="6">
        <v>41164.569767441862</v>
      </c>
      <c r="AD538" s="6">
        <v>38772.436046511626</v>
      </c>
      <c r="AE538" s="6">
        <v>42244.988372093023</v>
      </c>
      <c r="AF538" s="6">
        <v>37614.401162790695</v>
      </c>
    </row>
    <row r="539" spans="1:32">
      <c r="A539" s="3">
        <v>2009</v>
      </c>
      <c r="B539" s="5" t="s">
        <v>29</v>
      </c>
      <c r="C539" s="5" t="s">
        <v>23</v>
      </c>
      <c r="D539" s="2">
        <v>33</v>
      </c>
      <c r="E539" s="2">
        <v>12</v>
      </c>
      <c r="F539" s="46">
        <v>22118</v>
      </c>
      <c r="G539" s="46">
        <v>19804</v>
      </c>
      <c r="H539" s="46">
        <v>20777</v>
      </c>
      <c r="I539" s="46">
        <v>20224</v>
      </c>
      <c r="J539" s="46">
        <v>20285</v>
      </c>
      <c r="K539" s="46">
        <v>20266</v>
      </c>
      <c r="L539" s="46">
        <v>21406</v>
      </c>
      <c r="M539" s="46">
        <v>29965</v>
      </c>
      <c r="N539" s="46">
        <v>22997</v>
      </c>
      <c r="O539" s="46">
        <v>20021</v>
      </c>
      <c r="P539" s="46">
        <v>19849</v>
      </c>
      <c r="Q539" s="46">
        <v>21729</v>
      </c>
      <c r="R539" s="46">
        <v>21197</v>
      </c>
      <c r="S539" s="19">
        <v>86</v>
      </c>
      <c r="T539" s="6">
        <v>34334.337209302328</v>
      </c>
      <c r="U539" s="6">
        <v>30742.255813953489</v>
      </c>
      <c r="V539" s="6">
        <v>32252.668604651164</v>
      </c>
      <c r="W539" s="6">
        <v>31394.232558139534</v>
      </c>
      <c r="X539" s="6">
        <v>31488.924418604653</v>
      </c>
      <c r="Y539" s="6">
        <v>31459.430232558141</v>
      </c>
      <c r="Z539" s="6">
        <v>33229.08139534884</v>
      </c>
      <c r="AA539" s="6">
        <v>46515.436046511626</v>
      </c>
      <c r="AB539" s="6">
        <v>35698.83139534884</v>
      </c>
      <c r="AC539" s="6">
        <v>31079.110465116279</v>
      </c>
      <c r="AD539" s="6">
        <v>30812.110465116279</v>
      </c>
      <c r="AE539" s="6">
        <v>33730.482558139534</v>
      </c>
      <c r="AF539" s="6">
        <v>32904.645348837206</v>
      </c>
    </row>
    <row r="540" spans="1:32">
      <c r="A540" s="3">
        <v>2009</v>
      </c>
      <c r="B540" s="5" t="s">
        <v>29</v>
      </c>
      <c r="C540" s="5" t="s">
        <v>24</v>
      </c>
      <c r="D540" s="2">
        <v>34</v>
      </c>
      <c r="E540" s="2">
        <v>12</v>
      </c>
      <c r="F540" s="46">
        <v>8623</v>
      </c>
      <c r="G540" s="46">
        <v>8397</v>
      </c>
      <c r="H540" s="46">
        <v>8510</v>
      </c>
      <c r="I540" s="46">
        <v>8424</v>
      </c>
      <c r="J540" s="46">
        <v>8108</v>
      </c>
      <c r="K540" s="46">
        <v>8244</v>
      </c>
      <c r="L540" s="46">
        <v>8577</v>
      </c>
      <c r="M540" s="46">
        <v>10328</v>
      </c>
      <c r="N540" s="46">
        <v>8487</v>
      </c>
      <c r="O540" s="46">
        <v>8470</v>
      </c>
      <c r="P540" s="46">
        <v>8301</v>
      </c>
      <c r="Q540" s="46">
        <v>8980</v>
      </c>
      <c r="R540" s="46">
        <v>8511</v>
      </c>
      <c r="S540" s="19">
        <v>86</v>
      </c>
      <c r="T540" s="6">
        <v>13385.703488372093</v>
      </c>
      <c r="U540" s="6">
        <v>13034.877906976744</v>
      </c>
      <c r="V540" s="6">
        <v>13210.290697674418</v>
      </c>
      <c r="W540" s="6">
        <v>13076.790697674418</v>
      </c>
      <c r="X540" s="6">
        <v>12586.255813953489</v>
      </c>
      <c r="Y540" s="6">
        <v>12797.372093023256</v>
      </c>
      <c r="Z540" s="6">
        <v>13314.296511627907</v>
      </c>
      <c r="AA540" s="6">
        <v>16032.418604651162</v>
      </c>
      <c r="AB540" s="6">
        <v>13174.587209302326</v>
      </c>
      <c r="AC540" s="6">
        <v>13148.197674418605</v>
      </c>
      <c r="AD540" s="6">
        <v>12885.85465116279</v>
      </c>
      <c r="AE540" s="6">
        <v>13939.883720930233</v>
      </c>
      <c r="AF540" s="6">
        <v>13211.843023255815</v>
      </c>
    </row>
    <row r="541" spans="1:32">
      <c r="A541" s="3">
        <v>2009</v>
      </c>
      <c r="B541" s="5" t="s">
        <v>29</v>
      </c>
      <c r="C541" s="5" t="s">
        <v>25</v>
      </c>
      <c r="D541" s="2">
        <v>35</v>
      </c>
      <c r="E541" s="2">
        <v>12</v>
      </c>
      <c r="F541" s="46">
        <v>8809</v>
      </c>
      <c r="G541" s="46">
        <v>9045</v>
      </c>
      <c r="H541" s="46">
        <v>9018</v>
      </c>
      <c r="I541" s="46">
        <v>8836</v>
      </c>
      <c r="J541" s="46">
        <v>8065</v>
      </c>
      <c r="K541" s="46">
        <v>8550</v>
      </c>
      <c r="L541" s="46">
        <v>9578</v>
      </c>
      <c r="M541" s="46">
        <v>9757</v>
      </c>
      <c r="N541" s="46">
        <v>8011</v>
      </c>
      <c r="O541" s="46">
        <v>9133</v>
      </c>
      <c r="P541" s="46">
        <v>8662</v>
      </c>
      <c r="Q541" s="46" t="s">
        <v>38</v>
      </c>
      <c r="R541" s="46">
        <v>8346</v>
      </c>
      <c r="S541" s="19">
        <v>86</v>
      </c>
      <c r="T541" s="6">
        <v>13674.436046511628</v>
      </c>
      <c r="U541" s="6">
        <v>14040.784883720929</v>
      </c>
      <c r="V541" s="6">
        <v>13998.872093023256</v>
      </c>
      <c r="W541" s="6">
        <v>13716.348837209302</v>
      </c>
      <c r="X541" s="6">
        <v>12519.505813953489</v>
      </c>
      <c r="Y541" s="6">
        <v>13272.383720930233</v>
      </c>
      <c r="Z541" s="6">
        <v>14868.174418604651</v>
      </c>
      <c r="AA541" s="6">
        <v>15146.040697674418</v>
      </c>
      <c r="AB541" s="6">
        <v>12435.680232558139</v>
      </c>
      <c r="AC541" s="6">
        <v>14177.389534883721</v>
      </c>
      <c r="AD541" s="6">
        <v>13446.244186046511</v>
      </c>
      <c r="AE541" s="6" t="s">
        <v>39</v>
      </c>
      <c r="AF541" s="6">
        <v>12955.709302325582</v>
      </c>
    </row>
    <row r="542" spans="1:32">
      <c r="A542" s="3">
        <v>2009</v>
      </c>
      <c r="B542" s="5" t="s">
        <v>29</v>
      </c>
      <c r="C542" s="5" t="s">
        <v>26</v>
      </c>
      <c r="D542" s="2">
        <v>36</v>
      </c>
      <c r="E542" s="2">
        <v>12</v>
      </c>
      <c r="F542" s="46">
        <v>8585</v>
      </c>
      <c r="G542" s="46">
        <v>8306</v>
      </c>
      <c r="H542" s="46">
        <v>8388</v>
      </c>
      <c r="I542" s="46">
        <v>8326</v>
      </c>
      <c r="J542" s="46">
        <v>8110</v>
      </c>
      <c r="K542" s="46">
        <v>8213</v>
      </c>
      <c r="L542" s="46">
        <v>8433</v>
      </c>
      <c r="M542" s="46">
        <v>10687</v>
      </c>
      <c r="N542" s="46">
        <v>8570</v>
      </c>
      <c r="O542" s="46">
        <v>8354</v>
      </c>
      <c r="P542" s="46">
        <v>8246</v>
      </c>
      <c r="Q542" s="46">
        <v>9038</v>
      </c>
      <c r="R542" s="46">
        <v>8564</v>
      </c>
      <c r="S542" s="19">
        <v>86</v>
      </c>
      <c r="T542" s="6">
        <v>13326.715116279071</v>
      </c>
      <c r="U542" s="6">
        <v>12893.616279069767</v>
      </c>
      <c r="V542" s="6">
        <v>13020.906976744185</v>
      </c>
      <c r="W542" s="6">
        <v>12924.662790697674</v>
      </c>
      <c r="X542" s="6">
        <v>12589.360465116279</v>
      </c>
      <c r="Y542" s="6">
        <v>12749.25</v>
      </c>
      <c r="Z542" s="6">
        <v>13090.761627906977</v>
      </c>
      <c r="AA542" s="6">
        <v>16589.703488372092</v>
      </c>
      <c r="AB542" s="6">
        <v>13303.430232558139</v>
      </c>
      <c r="AC542" s="6">
        <v>12968.127906976744</v>
      </c>
      <c r="AD542" s="6">
        <v>12800.476744186046</v>
      </c>
      <c r="AE542" s="6">
        <v>14029.918604651162</v>
      </c>
      <c r="AF542" s="6">
        <v>13294.116279069767</v>
      </c>
    </row>
    <row r="543" spans="1:32">
      <c r="A543" s="3">
        <v>2010</v>
      </c>
      <c r="B543" s="5" t="s">
        <v>17</v>
      </c>
      <c r="C543" s="5" t="s">
        <v>18</v>
      </c>
      <c r="D543" s="2">
        <v>1</v>
      </c>
      <c r="E543" s="2">
        <v>13</v>
      </c>
      <c r="F543" s="96">
        <v>403.8</v>
      </c>
      <c r="G543" s="96">
        <v>367.7</v>
      </c>
      <c r="H543" s="96">
        <v>377.4</v>
      </c>
      <c r="I543" s="96">
        <v>375.2</v>
      </c>
      <c r="J543" s="96">
        <v>379.6</v>
      </c>
      <c r="K543" s="96">
        <v>376.7</v>
      </c>
      <c r="L543" s="96">
        <v>389.8</v>
      </c>
      <c r="M543" s="96">
        <v>564.29999999999995</v>
      </c>
      <c r="N543" s="96">
        <v>418.4</v>
      </c>
      <c r="O543" s="96">
        <v>371.6</v>
      </c>
      <c r="P543" s="96">
        <v>364.2</v>
      </c>
      <c r="Q543" s="96">
        <v>393.3</v>
      </c>
      <c r="R543" s="96">
        <v>354.7</v>
      </c>
      <c r="S543" s="19">
        <v>89.2</v>
      </c>
      <c r="T543" s="20">
        <v>604.34192825112109</v>
      </c>
      <c r="U543" s="20">
        <v>550.31334080717488</v>
      </c>
      <c r="V543" s="20">
        <v>564.83071748878911</v>
      </c>
      <c r="W543" s="20">
        <v>561.5381165919282</v>
      </c>
      <c r="X543" s="20">
        <v>568.12331838565024</v>
      </c>
      <c r="Y543" s="20">
        <v>563.78307174887891</v>
      </c>
      <c r="Z543" s="20">
        <v>583.38901345291481</v>
      </c>
      <c r="AA543" s="20">
        <v>844.5521300448429</v>
      </c>
      <c r="AB543" s="20">
        <v>626.19282511210758</v>
      </c>
      <c r="AC543" s="20">
        <v>556.15022421524668</v>
      </c>
      <c r="AD543" s="20">
        <v>545.07511210762323</v>
      </c>
      <c r="AE543" s="20">
        <v>588.62724215246635</v>
      </c>
      <c r="AF543" s="20">
        <v>530.85706278026896</v>
      </c>
    </row>
    <row r="544" spans="1:32">
      <c r="A544" s="3">
        <v>2010</v>
      </c>
      <c r="B544" s="5" t="s">
        <v>17</v>
      </c>
      <c r="C544" s="5" t="s">
        <v>19</v>
      </c>
      <c r="D544" s="2">
        <v>2</v>
      </c>
      <c r="E544" s="2">
        <v>13</v>
      </c>
      <c r="F544" s="96">
        <v>496.5</v>
      </c>
      <c r="G544" s="96">
        <v>442.3</v>
      </c>
      <c r="H544" s="96">
        <v>459.4</v>
      </c>
      <c r="I544" s="96">
        <v>461.6</v>
      </c>
      <c r="J544" s="96">
        <v>470.8</v>
      </c>
      <c r="K544" s="96">
        <v>470.5</v>
      </c>
      <c r="L544" s="96">
        <v>490.2</v>
      </c>
      <c r="M544" s="96">
        <v>648.9</v>
      </c>
      <c r="N544" s="96">
        <v>535.1</v>
      </c>
      <c r="O544" s="96">
        <v>463.2</v>
      </c>
      <c r="P544" s="96">
        <v>447.4</v>
      </c>
      <c r="Q544" s="96">
        <v>482.9</v>
      </c>
      <c r="R544" s="96">
        <v>410.8</v>
      </c>
      <c r="S544" s="19">
        <v>89.2</v>
      </c>
      <c r="T544" s="20">
        <v>743.08015695067263</v>
      </c>
      <c r="U544" s="20">
        <v>661.96244394618839</v>
      </c>
      <c r="V544" s="20">
        <v>687.55493273542595</v>
      </c>
      <c r="W544" s="20">
        <v>690.84753363228708</v>
      </c>
      <c r="X544" s="20">
        <v>704.61659192825118</v>
      </c>
      <c r="Y544" s="20">
        <v>704.16760089686102</v>
      </c>
      <c r="Z544" s="20">
        <v>733.65134529147974</v>
      </c>
      <c r="AA544" s="20">
        <v>971.1676008968609</v>
      </c>
      <c r="AB544" s="20">
        <v>800.85033632287002</v>
      </c>
      <c r="AC544" s="20">
        <v>693.24215246636766</v>
      </c>
      <c r="AD544" s="20">
        <v>669.5952914798205</v>
      </c>
      <c r="AE544" s="20">
        <v>722.7258968609865</v>
      </c>
      <c r="AF544" s="20">
        <v>614.81838565022417</v>
      </c>
    </row>
    <row r="545" spans="1:32">
      <c r="A545" s="3">
        <v>2010</v>
      </c>
      <c r="B545" s="5" t="s">
        <v>17</v>
      </c>
      <c r="C545" s="5" t="s">
        <v>20</v>
      </c>
      <c r="D545" s="2">
        <v>3</v>
      </c>
      <c r="E545" s="2">
        <v>13</v>
      </c>
      <c r="F545" s="96">
        <v>315.8</v>
      </c>
      <c r="G545" s="96">
        <v>297.7</v>
      </c>
      <c r="H545" s="96">
        <v>306.60000000000002</v>
      </c>
      <c r="I545" s="96">
        <v>290</v>
      </c>
      <c r="J545" s="96">
        <v>286.10000000000002</v>
      </c>
      <c r="K545" s="96">
        <v>290.7</v>
      </c>
      <c r="L545" s="96">
        <v>297.5</v>
      </c>
      <c r="M545" s="96">
        <v>479</v>
      </c>
      <c r="N545" s="96">
        <v>317.39999999999998</v>
      </c>
      <c r="O545" s="96">
        <v>292.3</v>
      </c>
      <c r="P545" s="96">
        <v>296.5</v>
      </c>
      <c r="Q545" s="96">
        <v>312.10000000000002</v>
      </c>
      <c r="R545" s="96">
        <v>297.7</v>
      </c>
      <c r="S545" s="19">
        <v>89.2</v>
      </c>
      <c r="T545" s="20">
        <v>472.63789237668163</v>
      </c>
      <c r="U545" s="20">
        <v>445.54876681614343</v>
      </c>
      <c r="V545" s="20">
        <v>458.86883408071753</v>
      </c>
      <c r="W545" s="20">
        <v>434.02466367713004</v>
      </c>
      <c r="X545" s="20">
        <v>428.18778026905835</v>
      </c>
      <c r="Y545" s="20">
        <v>435.07230941704029</v>
      </c>
      <c r="Z545" s="20">
        <v>445.24943946188341</v>
      </c>
      <c r="AA545" s="20">
        <v>716.88901345291481</v>
      </c>
      <c r="AB545" s="20">
        <v>475.03251121076227</v>
      </c>
      <c r="AC545" s="20">
        <v>437.46692825112109</v>
      </c>
      <c r="AD545" s="20">
        <v>443.75280269058294</v>
      </c>
      <c r="AE545" s="20">
        <v>467.10033632287002</v>
      </c>
      <c r="AF545" s="20">
        <v>445.54876681614343</v>
      </c>
    </row>
    <row r="546" spans="1:32">
      <c r="A546" s="3">
        <v>2010</v>
      </c>
      <c r="B546" s="5" t="s">
        <v>17</v>
      </c>
      <c r="C546" s="5" t="s">
        <v>21</v>
      </c>
      <c r="D546" s="2">
        <v>4</v>
      </c>
      <c r="E546" s="2">
        <v>13</v>
      </c>
      <c r="F546" s="96">
        <v>498.5</v>
      </c>
      <c r="G546" s="96">
        <v>443.1</v>
      </c>
      <c r="H546" s="96">
        <v>466.9</v>
      </c>
      <c r="I546" s="96">
        <v>460</v>
      </c>
      <c r="J546" s="96">
        <v>465</v>
      </c>
      <c r="K546" s="96">
        <v>467.4</v>
      </c>
      <c r="L546" s="96">
        <v>488.7</v>
      </c>
      <c r="M546" s="96">
        <v>642.20000000000005</v>
      </c>
      <c r="N546" s="96">
        <v>523.79999999999995</v>
      </c>
      <c r="O546" s="96">
        <v>460.3</v>
      </c>
      <c r="P546" s="96">
        <v>450.8</v>
      </c>
      <c r="Q546" s="96">
        <v>488</v>
      </c>
      <c r="R546" s="96">
        <v>437.3</v>
      </c>
      <c r="S546" s="19">
        <v>89.2</v>
      </c>
      <c r="T546" s="20">
        <v>746.07343049327346</v>
      </c>
      <c r="U546" s="20">
        <v>663.15975336322879</v>
      </c>
      <c r="V546" s="20">
        <v>698.77970852017927</v>
      </c>
      <c r="W546" s="20">
        <v>688.45291479820628</v>
      </c>
      <c r="X546" s="20">
        <v>695.93609865470853</v>
      </c>
      <c r="Y546" s="20">
        <v>699.52802690582951</v>
      </c>
      <c r="Z546" s="20">
        <v>731.40639013452915</v>
      </c>
      <c r="AA546" s="20">
        <v>961.1401345291481</v>
      </c>
      <c r="AB546" s="20">
        <v>783.93834080717477</v>
      </c>
      <c r="AC546" s="20">
        <v>688.90190582959644</v>
      </c>
      <c r="AD546" s="20">
        <v>674.68385650224218</v>
      </c>
      <c r="AE546" s="20">
        <v>730.35874439461884</v>
      </c>
      <c r="AF546" s="20">
        <v>654.47926008968614</v>
      </c>
    </row>
    <row r="547" spans="1:32">
      <c r="A547" s="3">
        <v>2010</v>
      </c>
      <c r="B547" s="5" t="s">
        <v>17</v>
      </c>
      <c r="C547" s="5" t="s">
        <v>22</v>
      </c>
      <c r="D547" s="2">
        <v>5</v>
      </c>
      <c r="E547" s="2">
        <v>13</v>
      </c>
      <c r="F547" s="96">
        <v>537.6</v>
      </c>
      <c r="G547" s="96">
        <v>485.6</v>
      </c>
      <c r="H547" s="96">
        <v>500</v>
      </c>
      <c r="I547" s="96">
        <v>495.8</v>
      </c>
      <c r="J547" s="96">
        <v>507.5</v>
      </c>
      <c r="K547" s="96">
        <v>502.1</v>
      </c>
      <c r="L547" s="96">
        <v>535.1</v>
      </c>
      <c r="M547" s="96">
        <v>698.5</v>
      </c>
      <c r="N547" s="96">
        <v>574.9</v>
      </c>
      <c r="O547" s="96">
        <v>502.8</v>
      </c>
      <c r="P547" s="96">
        <v>482.8</v>
      </c>
      <c r="Q547" s="96">
        <v>521.4</v>
      </c>
      <c r="R547" s="96">
        <v>455.6</v>
      </c>
      <c r="S547" s="19">
        <v>89.2</v>
      </c>
      <c r="T547" s="20">
        <v>804.59192825112109</v>
      </c>
      <c r="U547" s="20">
        <v>726.76681614349775</v>
      </c>
      <c r="V547" s="20">
        <v>748.31838565022417</v>
      </c>
      <c r="W547" s="20">
        <v>742.03251121076232</v>
      </c>
      <c r="X547" s="20">
        <v>759.54316143497761</v>
      </c>
      <c r="Y547" s="20">
        <v>751.46132286995521</v>
      </c>
      <c r="Z547" s="20">
        <v>800.85033632287002</v>
      </c>
      <c r="AA547" s="20">
        <v>1045.4007847533633</v>
      </c>
      <c r="AB547" s="20">
        <v>860.41647982062773</v>
      </c>
      <c r="AC547" s="20">
        <v>752.50896860986552</v>
      </c>
      <c r="AD547" s="20">
        <v>722.57623318385652</v>
      </c>
      <c r="AE547" s="20">
        <v>780.34641255605368</v>
      </c>
      <c r="AF547" s="20">
        <v>681.86771300448436</v>
      </c>
    </row>
    <row r="548" spans="1:32">
      <c r="A548" s="3">
        <v>2010</v>
      </c>
      <c r="B548" s="5" t="s">
        <v>17</v>
      </c>
      <c r="C548" s="5" t="s">
        <v>23</v>
      </c>
      <c r="D548" s="2">
        <v>6</v>
      </c>
      <c r="E548" s="2">
        <v>13</v>
      </c>
      <c r="F548" s="96">
        <v>439</v>
      </c>
      <c r="G548" s="96">
        <v>400.2</v>
      </c>
      <c r="H548" s="96">
        <v>417.8</v>
      </c>
      <c r="I548" s="96">
        <v>404.5</v>
      </c>
      <c r="J548" s="96">
        <v>393</v>
      </c>
      <c r="K548" s="96">
        <v>399.8</v>
      </c>
      <c r="L548" s="96">
        <v>424.5</v>
      </c>
      <c r="M548" s="96">
        <v>582.1</v>
      </c>
      <c r="N548" s="96">
        <v>444.9</v>
      </c>
      <c r="O548" s="96">
        <v>399.9</v>
      </c>
      <c r="P548" s="96">
        <v>401.2</v>
      </c>
      <c r="Q548" s="96">
        <v>430.5</v>
      </c>
      <c r="R548" s="96">
        <v>409.4</v>
      </c>
      <c r="S548" s="19">
        <v>89.2</v>
      </c>
      <c r="T548" s="20">
        <v>657.0235426008968</v>
      </c>
      <c r="U548" s="20">
        <v>598.95403587443946</v>
      </c>
      <c r="V548" s="20">
        <v>625.29484304932737</v>
      </c>
      <c r="W548" s="20">
        <v>605.3895739910314</v>
      </c>
      <c r="X548" s="20">
        <v>588.17825112107619</v>
      </c>
      <c r="Y548" s="20">
        <v>598.35538116591931</v>
      </c>
      <c r="Z548" s="20">
        <v>635.32230941704029</v>
      </c>
      <c r="AA548" s="20">
        <v>871.19226457399111</v>
      </c>
      <c r="AB548" s="20">
        <v>665.85369955156943</v>
      </c>
      <c r="AC548" s="20">
        <v>598.50504484304929</v>
      </c>
      <c r="AD548" s="20">
        <v>600.45067264573981</v>
      </c>
      <c r="AE548" s="20">
        <v>644.30213004484301</v>
      </c>
      <c r="AF548" s="20">
        <v>612.72309417040356</v>
      </c>
    </row>
    <row r="549" spans="1:32">
      <c r="A549" s="3">
        <v>2010</v>
      </c>
      <c r="B549" s="5" t="s">
        <v>17</v>
      </c>
      <c r="C549" s="5" t="s">
        <v>24</v>
      </c>
      <c r="D549" s="2">
        <v>7</v>
      </c>
      <c r="E549" s="2">
        <v>13</v>
      </c>
      <c r="F549" s="96">
        <v>153.69999999999999</v>
      </c>
      <c r="G549" s="96">
        <v>147.80000000000001</v>
      </c>
      <c r="H549" s="96">
        <v>150</v>
      </c>
      <c r="I549" s="96">
        <v>149.5</v>
      </c>
      <c r="J549" s="96">
        <v>145.1</v>
      </c>
      <c r="K549" s="96">
        <v>151.6</v>
      </c>
      <c r="L549" s="96">
        <v>151.1</v>
      </c>
      <c r="M549" s="96">
        <v>173.4</v>
      </c>
      <c r="N549" s="96">
        <v>154.9</v>
      </c>
      <c r="O549" s="96">
        <v>153.80000000000001</v>
      </c>
      <c r="P549" s="96">
        <v>150.30000000000001</v>
      </c>
      <c r="Q549" s="96">
        <v>159.9</v>
      </c>
      <c r="R549" s="96">
        <v>149.1</v>
      </c>
      <c r="S549" s="19">
        <v>89.2</v>
      </c>
      <c r="T549" s="20">
        <v>230.03307174887888</v>
      </c>
      <c r="U549" s="20">
        <v>221.20291479820631</v>
      </c>
      <c r="V549" s="20">
        <v>224.49551569506727</v>
      </c>
      <c r="W549" s="20">
        <v>223.74719730941703</v>
      </c>
      <c r="X549" s="20">
        <v>217.16199551569505</v>
      </c>
      <c r="Y549" s="20">
        <v>226.89013452914796</v>
      </c>
      <c r="Z549" s="20">
        <v>226.14181614349772</v>
      </c>
      <c r="AA549" s="20">
        <v>259.51681614349775</v>
      </c>
      <c r="AB549" s="20">
        <v>231.82903587443948</v>
      </c>
      <c r="AC549" s="20">
        <v>230.182735426009</v>
      </c>
      <c r="AD549" s="20">
        <v>224.94450672645743</v>
      </c>
      <c r="AE549" s="20">
        <v>239.31221973094171</v>
      </c>
      <c r="AF549" s="20">
        <v>223.14854260089683</v>
      </c>
    </row>
    <row r="550" spans="1:32">
      <c r="A550" s="3">
        <v>2010</v>
      </c>
      <c r="B550" s="5" t="s">
        <v>17</v>
      </c>
      <c r="C550" s="5" t="s">
        <v>25</v>
      </c>
      <c r="D550" s="2">
        <v>8</v>
      </c>
      <c r="E550" s="2">
        <v>13</v>
      </c>
      <c r="F550" s="96">
        <v>141.9</v>
      </c>
      <c r="G550" s="96">
        <v>139.80000000000001</v>
      </c>
      <c r="H550" s="96">
        <v>134.19999999999999</v>
      </c>
      <c r="I550" s="96">
        <v>134</v>
      </c>
      <c r="J550" s="96">
        <v>138</v>
      </c>
      <c r="K550" s="96">
        <v>137.80000000000001</v>
      </c>
      <c r="L550" s="96">
        <v>136.6</v>
      </c>
      <c r="M550" s="96">
        <v>160.19999999999999</v>
      </c>
      <c r="N550" s="96">
        <v>139.19999999999999</v>
      </c>
      <c r="O550" s="96">
        <v>149.80000000000001</v>
      </c>
      <c r="P550" s="96">
        <v>138</v>
      </c>
      <c r="Q550" s="96">
        <v>141.6</v>
      </c>
      <c r="R550" s="96">
        <v>132.4</v>
      </c>
      <c r="S550" s="19">
        <v>89.2</v>
      </c>
      <c r="T550" s="20">
        <v>212.37275784753365</v>
      </c>
      <c r="U550" s="20">
        <v>209.22982062780272</v>
      </c>
      <c r="V550" s="20">
        <v>200.84865470852014</v>
      </c>
      <c r="W550" s="20">
        <v>200.54932735426007</v>
      </c>
      <c r="X550" s="20">
        <v>206.53587443946188</v>
      </c>
      <c r="Y550" s="20">
        <v>206.23654708520181</v>
      </c>
      <c r="Z550" s="20">
        <v>204.44058295964123</v>
      </c>
      <c r="AA550" s="20">
        <v>239.76121076233179</v>
      </c>
      <c r="AB550" s="20">
        <v>208.33183856502239</v>
      </c>
      <c r="AC550" s="20">
        <v>224.1961883408072</v>
      </c>
      <c r="AD550" s="20">
        <v>206.53587443946188</v>
      </c>
      <c r="AE550" s="20">
        <v>211.92376681614348</v>
      </c>
      <c r="AF550" s="20">
        <v>198.15470852017938</v>
      </c>
    </row>
    <row r="551" spans="1:32">
      <c r="A551" s="3">
        <v>2010</v>
      </c>
      <c r="B551" s="5" t="s">
        <v>17</v>
      </c>
      <c r="C551" s="5" t="s">
        <v>26</v>
      </c>
      <c r="D551" s="2">
        <v>9</v>
      </c>
      <c r="E551" s="2">
        <v>13</v>
      </c>
      <c r="F551" s="96">
        <v>157.30000000000001</v>
      </c>
      <c r="G551" s="96">
        <v>150.80000000000001</v>
      </c>
      <c r="H551" s="96">
        <v>154.1</v>
      </c>
      <c r="I551" s="96">
        <v>153.30000000000001</v>
      </c>
      <c r="J551" s="96">
        <v>147.4</v>
      </c>
      <c r="K551" s="96">
        <v>154.69999999999999</v>
      </c>
      <c r="L551" s="96">
        <v>154.80000000000001</v>
      </c>
      <c r="M551" s="96">
        <v>181.8</v>
      </c>
      <c r="N551" s="96">
        <v>159.6</v>
      </c>
      <c r="O551" s="96">
        <v>155.80000000000001</v>
      </c>
      <c r="P551" s="96">
        <v>153.30000000000001</v>
      </c>
      <c r="Q551" s="96">
        <v>163.69999999999999</v>
      </c>
      <c r="R551" s="96">
        <v>152.19999999999999</v>
      </c>
      <c r="S551" s="19">
        <v>89.2</v>
      </c>
      <c r="T551" s="20">
        <v>235.42096412556057</v>
      </c>
      <c r="U551" s="20">
        <v>225.69282511210764</v>
      </c>
      <c r="V551" s="20">
        <v>230.63172645739908</v>
      </c>
      <c r="W551" s="20">
        <v>229.43441704035877</v>
      </c>
      <c r="X551" s="20">
        <v>220.60426008968611</v>
      </c>
      <c r="Y551" s="20">
        <v>231.52970852017933</v>
      </c>
      <c r="Z551" s="20">
        <v>231.67937219730945</v>
      </c>
      <c r="AA551" s="20">
        <v>272.08856502242156</v>
      </c>
      <c r="AB551" s="20">
        <v>238.86322869955154</v>
      </c>
      <c r="AC551" s="20">
        <v>233.17600896860989</v>
      </c>
      <c r="AD551" s="20">
        <v>229.43441704035877</v>
      </c>
      <c r="AE551" s="20">
        <v>244.99943946188336</v>
      </c>
      <c r="AF551" s="20">
        <v>227.7881165919282</v>
      </c>
    </row>
    <row r="552" spans="1:32">
      <c r="A552" s="3">
        <v>2010</v>
      </c>
      <c r="B552" s="5" t="s">
        <v>27</v>
      </c>
      <c r="C552" s="5" t="s">
        <v>18</v>
      </c>
      <c r="D552" s="2">
        <v>10</v>
      </c>
      <c r="E552" s="2">
        <v>13</v>
      </c>
      <c r="F552" s="44">
        <v>11.14</v>
      </c>
      <c r="G552" s="44">
        <v>10.130000000000001</v>
      </c>
      <c r="H552" s="44">
        <v>10.46</v>
      </c>
      <c r="I552" s="44">
        <v>10.220000000000001</v>
      </c>
      <c r="J552" s="44">
        <v>10.14</v>
      </c>
      <c r="K552" s="44">
        <v>10.28</v>
      </c>
      <c r="L552" s="44">
        <v>10.73</v>
      </c>
      <c r="M552" s="44">
        <v>15.49</v>
      </c>
      <c r="N552" s="44">
        <v>11.7</v>
      </c>
      <c r="O552" s="44">
        <v>10.39</v>
      </c>
      <c r="P552" s="44">
        <v>10.050000000000001</v>
      </c>
      <c r="Q552" s="44">
        <v>11</v>
      </c>
      <c r="R552" s="44">
        <v>9.7899999999999991</v>
      </c>
      <c r="S552" s="19">
        <v>89.2</v>
      </c>
      <c r="T552" s="21">
        <v>16.672533632286996</v>
      </c>
      <c r="U552" s="21">
        <v>15.160930493273542</v>
      </c>
      <c r="V552" s="21">
        <v>15.654820627802691</v>
      </c>
      <c r="W552" s="21">
        <v>15.295627802690584</v>
      </c>
      <c r="X552" s="21">
        <v>15.175896860986548</v>
      </c>
      <c r="Y552" s="21">
        <v>15.385426008968608</v>
      </c>
      <c r="Z552" s="21">
        <v>16.058912556053812</v>
      </c>
      <c r="AA552" s="21">
        <v>23.182903587443946</v>
      </c>
      <c r="AB552" s="21">
        <v>17.510650224215244</v>
      </c>
      <c r="AC552" s="21">
        <v>15.550056053811659</v>
      </c>
      <c r="AD552" s="21">
        <v>15.041199551569509</v>
      </c>
      <c r="AE552" s="21">
        <v>16.463004484304932</v>
      </c>
      <c r="AF552" s="21">
        <v>14.652073991031388</v>
      </c>
    </row>
    <row r="553" spans="1:32">
      <c r="A553" s="3">
        <v>2010</v>
      </c>
      <c r="B553" s="5" t="s">
        <v>27</v>
      </c>
      <c r="C553" s="5" t="s">
        <v>19</v>
      </c>
      <c r="D553" s="2">
        <v>11</v>
      </c>
      <c r="E553" s="2">
        <v>13</v>
      </c>
      <c r="F553" s="44">
        <v>12.47</v>
      </c>
      <c r="G553" s="44">
        <v>11.32</v>
      </c>
      <c r="H553" s="44">
        <v>11.61</v>
      </c>
      <c r="I553" s="44">
        <v>11.38</v>
      </c>
      <c r="J553" s="44">
        <v>11.51</v>
      </c>
      <c r="K553" s="44">
        <v>11.66</v>
      </c>
      <c r="L553" s="44">
        <v>12.12</v>
      </c>
      <c r="M553" s="44">
        <v>17.05</v>
      </c>
      <c r="N553" s="44">
        <v>13.53</v>
      </c>
      <c r="O553" s="44">
        <v>11.6</v>
      </c>
      <c r="P553" s="44">
        <v>11.23</v>
      </c>
      <c r="Q553" s="44">
        <v>12.14</v>
      </c>
      <c r="R553" s="44">
        <v>10.36</v>
      </c>
      <c r="S553" s="19">
        <v>89.2</v>
      </c>
      <c r="T553" s="21">
        <v>18.663060538116593</v>
      </c>
      <c r="U553" s="21">
        <v>16.941928251121077</v>
      </c>
      <c r="V553" s="21">
        <v>17.375952914798205</v>
      </c>
      <c r="W553" s="21">
        <v>17.031726457399103</v>
      </c>
      <c r="X553" s="21">
        <v>17.226289237668162</v>
      </c>
      <c r="Y553" s="21">
        <v>17.45078475336323</v>
      </c>
      <c r="Z553" s="21">
        <v>18.139237668161435</v>
      </c>
      <c r="AA553" s="21">
        <v>25.517656950672649</v>
      </c>
      <c r="AB553" s="21">
        <v>20.249495515695067</v>
      </c>
      <c r="AC553" s="21">
        <v>17.360986547085201</v>
      </c>
      <c r="AD553" s="21">
        <v>16.807230941704038</v>
      </c>
      <c r="AE553" s="21">
        <v>18.169170403587444</v>
      </c>
      <c r="AF553" s="21">
        <v>15.505156950672644</v>
      </c>
    </row>
    <row r="554" spans="1:32">
      <c r="A554" s="3">
        <v>2010</v>
      </c>
      <c r="B554" s="5" t="s">
        <v>27</v>
      </c>
      <c r="C554" s="5" t="s">
        <v>20</v>
      </c>
      <c r="D554" s="2">
        <v>12</v>
      </c>
      <c r="E554" s="2">
        <v>13</v>
      </c>
      <c r="F554" s="44">
        <v>9.9</v>
      </c>
      <c r="G554" s="44">
        <v>9.14</v>
      </c>
      <c r="H554" s="44">
        <v>9.43</v>
      </c>
      <c r="I554" s="44">
        <v>9.09</v>
      </c>
      <c r="J554" s="44">
        <v>8.82</v>
      </c>
      <c r="K554" s="44">
        <v>9.1999999999999993</v>
      </c>
      <c r="L554" s="44">
        <v>9.58</v>
      </c>
      <c r="M554" s="44">
        <v>14.03</v>
      </c>
      <c r="N554" s="44">
        <v>10.119999999999999</v>
      </c>
      <c r="O554" s="44">
        <v>9.34</v>
      </c>
      <c r="P554" s="44">
        <v>9.1999999999999993</v>
      </c>
      <c r="Q554" s="44">
        <v>9.94</v>
      </c>
      <c r="R554" s="44">
        <v>9.33</v>
      </c>
      <c r="S554" s="19">
        <v>89.2</v>
      </c>
      <c r="T554" s="21">
        <v>14.816704035874441</v>
      </c>
      <c r="U554" s="21">
        <v>13.6792600896861</v>
      </c>
      <c r="V554" s="21">
        <v>14.113284753363228</v>
      </c>
      <c r="W554" s="21">
        <v>13.604428251121075</v>
      </c>
      <c r="X554" s="21">
        <v>13.200336322869955</v>
      </c>
      <c r="Y554" s="21">
        <v>13.769058295964124</v>
      </c>
      <c r="Z554" s="21">
        <v>14.337780269058296</v>
      </c>
      <c r="AA554" s="21">
        <v>20.997813901345289</v>
      </c>
      <c r="AB554" s="21">
        <v>15.145964125560537</v>
      </c>
      <c r="AC554" s="21">
        <v>13.978587443946186</v>
      </c>
      <c r="AD554" s="21">
        <v>13.769058295964124</v>
      </c>
      <c r="AE554" s="21">
        <v>14.876569506726456</v>
      </c>
      <c r="AF554" s="21">
        <v>13.963621076233185</v>
      </c>
    </row>
    <row r="555" spans="1:32">
      <c r="A555" s="3">
        <v>2010</v>
      </c>
      <c r="B555" s="5" t="s">
        <v>27</v>
      </c>
      <c r="C555" s="5" t="s">
        <v>21</v>
      </c>
      <c r="D555" s="2">
        <v>13</v>
      </c>
      <c r="E555" s="2">
        <v>13</v>
      </c>
      <c r="F555" s="44">
        <v>12.57</v>
      </c>
      <c r="G555" s="44">
        <v>11.29</v>
      </c>
      <c r="H555" s="44">
        <v>11.83</v>
      </c>
      <c r="I555" s="44">
        <v>11.49</v>
      </c>
      <c r="J555" s="44">
        <v>11.47</v>
      </c>
      <c r="K555" s="44">
        <v>11.65</v>
      </c>
      <c r="L555" s="44">
        <v>12.18</v>
      </c>
      <c r="M555" s="44">
        <v>16.829999999999998</v>
      </c>
      <c r="N555" s="44">
        <v>13.29</v>
      </c>
      <c r="O555" s="44">
        <v>11.5</v>
      </c>
      <c r="P555" s="44">
        <v>11.37</v>
      </c>
      <c r="Q555" s="44">
        <v>12.29</v>
      </c>
      <c r="R555" s="44">
        <v>10.87</v>
      </c>
      <c r="S555" s="19">
        <v>89.2</v>
      </c>
      <c r="T555" s="21">
        <v>18.812724215246636</v>
      </c>
      <c r="U555" s="21">
        <v>16.89702914798206</v>
      </c>
      <c r="V555" s="21">
        <v>17.705213004484307</v>
      </c>
      <c r="W555" s="21">
        <v>17.19635650224215</v>
      </c>
      <c r="X555" s="21">
        <v>17.166423766816145</v>
      </c>
      <c r="Y555" s="21">
        <v>17.435818385650226</v>
      </c>
      <c r="Z555" s="21">
        <v>18.229035874439461</v>
      </c>
      <c r="AA555" s="21">
        <v>25.188396860986543</v>
      </c>
      <c r="AB555" s="21">
        <v>19.89030269058296</v>
      </c>
      <c r="AC555" s="21">
        <v>17.211322869955158</v>
      </c>
      <c r="AD555" s="21">
        <v>17.016760089686098</v>
      </c>
      <c r="AE555" s="21">
        <v>18.393665919282508</v>
      </c>
      <c r="AF555" s="21">
        <v>16.268441704035872</v>
      </c>
    </row>
    <row r="556" spans="1:32">
      <c r="A556" s="3">
        <v>2010</v>
      </c>
      <c r="B556" s="5" t="s">
        <v>27</v>
      </c>
      <c r="C556" s="5" t="s">
        <v>22</v>
      </c>
      <c r="D556" s="2">
        <v>14</v>
      </c>
      <c r="E556" s="2">
        <v>13</v>
      </c>
      <c r="F556" s="44">
        <v>13.13</v>
      </c>
      <c r="G556" s="44">
        <v>11.93</v>
      </c>
      <c r="H556" s="44">
        <v>12.21</v>
      </c>
      <c r="I556" s="44">
        <v>11.93</v>
      </c>
      <c r="J556" s="44">
        <v>12.07</v>
      </c>
      <c r="K556" s="44">
        <v>12.28</v>
      </c>
      <c r="L556" s="44">
        <v>12.8</v>
      </c>
      <c r="M556" s="44">
        <v>17.97</v>
      </c>
      <c r="N556" s="44">
        <v>14.33</v>
      </c>
      <c r="O556" s="44">
        <v>12.14</v>
      </c>
      <c r="P556" s="44">
        <v>11.77</v>
      </c>
      <c r="Q556" s="44">
        <v>12.75</v>
      </c>
      <c r="R556" s="44">
        <v>10.88</v>
      </c>
      <c r="S556" s="19">
        <v>89.2</v>
      </c>
      <c r="T556" s="21">
        <v>19.650840807174887</v>
      </c>
      <c r="U556" s="21">
        <v>17.85487668161435</v>
      </c>
      <c r="V556" s="21">
        <v>18.273934977578477</v>
      </c>
      <c r="W556" s="21">
        <v>17.85487668161435</v>
      </c>
      <c r="X556" s="21">
        <v>18.064405829596414</v>
      </c>
      <c r="Y556" s="21">
        <v>18.378699551569504</v>
      </c>
      <c r="Z556" s="21">
        <v>19.156950672645742</v>
      </c>
      <c r="AA556" s="21">
        <v>26.894562780269055</v>
      </c>
      <c r="AB556" s="21">
        <v>21.446804932735425</v>
      </c>
      <c r="AC556" s="21">
        <v>18.169170403587444</v>
      </c>
      <c r="AD556" s="21">
        <v>17.615414798206277</v>
      </c>
      <c r="AE556" s="21">
        <v>19.082118834080717</v>
      </c>
      <c r="AF556" s="21">
        <v>16.28340807174888</v>
      </c>
    </row>
    <row r="557" spans="1:32">
      <c r="A557" s="3">
        <v>2010</v>
      </c>
      <c r="B557" s="5" t="s">
        <v>27</v>
      </c>
      <c r="C557" s="5" t="s">
        <v>23</v>
      </c>
      <c r="D557" s="2">
        <v>15</v>
      </c>
      <c r="E557" s="2">
        <v>13</v>
      </c>
      <c r="F557" s="44">
        <v>11.72</v>
      </c>
      <c r="G557" s="44">
        <v>10.63</v>
      </c>
      <c r="H557" s="44">
        <v>11.15</v>
      </c>
      <c r="I557" s="44">
        <v>10.76</v>
      </c>
      <c r="J557" s="44">
        <v>10.35</v>
      </c>
      <c r="K557" s="44">
        <v>10.73</v>
      </c>
      <c r="L557" s="44">
        <v>11.14</v>
      </c>
      <c r="M557" s="44">
        <v>15.65</v>
      </c>
      <c r="N557" s="44">
        <v>11.85</v>
      </c>
      <c r="O557" s="44">
        <v>10.55</v>
      </c>
      <c r="P557" s="44">
        <v>10.73</v>
      </c>
      <c r="Q557" s="44">
        <v>11.66</v>
      </c>
      <c r="R557" s="44">
        <v>10.83</v>
      </c>
      <c r="S557" s="19">
        <v>89.2</v>
      </c>
      <c r="T557" s="21">
        <v>17.540582959641256</v>
      </c>
      <c r="U557" s="21">
        <v>15.909248878923767</v>
      </c>
      <c r="V557" s="21">
        <v>16.6875</v>
      </c>
      <c r="W557" s="21">
        <v>16.103811659192825</v>
      </c>
      <c r="X557" s="21">
        <v>15.49019058295964</v>
      </c>
      <c r="Y557" s="21">
        <v>16.058912556053812</v>
      </c>
      <c r="Z557" s="21">
        <v>16.672533632286996</v>
      </c>
      <c r="AA557" s="21">
        <v>23.422365470852018</v>
      </c>
      <c r="AB557" s="21">
        <v>17.735145739910312</v>
      </c>
      <c r="AC557" s="21">
        <v>15.789517937219733</v>
      </c>
      <c r="AD557" s="21">
        <v>16.058912556053812</v>
      </c>
      <c r="AE557" s="21">
        <v>17.45078475336323</v>
      </c>
      <c r="AF557" s="21">
        <v>16.208576233183855</v>
      </c>
    </row>
    <row r="558" spans="1:32">
      <c r="A558" s="3">
        <v>2010</v>
      </c>
      <c r="B558" s="5" t="s">
        <v>27</v>
      </c>
      <c r="C558" s="5" t="s">
        <v>24</v>
      </c>
      <c r="D558" s="2">
        <v>16</v>
      </c>
      <c r="E558" s="2">
        <v>13</v>
      </c>
      <c r="F558" s="44">
        <v>7.98</v>
      </c>
      <c r="G558" s="44">
        <v>7.42</v>
      </c>
      <c r="H558" s="44">
        <v>7.52</v>
      </c>
      <c r="I558" s="44">
        <v>7.52</v>
      </c>
      <c r="J558" s="44">
        <v>7.43</v>
      </c>
      <c r="K558" s="44">
        <v>7.67</v>
      </c>
      <c r="L558" s="44">
        <v>8</v>
      </c>
      <c r="M558" s="44">
        <v>9.51</v>
      </c>
      <c r="N558" s="44">
        <v>8.24</v>
      </c>
      <c r="O558" s="44">
        <v>8.0500000000000007</v>
      </c>
      <c r="P558" s="44">
        <v>7.5</v>
      </c>
      <c r="Q558" s="44">
        <v>8.0299999999999994</v>
      </c>
      <c r="R558" s="44">
        <v>8</v>
      </c>
      <c r="S558" s="19">
        <v>89.2</v>
      </c>
      <c r="T558" s="21">
        <v>11.943161434977579</v>
      </c>
      <c r="U558" s="21">
        <v>11.105044843049326</v>
      </c>
      <c r="V558" s="21">
        <v>11.254708520179371</v>
      </c>
      <c r="W558" s="21">
        <v>11.254708520179371</v>
      </c>
      <c r="X558" s="21">
        <v>11.120011210762332</v>
      </c>
      <c r="Y558" s="21">
        <v>11.479204035874439</v>
      </c>
      <c r="Z558" s="21">
        <v>11.973094170403588</v>
      </c>
      <c r="AA558" s="21">
        <v>14.233015695067264</v>
      </c>
      <c r="AB558" s="21">
        <v>12.332286995515695</v>
      </c>
      <c r="AC558" s="21">
        <v>12.047926008968611</v>
      </c>
      <c r="AD558" s="21">
        <v>11.224775784753362</v>
      </c>
      <c r="AE558" s="21">
        <v>12.017993273542599</v>
      </c>
      <c r="AF558" s="21">
        <v>11.973094170403588</v>
      </c>
    </row>
    <row r="559" spans="1:32">
      <c r="A559" s="3">
        <v>2010</v>
      </c>
      <c r="B559" s="5" t="s">
        <v>27</v>
      </c>
      <c r="C559" s="5" t="s">
        <v>25</v>
      </c>
      <c r="D559" s="2">
        <v>17</v>
      </c>
      <c r="E559" s="2">
        <v>13</v>
      </c>
      <c r="F559" s="44">
        <v>7.71</v>
      </c>
      <c r="G559" s="44">
        <v>7.25</v>
      </c>
      <c r="H559" s="44">
        <v>7.35</v>
      </c>
      <c r="I559" s="44">
        <v>7.29</v>
      </c>
      <c r="J559" s="44">
        <v>7.48</v>
      </c>
      <c r="K559" s="44">
        <v>7.36</v>
      </c>
      <c r="L559" s="44">
        <v>7.54</v>
      </c>
      <c r="M559" s="44">
        <v>8.92</v>
      </c>
      <c r="N559" s="44">
        <v>7.79</v>
      </c>
      <c r="O559" s="44">
        <v>8.0299999999999994</v>
      </c>
      <c r="P559" s="44">
        <v>7.2</v>
      </c>
      <c r="Q559" s="44">
        <v>7.55</v>
      </c>
      <c r="R559" s="44">
        <v>8.19</v>
      </c>
      <c r="S559" s="19">
        <v>89.2</v>
      </c>
      <c r="T559" s="21">
        <v>11.539069506726458</v>
      </c>
      <c r="U559" s="21">
        <v>10.850616591928251</v>
      </c>
      <c r="V559" s="21">
        <v>11.000280269058294</v>
      </c>
      <c r="W559" s="21">
        <v>10.91048206278027</v>
      </c>
      <c r="X559" s="21">
        <v>11.194843049327355</v>
      </c>
      <c r="Y559" s="21">
        <v>11.0152466367713</v>
      </c>
      <c r="Z559" s="21">
        <v>11.284641255605381</v>
      </c>
      <c r="AA559" s="21">
        <v>13.35</v>
      </c>
      <c r="AB559" s="21">
        <v>11.658800448430492</v>
      </c>
      <c r="AC559" s="21">
        <v>12.017993273542599</v>
      </c>
      <c r="AD559" s="21">
        <v>10.775784753363229</v>
      </c>
      <c r="AE559" s="21">
        <v>11.299607623318385</v>
      </c>
      <c r="AF559" s="21">
        <v>12.257455156950673</v>
      </c>
    </row>
    <row r="560" spans="1:32">
      <c r="A560" s="3">
        <v>2010</v>
      </c>
      <c r="B560" s="5" t="s">
        <v>27</v>
      </c>
      <c r="C560" s="5" t="s">
        <v>26</v>
      </c>
      <c r="D560" s="2">
        <v>18</v>
      </c>
      <c r="E560" s="2">
        <v>13</v>
      </c>
      <c r="F560" s="44">
        <v>8</v>
      </c>
      <c r="G560" s="44">
        <v>7.44</v>
      </c>
      <c r="H560" s="44">
        <v>7.57</v>
      </c>
      <c r="I560" s="44">
        <v>7.58</v>
      </c>
      <c r="J560" s="44">
        <v>7.41</v>
      </c>
      <c r="K560" s="44">
        <v>7.75</v>
      </c>
      <c r="L560" s="44">
        <v>8.1</v>
      </c>
      <c r="M560" s="44">
        <v>9.7799999999999994</v>
      </c>
      <c r="N560" s="44">
        <v>8.35</v>
      </c>
      <c r="O560" s="44">
        <v>8.06</v>
      </c>
      <c r="P560" s="44">
        <v>7.61</v>
      </c>
      <c r="Q560" s="44">
        <v>8.17</v>
      </c>
      <c r="R560" s="44">
        <v>7.99</v>
      </c>
      <c r="S560" s="19">
        <v>89.2</v>
      </c>
      <c r="T560" s="21">
        <v>11.973094170403588</v>
      </c>
      <c r="U560" s="21">
        <v>11.134977578475336</v>
      </c>
      <c r="V560" s="21">
        <v>11.329540358744394</v>
      </c>
      <c r="W560" s="21">
        <v>11.3445067264574</v>
      </c>
      <c r="X560" s="21">
        <v>11.090078475336323</v>
      </c>
      <c r="Y560" s="21">
        <v>11.598934977578475</v>
      </c>
      <c r="Z560" s="21">
        <v>12.122757847533631</v>
      </c>
      <c r="AA560" s="21">
        <v>14.637107623318384</v>
      </c>
      <c r="AB560" s="21">
        <v>12.496917040358744</v>
      </c>
      <c r="AC560" s="21">
        <v>12.062892376681614</v>
      </c>
      <c r="AD560" s="21">
        <v>11.389405829596413</v>
      </c>
      <c r="AE560" s="21">
        <v>12.227522421524663</v>
      </c>
      <c r="AF560" s="21">
        <v>11.958127802690582</v>
      </c>
    </row>
    <row r="561" spans="1:32">
      <c r="A561" s="3">
        <v>2010</v>
      </c>
      <c r="B561" s="5" t="s">
        <v>28</v>
      </c>
      <c r="C561" s="5" t="s">
        <v>18</v>
      </c>
      <c r="D561" s="2">
        <v>19</v>
      </c>
      <c r="E561" s="2">
        <v>13</v>
      </c>
      <c r="F561" s="45">
        <v>11.08</v>
      </c>
      <c r="G561" s="45">
        <v>10.050000000000001</v>
      </c>
      <c r="H561" s="45">
        <v>10.36</v>
      </c>
      <c r="I561" s="45">
        <v>10.17</v>
      </c>
      <c r="J561" s="45">
        <v>10.06</v>
      </c>
      <c r="K561" s="45">
        <v>10.220000000000001</v>
      </c>
      <c r="L561" s="45">
        <v>10.67</v>
      </c>
      <c r="M561" s="45">
        <v>15.46</v>
      </c>
      <c r="N561" s="45">
        <v>11.63</v>
      </c>
      <c r="O561" s="45">
        <v>10.32</v>
      </c>
      <c r="P561" s="45">
        <v>10</v>
      </c>
      <c r="Q561" s="45">
        <v>10.94</v>
      </c>
      <c r="R561" s="45">
        <v>9.6999999999999993</v>
      </c>
      <c r="S561" s="19">
        <v>89.2</v>
      </c>
      <c r="T561" s="22">
        <v>16.58273542600897</v>
      </c>
      <c r="U561" s="22">
        <v>15.041199551569509</v>
      </c>
      <c r="V561" s="22">
        <v>15.505156950672644</v>
      </c>
      <c r="W561" s="22">
        <v>15.220795964125559</v>
      </c>
      <c r="X561" s="22">
        <v>15.056165919282511</v>
      </c>
      <c r="Y561" s="22">
        <v>15.295627802690584</v>
      </c>
      <c r="Z561" s="22">
        <v>15.969114349775783</v>
      </c>
      <c r="AA561" s="22">
        <v>23.138004484304936</v>
      </c>
      <c r="AB561" s="22">
        <v>17.405885650224214</v>
      </c>
      <c r="AC561" s="22">
        <v>15.445291479820627</v>
      </c>
      <c r="AD561" s="22">
        <v>14.966367713004484</v>
      </c>
      <c r="AE561" s="22">
        <v>16.373206278026906</v>
      </c>
      <c r="AF561" s="22">
        <v>14.517376681614348</v>
      </c>
    </row>
    <row r="562" spans="1:32">
      <c r="A562" s="3">
        <v>2010</v>
      </c>
      <c r="B562" s="5" t="s">
        <v>28</v>
      </c>
      <c r="C562" s="5" t="s">
        <v>19</v>
      </c>
      <c r="D562" s="2">
        <v>20</v>
      </c>
      <c r="E562" s="2">
        <v>13</v>
      </c>
      <c r="F562" s="45">
        <v>12.34</v>
      </c>
      <c r="G562" s="45">
        <v>11.17</v>
      </c>
      <c r="H562" s="45">
        <v>11.5</v>
      </c>
      <c r="I562" s="45">
        <v>11.27</v>
      </c>
      <c r="J562" s="45">
        <v>11.35</v>
      </c>
      <c r="K562" s="45">
        <v>11.52</v>
      </c>
      <c r="L562" s="45">
        <v>12</v>
      </c>
      <c r="M562" s="45">
        <v>16.96</v>
      </c>
      <c r="N562" s="45">
        <v>13.42</v>
      </c>
      <c r="O562" s="45">
        <v>11.47</v>
      </c>
      <c r="P562" s="45">
        <v>11.14</v>
      </c>
      <c r="Q562" s="45">
        <v>12</v>
      </c>
      <c r="R562" s="45">
        <v>10.19</v>
      </c>
      <c r="S562" s="19">
        <v>89.2</v>
      </c>
      <c r="T562" s="22">
        <v>18.468497757847533</v>
      </c>
      <c r="U562" s="22">
        <v>16.717432735426009</v>
      </c>
      <c r="V562" s="22">
        <v>17.211322869955158</v>
      </c>
      <c r="W562" s="22">
        <v>16.867096412556052</v>
      </c>
      <c r="X562" s="22">
        <v>16.98682735426009</v>
      </c>
      <c r="Y562" s="22">
        <v>17.241255605381163</v>
      </c>
      <c r="Z562" s="22">
        <v>17.95964125560538</v>
      </c>
      <c r="AA562" s="22">
        <v>25.382959641255606</v>
      </c>
      <c r="AB562" s="22">
        <v>20.084865470852016</v>
      </c>
      <c r="AC562" s="22">
        <v>17.166423766816145</v>
      </c>
      <c r="AD562" s="22">
        <v>16.672533632286996</v>
      </c>
      <c r="AE562" s="22">
        <v>17.95964125560538</v>
      </c>
      <c r="AF562" s="22">
        <v>15.250728699551569</v>
      </c>
    </row>
    <row r="563" spans="1:32">
      <c r="A563" s="3">
        <v>2010</v>
      </c>
      <c r="B563" s="5" t="s">
        <v>28</v>
      </c>
      <c r="C563" s="5" t="s">
        <v>20</v>
      </c>
      <c r="D563" s="2">
        <v>21</v>
      </c>
      <c r="E563" s="2">
        <v>13</v>
      </c>
      <c r="F563" s="45">
        <v>9.89</v>
      </c>
      <c r="G563" s="45">
        <v>9.1199999999999992</v>
      </c>
      <c r="H563" s="45">
        <v>9.43</v>
      </c>
      <c r="I563" s="45">
        <v>9.08</v>
      </c>
      <c r="J563" s="45">
        <v>8.8000000000000007</v>
      </c>
      <c r="K563" s="45">
        <v>9.1999999999999993</v>
      </c>
      <c r="L563" s="45">
        <v>9.57</v>
      </c>
      <c r="M563" s="45">
        <v>14.06</v>
      </c>
      <c r="N563" s="45">
        <v>10.11</v>
      </c>
      <c r="O563" s="45">
        <v>9.35</v>
      </c>
      <c r="P563" s="45">
        <v>9.18</v>
      </c>
      <c r="Q563" s="45">
        <v>9.93</v>
      </c>
      <c r="R563" s="45">
        <v>9.3000000000000007</v>
      </c>
      <c r="S563" s="19">
        <v>89.2</v>
      </c>
      <c r="T563" s="22">
        <v>14.801737668161435</v>
      </c>
      <c r="U563" s="22">
        <v>13.649327354260089</v>
      </c>
      <c r="V563" s="22">
        <v>14.113284753363228</v>
      </c>
      <c r="W563" s="22">
        <v>13.589461883408072</v>
      </c>
      <c r="X563" s="22">
        <v>13.170403587443948</v>
      </c>
      <c r="Y563" s="22">
        <v>13.769058295964124</v>
      </c>
      <c r="Z563" s="22">
        <v>14.322813901345292</v>
      </c>
      <c r="AA563" s="22">
        <v>21.042713004484305</v>
      </c>
      <c r="AB563" s="22">
        <v>15.130997757847533</v>
      </c>
      <c r="AC563" s="22">
        <v>13.993553811659192</v>
      </c>
      <c r="AD563" s="22">
        <v>13.739125560538115</v>
      </c>
      <c r="AE563" s="22">
        <v>14.861603139013452</v>
      </c>
      <c r="AF563" s="22">
        <v>13.918721973094172</v>
      </c>
    </row>
    <row r="564" spans="1:32">
      <c r="A564" s="3">
        <v>2010</v>
      </c>
      <c r="B564" s="5" t="s">
        <v>28</v>
      </c>
      <c r="C564" s="5" t="s">
        <v>21</v>
      </c>
      <c r="D564" s="2">
        <v>22</v>
      </c>
      <c r="E564" s="2">
        <v>13</v>
      </c>
      <c r="F564" s="45">
        <v>12.5</v>
      </c>
      <c r="G564" s="45">
        <v>11.19</v>
      </c>
      <c r="H564" s="45">
        <v>11.75</v>
      </c>
      <c r="I564" s="45">
        <v>11.38</v>
      </c>
      <c r="J564" s="45">
        <v>11.33</v>
      </c>
      <c r="K564" s="45">
        <v>11.57</v>
      </c>
      <c r="L564" s="45">
        <v>12.1</v>
      </c>
      <c r="M564" s="45">
        <v>16.77</v>
      </c>
      <c r="N564" s="45">
        <v>13.18</v>
      </c>
      <c r="O564" s="45">
        <v>11.4</v>
      </c>
      <c r="P564" s="45">
        <v>11.27</v>
      </c>
      <c r="Q564" s="45">
        <v>12.15</v>
      </c>
      <c r="R564" s="45">
        <v>10.79</v>
      </c>
      <c r="S564" s="19">
        <v>89.2</v>
      </c>
      <c r="T564" s="22">
        <v>18.707959641255606</v>
      </c>
      <c r="U564" s="22">
        <v>16.747365470852017</v>
      </c>
      <c r="V564" s="22">
        <v>17.585482062780269</v>
      </c>
      <c r="W564" s="22">
        <v>17.031726457399103</v>
      </c>
      <c r="X564" s="22">
        <v>16.956894618834081</v>
      </c>
      <c r="Y564" s="22">
        <v>17.316087443946188</v>
      </c>
      <c r="Z564" s="22">
        <v>18.109304932735423</v>
      </c>
      <c r="AA564" s="22">
        <v>25.098598654708521</v>
      </c>
      <c r="AB564" s="22">
        <v>19.725672645739909</v>
      </c>
      <c r="AC564" s="22">
        <v>17.061659192825111</v>
      </c>
      <c r="AD564" s="22">
        <v>16.867096412556052</v>
      </c>
      <c r="AE564" s="22">
        <v>18.184136771300448</v>
      </c>
      <c r="AF564" s="22">
        <v>16.148710762331838</v>
      </c>
    </row>
    <row r="565" spans="1:32">
      <c r="A565" s="3">
        <v>2010</v>
      </c>
      <c r="B565" s="5" t="s">
        <v>28</v>
      </c>
      <c r="C565" s="5" t="s">
        <v>22</v>
      </c>
      <c r="D565" s="2">
        <v>23</v>
      </c>
      <c r="E565" s="2">
        <v>13</v>
      </c>
      <c r="F565" s="45">
        <v>13</v>
      </c>
      <c r="G565" s="45">
        <v>11.76</v>
      </c>
      <c r="H565" s="45">
        <v>12.12</v>
      </c>
      <c r="I565" s="45">
        <v>11.77</v>
      </c>
      <c r="J565" s="45">
        <v>11.96</v>
      </c>
      <c r="K565" s="45">
        <v>12.18</v>
      </c>
      <c r="L565" s="45">
        <v>12.68</v>
      </c>
      <c r="M565" s="45">
        <v>17.88</v>
      </c>
      <c r="N565" s="45">
        <v>14.22</v>
      </c>
      <c r="O565" s="45">
        <v>11.98</v>
      </c>
      <c r="P565" s="45">
        <v>11.64</v>
      </c>
      <c r="Q565" s="45">
        <v>12.56</v>
      </c>
      <c r="R565" s="45">
        <v>10.79</v>
      </c>
      <c r="S565" s="19">
        <v>89.2</v>
      </c>
      <c r="T565" s="22">
        <v>19.456278026905828</v>
      </c>
      <c r="U565" s="22">
        <v>17.600448430493273</v>
      </c>
      <c r="V565" s="22">
        <v>18.139237668161435</v>
      </c>
      <c r="W565" s="22">
        <v>17.615414798206277</v>
      </c>
      <c r="X565" s="22">
        <v>17.899775784753363</v>
      </c>
      <c r="Y565" s="22">
        <v>18.229035874439461</v>
      </c>
      <c r="Z565" s="22">
        <v>18.977354260089687</v>
      </c>
      <c r="AA565" s="22">
        <v>26.759865470852017</v>
      </c>
      <c r="AB565" s="22">
        <v>21.282174887892378</v>
      </c>
      <c r="AC565" s="22">
        <v>17.929708520179375</v>
      </c>
      <c r="AD565" s="22">
        <v>17.420852017937221</v>
      </c>
      <c r="AE565" s="22">
        <v>18.797757847533632</v>
      </c>
      <c r="AF565" s="22">
        <v>16.148710762331838</v>
      </c>
    </row>
    <row r="566" spans="1:32">
      <c r="A566" s="3">
        <v>2010</v>
      </c>
      <c r="B566" s="5" t="s">
        <v>28</v>
      </c>
      <c r="C566" s="5" t="s">
        <v>23</v>
      </c>
      <c r="D566" s="2">
        <v>24</v>
      </c>
      <c r="E566" s="2">
        <v>13</v>
      </c>
      <c r="F566" s="45">
        <v>11.69</v>
      </c>
      <c r="G566" s="45">
        <v>10.62</v>
      </c>
      <c r="H566" s="45">
        <v>11.15</v>
      </c>
      <c r="I566" s="45">
        <v>10.75</v>
      </c>
      <c r="J566" s="45">
        <v>10.29</v>
      </c>
      <c r="K566" s="45">
        <v>10.74</v>
      </c>
      <c r="L566" s="45">
        <v>11.14</v>
      </c>
      <c r="M566" s="45">
        <v>15.65</v>
      </c>
      <c r="N566" s="45">
        <v>11.85</v>
      </c>
      <c r="O566" s="45">
        <v>10.54</v>
      </c>
      <c r="P566" s="45">
        <v>10.72</v>
      </c>
      <c r="Q566" s="45">
        <v>11.63</v>
      </c>
      <c r="R566" s="45">
        <v>10.84</v>
      </c>
      <c r="S566" s="19">
        <v>89.2</v>
      </c>
      <c r="T566" s="22">
        <v>17.495683856502243</v>
      </c>
      <c r="U566" s="22">
        <v>15.894282511210761</v>
      </c>
      <c r="V566" s="22">
        <v>16.6875</v>
      </c>
      <c r="W566" s="22">
        <v>16.088845291479821</v>
      </c>
      <c r="X566" s="22">
        <v>15.400392376681612</v>
      </c>
      <c r="Y566" s="22">
        <v>16.073878923766816</v>
      </c>
      <c r="Z566" s="22">
        <v>16.672533632286996</v>
      </c>
      <c r="AA566" s="22">
        <v>23.422365470852018</v>
      </c>
      <c r="AB566" s="22">
        <v>17.735145739910312</v>
      </c>
      <c r="AC566" s="22">
        <v>15.774551569506725</v>
      </c>
      <c r="AD566" s="22">
        <v>16.043946188340808</v>
      </c>
      <c r="AE566" s="22">
        <v>17.405885650224214</v>
      </c>
      <c r="AF566" s="22">
        <v>16.22354260089686</v>
      </c>
    </row>
    <row r="567" spans="1:32">
      <c r="A567" s="3">
        <v>2010</v>
      </c>
      <c r="B567" s="5" t="s">
        <v>28</v>
      </c>
      <c r="C567" s="5" t="s">
        <v>24</v>
      </c>
      <c r="D567" s="2">
        <v>25</v>
      </c>
      <c r="E567" s="2">
        <v>13</v>
      </c>
      <c r="F567" s="45">
        <v>7.97</v>
      </c>
      <c r="G567" s="45">
        <v>7.41</v>
      </c>
      <c r="H567" s="45">
        <v>7.5</v>
      </c>
      <c r="I567" s="45">
        <v>7.5</v>
      </c>
      <c r="J567" s="45">
        <v>7.41</v>
      </c>
      <c r="K567" s="45">
        <v>7.69</v>
      </c>
      <c r="L567" s="45">
        <v>8</v>
      </c>
      <c r="M567" s="45">
        <v>9.52</v>
      </c>
      <c r="N567" s="45">
        <v>8.24</v>
      </c>
      <c r="O567" s="45">
        <v>8.0500000000000007</v>
      </c>
      <c r="P567" s="45">
        <v>7.5</v>
      </c>
      <c r="Q567" s="45">
        <v>8.02</v>
      </c>
      <c r="R567" s="45">
        <v>8</v>
      </c>
      <c r="S567" s="19">
        <v>89.2</v>
      </c>
      <c r="T567" s="22">
        <v>11.928195067264573</v>
      </c>
      <c r="U567" s="22">
        <v>11.090078475336323</v>
      </c>
      <c r="V567" s="22">
        <v>11.224775784753362</v>
      </c>
      <c r="W567" s="22">
        <v>11.224775784753362</v>
      </c>
      <c r="X567" s="22">
        <v>11.090078475336323</v>
      </c>
      <c r="Y567" s="22">
        <v>11.509136771300447</v>
      </c>
      <c r="Z567" s="22">
        <v>11.973094170403588</v>
      </c>
      <c r="AA567" s="22">
        <v>14.247982062780267</v>
      </c>
      <c r="AB567" s="22">
        <v>12.332286995515695</v>
      </c>
      <c r="AC567" s="22">
        <v>12.047926008968611</v>
      </c>
      <c r="AD567" s="22">
        <v>11.224775784753362</v>
      </c>
      <c r="AE567" s="22">
        <v>12.003026905829595</v>
      </c>
      <c r="AF567" s="22">
        <v>11.973094170403588</v>
      </c>
    </row>
    <row r="568" spans="1:32">
      <c r="A568" s="3">
        <v>2010</v>
      </c>
      <c r="B568" s="5" t="s">
        <v>28</v>
      </c>
      <c r="C568" s="5" t="s">
        <v>25</v>
      </c>
      <c r="D568" s="2">
        <v>26</v>
      </c>
      <c r="E568" s="2">
        <v>13</v>
      </c>
      <c r="F568" s="45">
        <v>7.67</v>
      </c>
      <c r="G568" s="45">
        <v>7.22</v>
      </c>
      <c r="H568" s="45">
        <v>7.3</v>
      </c>
      <c r="I568" s="45">
        <v>7.24</v>
      </c>
      <c r="J568" s="45">
        <v>7.41</v>
      </c>
      <c r="K568" s="45">
        <v>7.37</v>
      </c>
      <c r="L568" s="45">
        <v>7.5</v>
      </c>
      <c r="M568" s="45">
        <v>8.9700000000000006</v>
      </c>
      <c r="N568" s="45">
        <v>7.79</v>
      </c>
      <c r="O568" s="45">
        <v>8.0500000000000007</v>
      </c>
      <c r="P568" s="45">
        <v>7.1</v>
      </c>
      <c r="Q568" s="45">
        <v>7.54</v>
      </c>
      <c r="R568" s="45">
        <v>8.1999999999999993</v>
      </c>
      <c r="S568" s="19">
        <v>89.2</v>
      </c>
      <c r="T568" s="22">
        <v>11.479204035874439</v>
      </c>
      <c r="U568" s="22">
        <v>10.805717488789238</v>
      </c>
      <c r="V568" s="22">
        <v>10.925448430493272</v>
      </c>
      <c r="W568" s="22">
        <v>10.835650224215247</v>
      </c>
      <c r="X568" s="22">
        <v>11.090078475336323</v>
      </c>
      <c r="Y568" s="22">
        <v>11.030213004484304</v>
      </c>
      <c r="Z568" s="22">
        <v>11.224775784753362</v>
      </c>
      <c r="AA568" s="22">
        <v>13.424831838565023</v>
      </c>
      <c r="AB568" s="22">
        <v>11.658800448430492</v>
      </c>
      <c r="AC568" s="22">
        <v>12.047926008968611</v>
      </c>
      <c r="AD568" s="22">
        <v>10.626121076233183</v>
      </c>
      <c r="AE568" s="22">
        <v>11.284641255605381</v>
      </c>
      <c r="AF568" s="22">
        <v>12.272421524663674</v>
      </c>
    </row>
    <row r="569" spans="1:32">
      <c r="A569" s="3">
        <v>2010</v>
      </c>
      <c r="B569" s="5" t="s">
        <v>28</v>
      </c>
      <c r="C569" s="5" t="s">
        <v>26</v>
      </c>
      <c r="D569" s="2">
        <v>27</v>
      </c>
      <c r="E569" s="2">
        <v>13</v>
      </c>
      <c r="F569" s="45">
        <v>8</v>
      </c>
      <c r="G569" s="45">
        <v>7.44</v>
      </c>
      <c r="H569" s="45">
        <v>7.55</v>
      </c>
      <c r="I569" s="45">
        <v>7.56</v>
      </c>
      <c r="J569" s="45">
        <v>7.41</v>
      </c>
      <c r="K569" s="45">
        <v>7.75</v>
      </c>
      <c r="L569" s="45">
        <v>8.09</v>
      </c>
      <c r="M569" s="45">
        <v>9.76</v>
      </c>
      <c r="N569" s="45">
        <v>8.35</v>
      </c>
      <c r="O569" s="45">
        <v>8.0500000000000007</v>
      </c>
      <c r="P569" s="45">
        <v>7.6</v>
      </c>
      <c r="Q569" s="45">
        <v>8.16</v>
      </c>
      <c r="R569" s="45">
        <v>7.98</v>
      </c>
      <c r="S569" s="19">
        <v>89.2</v>
      </c>
      <c r="T569" s="22">
        <v>11.973094170403588</v>
      </c>
      <c r="U569" s="22">
        <v>11.134977578475336</v>
      </c>
      <c r="V569" s="22">
        <v>11.299607623318385</v>
      </c>
      <c r="W569" s="22">
        <v>11.31457399103139</v>
      </c>
      <c r="X569" s="22">
        <v>11.090078475336323</v>
      </c>
      <c r="Y569" s="22">
        <v>11.598934977578475</v>
      </c>
      <c r="Z569" s="22">
        <v>12.107791479820627</v>
      </c>
      <c r="AA569" s="22">
        <v>14.607174887892377</v>
      </c>
      <c r="AB569" s="22">
        <v>12.496917040358744</v>
      </c>
      <c r="AC569" s="22">
        <v>12.047926008968611</v>
      </c>
      <c r="AD569" s="22">
        <v>11.374439461883407</v>
      </c>
      <c r="AE569" s="22">
        <v>12.21255605381166</v>
      </c>
      <c r="AF569" s="22">
        <v>11.943161434977579</v>
      </c>
    </row>
    <row r="570" spans="1:32">
      <c r="A570" s="3">
        <v>2010</v>
      </c>
      <c r="B570" s="5" t="s">
        <v>29</v>
      </c>
      <c r="C570" s="5" t="s">
        <v>18</v>
      </c>
      <c r="D570" s="2">
        <v>28</v>
      </c>
      <c r="E570" s="2">
        <v>13</v>
      </c>
      <c r="F570" s="46">
        <v>21212</v>
      </c>
      <c r="G570" s="46">
        <v>19161</v>
      </c>
      <c r="H570" s="46">
        <v>19875</v>
      </c>
      <c r="I570" s="46">
        <v>19754</v>
      </c>
      <c r="J570" s="46">
        <v>20020</v>
      </c>
      <c r="K570" s="46">
        <v>19646</v>
      </c>
      <c r="L570" s="46">
        <v>20581</v>
      </c>
      <c r="M570" s="46">
        <v>29977</v>
      </c>
      <c r="N570" s="46">
        <v>22311</v>
      </c>
      <c r="O570" s="46">
        <v>19837</v>
      </c>
      <c r="P570" s="46">
        <v>19072</v>
      </c>
      <c r="Q570" s="46">
        <v>20776</v>
      </c>
      <c r="R570" s="46">
        <v>18131</v>
      </c>
      <c r="S570" s="19">
        <v>89.2</v>
      </c>
      <c r="T570" s="6">
        <v>31746.659192825111</v>
      </c>
      <c r="U570" s="6">
        <v>28677.05717488789</v>
      </c>
      <c r="V570" s="6">
        <v>29745.655829596413</v>
      </c>
      <c r="W570" s="6">
        <v>29564.562780269058</v>
      </c>
      <c r="X570" s="6">
        <v>29962.668161434976</v>
      </c>
      <c r="Y570" s="6">
        <v>29402.92600896861</v>
      </c>
      <c r="Z570" s="6">
        <v>30802.281390134529</v>
      </c>
      <c r="AA570" s="6">
        <v>44864.680493273539</v>
      </c>
      <c r="AB570" s="6">
        <v>33391.463004484307</v>
      </c>
      <c r="AC570" s="6">
        <v>29688.783632286995</v>
      </c>
      <c r="AD570" s="6">
        <v>28543.85650224215</v>
      </c>
      <c r="AE570" s="6">
        <v>31094.125560538116</v>
      </c>
      <c r="AF570" s="6">
        <v>27135.521300448429</v>
      </c>
    </row>
    <row r="571" spans="1:32">
      <c r="A571" s="3">
        <v>2010</v>
      </c>
      <c r="B571" s="5" t="s">
        <v>29</v>
      </c>
      <c r="C571" s="5" t="s">
        <v>19</v>
      </c>
      <c r="D571" s="2">
        <v>29</v>
      </c>
      <c r="E571" s="2">
        <v>13</v>
      </c>
      <c r="F571" s="46">
        <v>26272</v>
      </c>
      <c r="G571" s="46">
        <v>23634</v>
      </c>
      <c r="H571" s="46">
        <v>24181</v>
      </c>
      <c r="I571" s="46">
        <v>24516</v>
      </c>
      <c r="J571" s="46">
        <v>24960</v>
      </c>
      <c r="K571" s="46">
        <v>24501</v>
      </c>
      <c r="L571" s="46">
        <v>26045</v>
      </c>
      <c r="M571" s="46">
        <v>34776</v>
      </c>
      <c r="N571" s="46">
        <v>28698</v>
      </c>
      <c r="O571" s="46">
        <v>24861</v>
      </c>
      <c r="P571" s="46">
        <v>23475</v>
      </c>
      <c r="Q571" s="46">
        <v>25610</v>
      </c>
      <c r="R571" s="46">
        <v>21485</v>
      </c>
      <c r="S571" s="19">
        <v>89.2</v>
      </c>
      <c r="T571" s="6">
        <v>39319.641255605377</v>
      </c>
      <c r="U571" s="6">
        <v>35371.513452914798</v>
      </c>
      <c r="V571" s="6">
        <v>36190.173766816144</v>
      </c>
      <c r="W571" s="6">
        <v>36691.54708520179</v>
      </c>
      <c r="X571" s="6">
        <v>37356.053811659192</v>
      </c>
      <c r="Y571" s="6">
        <v>36669.097533632288</v>
      </c>
      <c r="Z571" s="6">
        <v>38979.904708520175</v>
      </c>
      <c r="AA571" s="6">
        <v>52047.040358744394</v>
      </c>
      <c r="AB571" s="6">
        <v>42950.482062780269</v>
      </c>
      <c r="AC571" s="6">
        <v>37207.886771300444</v>
      </c>
      <c r="AD571" s="6">
        <v>35133.548206278028</v>
      </c>
      <c r="AE571" s="6">
        <v>38328.867713004482</v>
      </c>
      <c r="AF571" s="6">
        <v>32155.241031390135</v>
      </c>
    </row>
    <row r="572" spans="1:32">
      <c r="A572" s="3">
        <v>2010</v>
      </c>
      <c r="B572" s="5" t="s">
        <v>29</v>
      </c>
      <c r="C572" s="5" t="s">
        <v>20</v>
      </c>
      <c r="D572" s="2">
        <v>30</v>
      </c>
      <c r="E572" s="2">
        <v>13</v>
      </c>
      <c r="F572" s="46">
        <v>16320</v>
      </c>
      <c r="G572" s="46">
        <v>15345</v>
      </c>
      <c r="H572" s="46">
        <v>15879</v>
      </c>
      <c r="I572" s="46">
        <v>15020</v>
      </c>
      <c r="J572" s="46">
        <v>14714</v>
      </c>
      <c r="K572" s="46">
        <v>14922</v>
      </c>
      <c r="L572" s="46">
        <v>15182</v>
      </c>
      <c r="M572" s="46">
        <v>24965</v>
      </c>
      <c r="N572" s="46">
        <v>16440</v>
      </c>
      <c r="O572" s="46">
        <v>15069</v>
      </c>
      <c r="P572" s="46">
        <v>15397</v>
      </c>
      <c r="Q572" s="46">
        <v>16500</v>
      </c>
      <c r="R572" s="46">
        <v>14808</v>
      </c>
      <c r="S572" s="19">
        <v>89.2</v>
      </c>
      <c r="T572" s="6">
        <v>24425.112107623318</v>
      </c>
      <c r="U572" s="6">
        <v>22965.89125560538</v>
      </c>
      <c r="V572" s="6">
        <v>23765.095291479818</v>
      </c>
      <c r="W572" s="6">
        <v>22479.484304932736</v>
      </c>
      <c r="X572" s="6">
        <v>22021.513452914798</v>
      </c>
      <c r="Y572" s="6">
        <v>22332.813901345289</v>
      </c>
      <c r="Z572" s="6">
        <v>22721.939461883409</v>
      </c>
      <c r="AA572" s="6">
        <v>37363.536995515693</v>
      </c>
      <c r="AB572" s="6">
        <v>24604.708520179371</v>
      </c>
      <c r="AC572" s="6">
        <v>22552.819506726457</v>
      </c>
      <c r="AD572" s="6">
        <v>23043.716367713005</v>
      </c>
      <c r="AE572" s="6">
        <v>24694.506726457399</v>
      </c>
      <c r="AF572" s="6">
        <v>22162.197309417039</v>
      </c>
    </row>
    <row r="573" spans="1:32">
      <c r="A573" s="3">
        <v>2010</v>
      </c>
      <c r="B573" s="5" t="s">
        <v>29</v>
      </c>
      <c r="C573" s="5" t="s">
        <v>21</v>
      </c>
      <c r="D573" s="2">
        <v>31</v>
      </c>
      <c r="E573" s="2">
        <v>13</v>
      </c>
      <c r="F573" s="46">
        <v>25882</v>
      </c>
      <c r="G573" s="46">
        <v>23124</v>
      </c>
      <c r="H573" s="46">
        <v>24127</v>
      </c>
      <c r="I573" s="46">
        <v>23856</v>
      </c>
      <c r="J573" s="46">
        <v>24118</v>
      </c>
      <c r="K573" s="46">
        <v>23831</v>
      </c>
      <c r="L573" s="46">
        <v>25379</v>
      </c>
      <c r="M573" s="46">
        <v>33990</v>
      </c>
      <c r="N573" s="46">
        <v>27503</v>
      </c>
      <c r="O573" s="46">
        <v>24098</v>
      </c>
      <c r="P573" s="46">
        <v>23178</v>
      </c>
      <c r="Q573" s="46">
        <v>25205</v>
      </c>
      <c r="R573" s="46">
        <v>22394</v>
      </c>
      <c r="S573" s="19">
        <v>89.2</v>
      </c>
      <c r="T573" s="6">
        <v>38735.952914798203</v>
      </c>
      <c r="U573" s="6">
        <v>34608.228699551568</v>
      </c>
      <c r="V573" s="6">
        <v>36109.355381165915</v>
      </c>
      <c r="W573" s="6">
        <v>35703.766816143499</v>
      </c>
      <c r="X573" s="6">
        <v>36095.885650224212</v>
      </c>
      <c r="Y573" s="6">
        <v>35666.350896860982</v>
      </c>
      <c r="Z573" s="6">
        <v>37983.144618834078</v>
      </c>
      <c r="AA573" s="6">
        <v>50870.683856502241</v>
      </c>
      <c r="AB573" s="6">
        <v>41162.001121076231</v>
      </c>
      <c r="AC573" s="6">
        <v>36065.952914798203</v>
      </c>
      <c r="AD573" s="6">
        <v>34689.04708520179</v>
      </c>
      <c r="AE573" s="6">
        <v>37722.729820627799</v>
      </c>
      <c r="AF573" s="6">
        <v>33515.683856502241</v>
      </c>
    </row>
    <row r="574" spans="1:32">
      <c r="A574" s="3">
        <v>2010</v>
      </c>
      <c r="B574" s="5" t="s">
        <v>29</v>
      </c>
      <c r="C574" s="5" t="s">
        <v>22</v>
      </c>
      <c r="D574" s="2">
        <v>32</v>
      </c>
      <c r="E574" s="2">
        <v>13</v>
      </c>
      <c r="F574" s="46">
        <v>28080</v>
      </c>
      <c r="G574" s="46">
        <v>25457</v>
      </c>
      <c r="H574" s="46">
        <v>26000</v>
      </c>
      <c r="I574" s="46">
        <v>26149</v>
      </c>
      <c r="J574" s="46">
        <v>26340</v>
      </c>
      <c r="K574" s="46">
        <v>25871</v>
      </c>
      <c r="L574" s="46">
        <v>27904</v>
      </c>
      <c r="M574" s="46">
        <v>36988</v>
      </c>
      <c r="N574" s="46">
        <v>30423</v>
      </c>
      <c r="O574" s="46">
        <v>26359</v>
      </c>
      <c r="P574" s="46">
        <v>24944</v>
      </c>
      <c r="Q574" s="46">
        <v>27311</v>
      </c>
      <c r="R574" s="46">
        <v>23364</v>
      </c>
      <c r="S574" s="19">
        <v>89.2</v>
      </c>
      <c r="T574" s="6">
        <v>42025.560538116588</v>
      </c>
      <c r="U574" s="6">
        <v>38099.882286995511</v>
      </c>
      <c r="V574" s="6">
        <v>38912.556053811655</v>
      </c>
      <c r="W574" s="6">
        <v>39135.554932735424</v>
      </c>
      <c r="X574" s="6">
        <v>39421.412556053809</v>
      </c>
      <c r="Y574" s="6">
        <v>38719.489910313903</v>
      </c>
      <c r="Z574" s="6">
        <v>41762.152466367712</v>
      </c>
      <c r="AA574" s="6">
        <v>55357.600896860982</v>
      </c>
      <c r="AB574" s="6">
        <v>45532.180493273539</v>
      </c>
      <c r="AC574" s="6">
        <v>39449.848654708519</v>
      </c>
      <c r="AD574" s="6">
        <v>37332.107623318385</v>
      </c>
      <c r="AE574" s="6">
        <v>40874.646860986548</v>
      </c>
      <c r="AF574" s="6">
        <v>34967.421524663674</v>
      </c>
    </row>
    <row r="575" spans="1:32">
      <c r="A575" s="3">
        <v>2010</v>
      </c>
      <c r="B575" s="5" t="s">
        <v>29</v>
      </c>
      <c r="C575" s="5" t="s">
        <v>23</v>
      </c>
      <c r="D575" s="2">
        <v>33</v>
      </c>
      <c r="E575" s="2">
        <v>13</v>
      </c>
      <c r="F575" s="46">
        <v>22492</v>
      </c>
      <c r="G575" s="46">
        <v>20221</v>
      </c>
      <c r="H575" s="46">
        <v>21451</v>
      </c>
      <c r="I575" s="46">
        <v>20729</v>
      </c>
      <c r="J575" s="46">
        <v>20198</v>
      </c>
      <c r="K575" s="46">
        <v>20588</v>
      </c>
      <c r="L575" s="46">
        <v>21698</v>
      </c>
      <c r="M575" s="46">
        <v>30426</v>
      </c>
      <c r="N575" s="46">
        <v>23247</v>
      </c>
      <c r="O575" s="46">
        <v>20481</v>
      </c>
      <c r="P575" s="46">
        <v>20161</v>
      </c>
      <c r="Q575" s="46">
        <v>21879</v>
      </c>
      <c r="R575" s="46">
        <v>20710</v>
      </c>
      <c r="S575" s="19">
        <v>89.2</v>
      </c>
      <c r="T575" s="6">
        <v>33662.354260089684</v>
      </c>
      <c r="U575" s="6">
        <v>30263.492152466366</v>
      </c>
      <c r="V575" s="6">
        <v>32104.355381165919</v>
      </c>
      <c r="W575" s="6">
        <v>31023.783632286995</v>
      </c>
      <c r="X575" s="6">
        <v>30229.069506726457</v>
      </c>
      <c r="Y575" s="6">
        <v>30812.75784753363</v>
      </c>
      <c r="Z575" s="6">
        <v>32474.02466367713</v>
      </c>
      <c r="AA575" s="6">
        <v>45536.670403587443</v>
      </c>
      <c r="AB575" s="6">
        <v>34792.315022421521</v>
      </c>
      <c r="AC575" s="6">
        <v>30652.617713004482</v>
      </c>
      <c r="AD575" s="6">
        <v>30173.693946188341</v>
      </c>
      <c r="AE575" s="6">
        <v>32744.91591928251</v>
      </c>
      <c r="AF575" s="6">
        <v>30995.347533632284</v>
      </c>
    </row>
    <row r="576" spans="1:32">
      <c r="A576" s="3">
        <v>2010</v>
      </c>
      <c r="B576" s="5" t="s">
        <v>29</v>
      </c>
      <c r="C576" s="5" t="s">
        <v>24</v>
      </c>
      <c r="D576" s="2">
        <v>34</v>
      </c>
      <c r="E576" s="2">
        <v>13</v>
      </c>
      <c r="F576" s="46">
        <v>8525</v>
      </c>
      <c r="G576" s="46">
        <v>8428</v>
      </c>
      <c r="H576" s="46">
        <v>8444</v>
      </c>
      <c r="I576" s="46">
        <v>8282</v>
      </c>
      <c r="J576" s="46">
        <v>8071</v>
      </c>
      <c r="K576" s="46">
        <v>8326</v>
      </c>
      <c r="L576" s="46">
        <v>8202</v>
      </c>
      <c r="M576" s="46">
        <v>10073</v>
      </c>
      <c r="N576" s="46">
        <v>8528</v>
      </c>
      <c r="O576" s="46">
        <v>8686</v>
      </c>
      <c r="P576" s="46">
        <v>8397</v>
      </c>
      <c r="Q576" s="46">
        <v>8854</v>
      </c>
      <c r="R576" s="46">
        <v>7798</v>
      </c>
      <c r="S576" s="19">
        <v>89.2</v>
      </c>
      <c r="T576" s="6">
        <v>12758.828475336322</v>
      </c>
      <c r="U576" s="6">
        <v>12613.654708520178</v>
      </c>
      <c r="V576" s="6">
        <v>12637.600896860986</v>
      </c>
      <c r="W576" s="6">
        <v>12395.145739910313</v>
      </c>
      <c r="X576" s="6">
        <v>12079.355381165919</v>
      </c>
      <c r="Y576" s="6">
        <v>12460.997757847534</v>
      </c>
      <c r="Z576" s="6">
        <v>12275.414798206277</v>
      </c>
      <c r="AA576" s="6">
        <v>15075.622197309416</v>
      </c>
      <c r="AB576" s="6">
        <v>12763.318385650224</v>
      </c>
      <c r="AC576" s="6">
        <v>12999.786995515695</v>
      </c>
      <c r="AD576" s="6">
        <v>12567.258968609865</v>
      </c>
      <c r="AE576" s="6">
        <v>13251.221973094171</v>
      </c>
      <c r="AF576" s="6">
        <v>11670.773542600897</v>
      </c>
    </row>
    <row r="577" spans="1:32">
      <c r="A577" s="3">
        <v>2010</v>
      </c>
      <c r="B577" s="5" t="s">
        <v>29</v>
      </c>
      <c r="C577" s="5" t="s">
        <v>25</v>
      </c>
      <c r="D577" s="2">
        <v>35</v>
      </c>
      <c r="E577" s="2">
        <v>13</v>
      </c>
      <c r="F577" s="46">
        <v>8177</v>
      </c>
      <c r="G577" s="46">
        <v>8404</v>
      </c>
      <c r="H577" s="46">
        <v>7926</v>
      </c>
      <c r="I577" s="46">
        <v>8100</v>
      </c>
      <c r="J577" s="46">
        <v>8064</v>
      </c>
      <c r="K577" s="46">
        <v>7867</v>
      </c>
      <c r="L577" s="46">
        <v>7807</v>
      </c>
      <c r="M577" s="46">
        <v>9510</v>
      </c>
      <c r="N577" s="46">
        <v>7847</v>
      </c>
      <c r="O577" s="46">
        <v>8828</v>
      </c>
      <c r="P577" s="46">
        <v>7715</v>
      </c>
      <c r="Q577" s="46">
        <v>7976</v>
      </c>
      <c r="R577" s="46" t="s">
        <v>38</v>
      </c>
      <c r="S577" s="19">
        <v>89.2</v>
      </c>
      <c r="T577" s="6">
        <v>12237.998878923767</v>
      </c>
      <c r="U577" s="6">
        <v>12577.735426008969</v>
      </c>
      <c r="V577" s="6">
        <v>11862.343049327354</v>
      </c>
      <c r="W577" s="6">
        <v>12122.757847533632</v>
      </c>
      <c r="X577" s="6">
        <v>12068.878923766815</v>
      </c>
      <c r="Y577" s="6">
        <v>11774.041479820628</v>
      </c>
      <c r="Z577" s="6">
        <v>11684.243273542601</v>
      </c>
      <c r="AA577" s="6">
        <v>14233.015695067264</v>
      </c>
      <c r="AB577" s="6">
        <v>11744.108744394618</v>
      </c>
      <c r="AC577" s="6">
        <v>13212.309417040358</v>
      </c>
      <c r="AD577" s="6">
        <v>11546.552690582959</v>
      </c>
      <c r="AE577" s="6">
        <v>11937.174887892375</v>
      </c>
      <c r="AF577" s="6" t="s">
        <v>39</v>
      </c>
    </row>
    <row r="578" spans="1:32">
      <c r="A578" s="3">
        <v>2010</v>
      </c>
      <c r="B578" s="5" t="s">
        <v>29</v>
      </c>
      <c r="C578" s="5" t="s">
        <v>26</v>
      </c>
      <c r="D578" s="2">
        <v>36</v>
      </c>
      <c r="E578" s="2">
        <v>13</v>
      </c>
      <c r="F578" s="46">
        <v>8600</v>
      </c>
      <c r="G578" s="46">
        <v>8424</v>
      </c>
      <c r="H578" s="46">
        <v>8520</v>
      </c>
      <c r="I578" s="46">
        <v>8310</v>
      </c>
      <c r="J578" s="46">
        <v>8071</v>
      </c>
      <c r="K578" s="46">
        <v>8396</v>
      </c>
      <c r="L578" s="46">
        <v>8292</v>
      </c>
      <c r="M578" s="46">
        <v>10398</v>
      </c>
      <c r="N578" s="46">
        <v>8754</v>
      </c>
      <c r="O578" s="46">
        <v>8654</v>
      </c>
      <c r="P578" s="46">
        <v>8454</v>
      </c>
      <c r="Q578" s="46">
        <v>9076</v>
      </c>
      <c r="R578" s="46">
        <v>7905</v>
      </c>
      <c r="S578" s="19">
        <v>89.2</v>
      </c>
      <c r="T578" s="6">
        <v>12871.076233183856</v>
      </c>
      <c r="U578" s="6">
        <v>12607.668161434976</v>
      </c>
      <c r="V578" s="6">
        <v>12751.34529147982</v>
      </c>
      <c r="W578" s="6">
        <v>12437.051569506726</v>
      </c>
      <c r="X578" s="6">
        <v>12079.355381165919</v>
      </c>
      <c r="Y578" s="6">
        <v>12565.762331838565</v>
      </c>
      <c r="Z578" s="6">
        <v>12410.112107623318</v>
      </c>
      <c r="AA578" s="6">
        <v>15562.029147982063</v>
      </c>
      <c r="AB578" s="6">
        <v>13101.558295964125</v>
      </c>
      <c r="AC578" s="6">
        <v>12951.89461883408</v>
      </c>
      <c r="AD578" s="6">
        <v>12652.567264573991</v>
      </c>
      <c r="AE578" s="6">
        <v>13583.47533632287</v>
      </c>
      <c r="AF578" s="6">
        <v>11830.913677130044</v>
      </c>
    </row>
    <row r="579" spans="1:32">
      <c r="A579" s="3" t="s">
        <v>32</v>
      </c>
      <c r="B579" s="5" t="s">
        <v>17</v>
      </c>
      <c r="C579" s="5" t="s">
        <v>18</v>
      </c>
      <c r="D579" s="2">
        <v>1</v>
      </c>
      <c r="E579" s="2" t="e">
        <v>#VALUE!</v>
      </c>
      <c r="F579" s="96">
        <v>403.9</v>
      </c>
      <c r="G579" s="96">
        <v>370.4</v>
      </c>
      <c r="H579" s="96">
        <v>373.7</v>
      </c>
      <c r="I579" s="96">
        <v>374.1</v>
      </c>
      <c r="J579" s="96">
        <v>378.1</v>
      </c>
      <c r="K579" s="96">
        <v>375.6</v>
      </c>
      <c r="L579" s="96">
        <v>392.3</v>
      </c>
      <c r="M579" s="96">
        <v>566.5</v>
      </c>
      <c r="N579" s="96">
        <v>422</v>
      </c>
      <c r="O579" s="96">
        <v>366.5</v>
      </c>
      <c r="P579" s="96">
        <v>366.5</v>
      </c>
      <c r="Q579" s="96">
        <v>393.3</v>
      </c>
      <c r="R579" s="96">
        <v>360</v>
      </c>
      <c r="S579" s="19">
        <v>93.2</v>
      </c>
      <c r="T579" s="20">
        <v>578.54774678111585</v>
      </c>
      <c r="U579" s="20">
        <v>530.56223175965658</v>
      </c>
      <c r="V579" s="20">
        <v>535.28916309012868</v>
      </c>
      <c r="W579" s="20">
        <v>535.86212446351931</v>
      </c>
      <c r="X579" s="20">
        <v>541.59173819742489</v>
      </c>
      <c r="Y579" s="20">
        <v>538.01072961373393</v>
      </c>
      <c r="Z579" s="20">
        <v>561.93186695278973</v>
      </c>
      <c r="AA579" s="20">
        <v>811.45654506437768</v>
      </c>
      <c r="AB579" s="20">
        <v>604.47424892703862</v>
      </c>
      <c r="AC579" s="20">
        <v>524.97585836909866</v>
      </c>
      <c r="AD579" s="20">
        <v>524.97585836909866</v>
      </c>
      <c r="AE579" s="20">
        <v>563.36427038626607</v>
      </c>
      <c r="AF579" s="20">
        <v>515.66523605150212</v>
      </c>
    </row>
    <row r="580" spans="1:32">
      <c r="A580" s="3" t="s">
        <v>32</v>
      </c>
      <c r="B580" s="5" t="s">
        <v>17</v>
      </c>
      <c r="C580" s="5" t="s">
        <v>19</v>
      </c>
      <c r="D580" s="2">
        <v>2</v>
      </c>
      <c r="E580" s="2" t="e">
        <v>#VALUE!</v>
      </c>
      <c r="F580" s="96">
        <v>494.9</v>
      </c>
      <c r="G580" s="96">
        <v>444.1</v>
      </c>
      <c r="H580" s="96">
        <v>450</v>
      </c>
      <c r="I580" s="96">
        <v>463.9</v>
      </c>
      <c r="J580" s="96">
        <v>460</v>
      </c>
      <c r="K580" s="96">
        <v>470.1</v>
      </c>
      <c r="L580" s="96">
        <v>493</v>
      </c>
      <c r="M580" s="96">
        <v>654.79999999999995</v>
      </c>
      <c r="N580" s="96">
        <v>533.70000000000005</v>
      </c>
      <c r="O580" s="96">
        <v>461.5</v>
      </c>
      <c r="P580" s="96">
        <v>447.1</v>
      </c>
      <c r="Q580" s="96">
        <v>478.7</v>
      </c>
      <c r="R580" s="96">
        <v>416.4</v>
      </c>
      <c r="S580" s="19">
        <v>93.2</v>
      </c>
      <c r="T580" s="20">
        <v>708.89645922746774</v>
      </c>
      <c r="U580" s="20">
        <v>636.13036480686696</v>
      </c>
      <c r="V580" s="20">
        <v>644.58154506437768</v>
      </c>
      <c r="W580" s="20">
        <v>664.49195278969944</v>
      </c>
      <c r="X580" s="20">
        <v>658.90557939914163</v>
      </c>
      <c r="Y580" s="20">
        <v>673.37285407725324</v>
      </c>
      <c r="Z580" s="20">
        <v>706.17489270386261</v>
      </c>
      <c r="AA580" s="20">
        <v>937.93776824034319</v>
      </c>
      <c r="AB580" s="20">
        <v>764.47371244635201</v>
      </c>
      <c r="AC580" s="20">
        <v>661.05418454935625</v>
      </c>
      <c r="AD580" s="20">
        <v>640.42757510729621</v>
      </c>
      <c r="AE580" s="20">
        <v>685.69152360515011</v>
      </c>
      <c r="AF580" s="20">
        <v>596.45278969957076</v>
      </c>
    </row>
    <row r="581" spans="1:32">
      <c r="A581" s="3" t="s">
        <v>32</v>
      </c>
      <c r="B581" s="5" t="s">
        <v>17</v>
      </c>
      <c r="C581" s="5" t="s">
        <v>20</v>
      </c>
      <c r="D581" s="2">
        <v>3</v>
      </c>
      <c r="E581" s="2" t="e">
        <v>#VALUE!</v>
      </c>
      <c r="F581" s="96">
        <v>318.39999999999998</v>
      </c>
      <c r="G581" s="96">
        <v>304.10000000000002</v>
      </c>
      <c r="H581" s="96">
        <v>308.60000000000002</v>
      </c>
      <c r="I581" s="96">
        <v>291.3</v>
      </c>
      <c r="J581" s="96">
        <v>288.2</v>
      </c>
      <c r="K581" s="96">
        <v>289.8</v>
      </c>
      <c r="L581" s="96">
        <v>299.7</v>
      </c>
      <c r="M581" s="96">
        <v>479.1</v>
      </c>
      <c r="N581" s="96">
        <v>321.8</v>
      </c>
      <c r="O581" s="96">
        <v>287.5</v>
      </c>
      <c r="P581" s="96">
        <v>298.89999999999998</v>
      </c>
      <c r="Q581" s="96">
        <v>317.89999999999998</v>
      </c>
      <c r="R581" s="96">
        <v>306</v>
      </c>
      <c r="S581" s="19">
        <v>93.2</v>
      </c>
      <c r="T581" s="20">
        <v>456.07725321888404</v>
      </c>
      <c r="U581" s="20">
        <v>435.59388412017171</v>
      </c>
      <c r="V581" s="20">
        <v>442.03969957081551</v>
      </c>
      <c r="W581" s="20">
        <v>417.25912017167383</v>
      </c>
      <c r="X581" s="20">
        <v>412.81866952789693</v>
      </c>
      <c r="Y581" s="20">
        <v>415.11051502145926</v>
      </c>
      <c r="Z581" s="20">
        <v>429.2913090128755</v>
      </c>
      <c r="AA581" s="20">
        <v>686.26448497854085</v>
      </c>
      <c r="AB581" s="20">
        <v>460.94742489270391</v>
      </c>
      <c r="AC581" s="20">
        <v>411.8159871244635</v>
      </c>
      <c r="AD581" s="20">
        <v>428.14538626609436</v>
      </c>
      <c r="AE581" s="20">
        <v>455.36105150214587</v>
      </c>
      <c r="AF581" s="20">
        <v>438.31545064377679</v>
      </c>
    </row>
    <row r="582" spans="1:32">
      <c r="A582" s="3" t="s">
        <v>32</v>
      </c>
      <c r="B582" s="5" t="s">
        <v>17</v>
      </c>
      <c r="C582" s="5" t="s">
        <v>21</v>
      </c>
      <c r="D582" s="2">
        <v>4</v>
      </c>
      <c r="E582" s="2" t="e">
        <v>#VALUE!</v>
      </c>
      <c r="F582" s="96">
        <v>500.7</v>
      </c>
      <c r="G582" s="96">
        <v>451.8</v>
      </c>
      <c r="H582" s="96">
        <v>460.3</v>
      </c>
      <c r="I582" s="96">
        <v>465.5</v>
      </c>
      <c r="J582" s="96">
        <v>461.3</v>
      </c>
      <c r="K582" s="96">
        <v>470.6</v>
      </c>
      <c r="L582" s="96">
        <v>494.5</v>
      </c>
      <c r="M582" s="96">
        <v>650.9</v>
      </c>
      <c r="N582" s="96">
        <v>528.1</v>
      </c>
      <c r="O582" s="96">
        <v>464.5</v>
      </c>
      <c r="P582" s="96">
        <v>454.4</v>
      </c>
      <c r="Q582" s="96">
        <v>488.8</v>
      </c>
      <c r="R582" s="96">
        <v>450.6</v>
      </c>
      <c r="S582" s="19">
        <v>93.2</v>
      </c>
      <c r="T582" s="20">
        <v>717.2043991416308</v>
      </c>
      <c r="U582" s="20">
        <v>647.15987124463516</v>
      </c>
      <c r="V582" s="20">
        <v>659.3353004291846</v>
      </c>
      <c r="W582" s="20">
        <v>666.78379828326183</v>
      </c>
      <c r="X582" s="20">
        <v>660.76770386266094</v>
      </c>
      <c r="Y582" s="20">
        <v>674.08905579399141</v>
      </c>
      <c r="Z582" s="20">
        <v>708.32349785407723</v>
      </c>
      <c r="AA582" s="20">
        <v>932.35139484978527</v>
      </c>
      <c r="AB582" s="20">
        <v>756.45225321888415</v>
      </c>
      <c r="AC582" s="20">
        <v>665.35139484978538</v>
      </c>
      <c r="AD582" s="20">
        <v>650.88412017167377</v>
      </c>
      <c r="AE582" s="20">
        <v>700.15879828326183</v>
      </c>
      <c r="AF582" s="20">
        <v>645.44098712446362</v>
      </c>
    </row>
    <row r="583" spans="1:32">
      <c r="A583" s="3" t="s">
        <v>32</v>
      </c>
      <c r="B583" s="5" t="s">
        <v>17</v>
      </c>
      <c r="C583" s="5" t="s">
        <v>22</v>
      </c>
      <c r="D583" s="2">
        <v>5</v>
      </c>
      <c r="E583" s="2" t="e">
        <v>#VALUE!</v>
      </c>
      <c r="F583" s="96">
        <v>538.5</v>
      </c>
      <c r="G583" s="96">
        <v>486.2</v>
      </c>
      <c r="H583" s="96">
        <v>498.5</v>
      </c>
      <c r="I583" s="96">
        <v>499.8</v>
      </c>
      <c r="J583" s="96">
        <v>498.3</v>
      </c>
      <c r="K583" s="96">
        <v>505.4</v>
      </c>
      <c r="L583" s="96">
        <v>535.5</v>
      </c>
      <c r="M583" s="96">
        <v>706.4</v>
      </c>
      <c r="N583" s="96">
        <v>578.5</v>
      </c>
      <c r="O583" s="96">
        <v>509.8</v>
      </c>
      <c r="P583" s="96">
        <v>485.9</v>
      </c>
      <c r="Q583" s="96">
        <v>517.5</v>
      </c>
      <c r="R583" s="96">
        <v>463.5</v>
      </c>
      <c r="S583" s="19">
        <v>93.2</v>
      </c>
      <c r="T583" s="20">
        <v>771.34924892703862</v>
      </c>
      <c r="U583" s="20">
        <v>696.4345493562231</v>
      </c>
      <c r="V583" s="20">
        <v>714.05311158798281</v>
      </c>
      <c r="W583" s="20">
        <v>715.91523605150212</v>
      </c>
      <c r="X583" s="20">
        <v>713.76663090128761</v>
      </c>
      <c r="Y583" s="20">
        <v>723.93669527896986</v>
      </c>
      <c r="Z583" s="20">
        <v>767.05203862660937</v>
      </c>
      <c r="AA583" s="20">
        <v>1011.8497854077252</v>
      </c>
      <c r="AB583" s="20">
        <v>828.64538626609442</v>
      </c>
      <c r="AC583" s="20">
        <v>730.23927038626607</v>
      </c>
      <c r="AD583" s="20">
        <v>696.00482832618013</v>
      </c>
      <c r="AE583" s="20">
        <v>741.26877682403426</v>
      </c>
      <c r="AF583" s="20">
        <v>663.91899141630904</v>
      </c>
    </row>
    <row r="584" spans="1:32">
      <c r="A584" s="3" t="s">
        <v>32</v>
      </c>
      <c r="B584" s="5" t="s">
        <v>17</v>
      </c>
      <c r="C584" s="5" t="s">
        <v>23</v>
      </c>
      <c r="D584" s="2">
        <v>6</v>
      </c>
      <c r="E584" s="2" t="e">
        <v>#VALUE!</v>
      </c>
      <c r="F584" s="96">
        <v>445.1</v>
      </c>
      <c r="G584" s="96">
        <v>412.4</v>
      </c>
      <c r="H584" s="96">
        <v>417</v>
      </c>
      <c r="I584" s="96">
        <v>410.2</v>
      </c>
      <c r="J584" s="96">
        <v>401.3</v>
      </c>
      <c r="K584" s="96">
        <v>407.3</v>
      </c>
      <c r="L584" s="96">
        <v>432.1</v>
      </c>
      <c r="M584" s="96">
        <v>585.20000000000005</v>
      </c>
      <c r="N584" s="96">
        <v>454</v>
      </c>
      <c r="O584" s="96">
        <v>405.8</v>
      </c>
      <c r="P584" s="96">
        <v>402.6</v>
      </c>
      <c r="Q584" s="96">
        <v>440.8</v>
      </c>
      <c r="R584" s="96">
        <v>427.8</v>
      </c>
      <c r="S584" s="19">
        <v>93.2</v>
      </c>
      <c r="T584" s="20">
        <v>637.56276824034342</v>
      </c>
      <c r="U584" s="20">
        <v>590.72317596566518</v>
      </c>
      <c r="V584" s="20">
        <v>597.31223175965658</v>
      </c>
      <c r="W584" s="20">
        <v>587.57188841201707</v>
      </c>
      <c r="X584" s="20">
        <v>574.82349785407723</v>
      </c>
      <c r="Y584" s="20">
        <v>583.4179184549356</v>
      </c>
      <c r="Z584" s="20">
        <v>618.94152360515022</v>
      </c>
      <c r="AA584" s="20">
        <v>838.24248927038639</v>
      </c>
      <c r="AB584" s="20">
        <v>650.31115879828326</v>
      </c>
      <c r="AC584" s="20">
        <v>581.26931330472109</v>
      </c>
      <c r="AD584" s="20">
        <v>576.68562231759665</v>
      </c>
      <c r="AE584" s="20">
        <v>631.40343347639487</v>
      </c>
      <c r="AF584" s="20">
        <v>612.78218884120167</v>
      </c>
    </row>
    <row r="585" spans="1:32">
      <c r="A585" s="3" t="s">
        <v>32</v>
      </c>
      <c r="B585" s="5" t="s">
        <v>17</v>
      </c>
      <c r="C585" s="5" t="s">
        <v>24</v>
      </c>
      <c r="D585" s="2">
        <v>7</v>
      </c>
      <c r="E585" s="2" t="e">
        <v>#VALUE!</v>
      </c>
      <c r="F585" s="96">
        <v>154</v>
      </c>
      <c r="G585" s="96">
        <v>151.1</v>
      </c>
      <c r="H585" s="96">
        <v>153.30000000000001</v>
      </c>
      <c r="I585" s="96">
        <v>151.5</v>
      </c>
      <c r="J585" s="96">
        <v>147.30000000000001</v>
      </c>
      <c r="K585" s="96">
        <v>151</v>
      </c>
      <c r="L585" s="96">
        <v>151.30000000000001</v>
      </c>
      <c r="M585" s="96">
        <v>168.4</v>
      </c>
      <c r="N585" s="96">
        <v>156</v>
      </c>
      <c r="O585" s="96">
        <v>150.4</v>
      </c>
      <c r="P585" s="96">
        <v>150.5</v>
      </c>
      <c r="Q585" s="96">
        <v>158.6</v>
      </c>
      <c r="R585" s="96">
        <v>151.6</v>
      </c>
      <c r="S585" s="19">
        <v>93.2</v>
      </c>
      <c r="T585" s="20">
        <v>220.59012875536479</v>
      </c>
      <c r="U585" s="20">
        <v>216.43615879828323</v>
      </c>
      <c r="V585" s="20">
        <v>219.58744635193136</v>
      </c>
      <c r="W585" s="20">
        <v>217.0091201716738</v>
      </c>
      <c r="X585" s="20">
        <v>210.99302575107299</v>
      </c>
      <c r="Y585" s="20">
        <v>216.2929184549356</v>
      </c>
      <c r="Z585" s="20">
        <v>216.72263948497857</v>
      </c>
      <c r="AA585" s="20">
        <v>241.21673819742489</v>
      </c>
      <c r="AB585" s="20">
        <v>223.45493562231758</v>
      </c>
      <c r="AC585" s="20">
        <v>215.43347639484981</v>
      </c>
      <c r="AD585" s="20">
        <v>215.5767167381974</v>
      </c>
      <c r="AE585" s="20">
        <v>227.17918454935619</v>
      </c>
      <c r="AF585" s="20">
        <v>217.15236051502143</v>
      </c>
    </row>
    <row r="586" spans="1:32">
      <c r="A586" s="3" t="s">
        <v>32</v>
      </c>
      <c r="B586" s="5" t="s">
        <v>17</v>
      </c>
      <c r="C586" s="5" t="s">
        <v>25</v>
      </c>
      <c r="D586" s="2">
        <v>8</v>
      </c>
      <c r="E586" s="2" t="e">
        <v>#VALUE!</v>
      </c>
      <c r="F586" s="96">
        <v>142.6</v>
      </c>
      <c r="G586" s="96">
        <v>147.6</v>
      </c>
      <c r="H586" s="96">
        <v>141.30000000000001</v>
      </c>
      <c r="I586" s="96">
        <v>137.6</v>
      </c>
      <c r="J586" s="96">
        <v>135.9</v>
      </c>
      <c r="K586" s="96">
        <v>140.69999999999999</v>
      </c>
      <c r="L586" s="96">
        <v>142.30000000000001</v>
      </c>
      <c r="M586" s="96">
        <v>148</v>
      </c>
      <c r="N586" s="96">
        <v>141.5</v>
      </c>
      <c r="O586" s="96">
        <v>148.30000000000001</v>
      </c>
      <c r="P586" s="96">
        <v>147.19999999999999</v>
      </c>
      <c r="Q586" s="96">
        <v>141.6</v>
      </c>
      <c r="R586" s="96">
        <v>141.4</v>
      </c>
      <c r="S586" s="19">
        <v>93.2</v>
      </c>
      <c r="T586" s="20">
        <v>204.26072961373387</v>
      </c>
      <c r="U586" s="20">
        <v>211.42274678111585</v>
      </c>
      <c r="V586" s="20">
        <v>202.39860515021462</v>
      </c>
      <c r="W586" s="20">
        <v>197.0987124463519</v>
      </c>
      <c r="X586" s="20">
        <v>194.66362660944208</v>
      </c>
      <c r="Y586" s="20">
        <v>201.53916309012871</v>
      </c>
      <c r="Z586" s="20">
        <v>203.83100858369102</v>
      </c>
      <c r="AA586" s="20">
        <v>211.99570815450645</v>
      </c>
      <c r="AB586" s="20">
        <v>202.68508583690988</v>
      </c>
      <c r="AC586" s="20">
        <v>212.42542918454939</v>
      </c>
      <c r="AD586" s="20">
        <v>210.84978540772528</v>
      </c>
      <c r="AE586" s="20">
        <v>202.82832618025748</v>
      </c>
      <c r="AF586" s="20">
        <v>202.54184549356225</v>
      </c>
    </row>
    <row r="587" spans="1:32">
      <c r="A587" s="3" t="s">
        <v>32</v>
      </c>
      <c r="B587" s="5" t="s">
        <v>17</v>
      </c>
      <c r="C587" s="5" t="s">
        <v>26</v>
      </c>
      <c r="D587" s="2">
        <v>9</v>
      </c>
      <c r="E587" s="2" t="e">
        <v>#VALUE!</v>
      </c>
      <c r="F587" s="96">
        <v>157.9</v>
      </c>
      <c r="G587" s="96">
        <v>152.30000000000001</v>
      </c>
      <c r="H587" s="96">
        <v>158</v>
      </c>
      <c r="I587" s="96">
        <v>156.6</v>
      </c>
      <c r="J587" s="96">
        <v>150</v>
      </c>
      <c r="K587" s="96">
        <v>154.19999999999999</v>
      </c>
      <c r="L587" s="96">
        <v>155.30000000000001</v>
      </c>
      <c r="M587" s="96">
        <v>179.6</v>
      </c>
      <c r="N587" s="96">
        <v>160.19999999999999</v>
      </c>
      <c r="O587" s="96">
        <v>151.1</v>
      </c>
      <c r="P587" s="96">
        <v>152.6</v>
      </c>
      <c r="Q587" s="96">
        <v>163.69999999999999</v>
      </c>
      <c r="R587" s="96">
        <v>156.1</v>
      </c>
      <c r="S587" s="19">
        <v>93.2</v>
      </c>
      <c r="T587" s="20">
        <v>226.17650214592277</v>
      </c>
      <c r="U587" s="20">
        <v>218.15504291845497</v>
      </c>
      <c r="V587" s="20">
        <v>226.31974248927037</v>
      </c>
      <c r="W587" s="20">
        <v>224.3143776824034</v>
      </c>
      <c r="X587" s="20">
        <v>214.86051502145921</v>
      </c>
      <c r="Y587" s="20">
        <v>220.87660944206004</v>
      </c>
      <c r="Z587" s="20">
        <v>222.45225321888415</v>
      </c>
      <c r="AA587" s="20">
        <v>257.25965665236049</v>
      </c>
      <c r="AB587" s="20">
        <v>229.47103004291841</v>
      </c>
      <c r="AC587" s="20">
        <v>216.43615879828323</v>
      </c>
      <c r="AD587" s="20">
        <v>218.58476394849782</v>
      </c>
      <c r="AE587" s="20">
        <v>234.4844420600858</v>
      </c>
      <c r="AF587" s="20">
        <v>223.59817596566521</v>
      </c>
    </row>
    <row r="588" spans="1:32">
      <c r="A588" s="3" t="s">
        <v>32</v>
      </c>
      <c r="B588" s="5" t="s">
        <v>27</v>
      </c>
      <c r="C588" s="5" t="s">
        <v>18</v>
      </c>
      <c r="D588" s="2">
        <v>10</v>
      </c>
      <c r="E588" s="2" t="e">
        <v>#VALUE!</v>
      </c>
      <c r="F588" s="44">
        <v>11.2</v>
      </c>
      <c r="G588" s="44">
        <v>10.31</v>
      </c>
      <c r="H588" s="44">
        <v>10.41</v>
      </c>
      <c r="I588" s="44">
        <v>10.32</v>
      </c>
      <c r="J588" s="44">
        <v>10.18</v>
      </c>
      <c r="K588" s="44">
        <v>10.43</v>
      </c>
      <c r="L588" s="44">
        <v>10.87</v>
      </c>
      <c r="M588" s="44">
        <v>15.67</v>
      </c>
      <c r="N588" s="44">
        <v>11.81</v>
      </c>
      <c r="O588" s="44">
        <v>10.36</v>
      </c>
      <c r="P588" s="44">
        <v>10.050000000000001</v>
      </c>
      <c r="Q588" s="44">
        <v>11.09</v>
      </c>
      <c r="R588" s="44">
        <v>10</v>
      </c>
      <c r="S588" s="19">
        <v>93.2</v>
      </c>
      <c r="T588" s="21">
        <v>16.04291845493562</v>
      </c>
      <c r="U588" s="21">
        <v>14.76807939914163</v>
      </c>
      <c r="V588" s="21">
        <v>14.911319742489271</v>
      </c>
      <c r="W588" s="21">
        <v>14.782403433476395</v>
      </c>
      <c r="X588" s="21">
        <v>14.581866952789699</v>
      </c>
      <c r="Y588" s="21">
        <v>14.939967811158798</v>
      </c>
      <c r="Z588" s="21">
        <v>15.570225321888412</v>
      </c>
      <c r="AA588" s="21">
        <v>22.44576180257511</v>
      </c>
      <c r="AB588" s="21">
        <v>16.916684549356223</v>
      </c>
      <c r="AC588" s="21">
        <v>14.83969957081545</v>
      </c>
      <c r="AD588" s="21">
        <v>14.39565450643777</v>
      </c>
      <c r="AE588" s="21">
        <v>15.885354077253217</v>
      </c>
      <c r="AF588" s="21">
        <v>14.324034334763947</v>
      </c>
    </row>
    <row r="589" spans="1:32">
      <c r="A589" s="3" t="s">
        <v>32</v>
      </c>
      <c r="B589" s="5" t="s">
        <v>27</v>
      </c>
      <c r="C589" s="5" t="s">
        <v>19</v>
      </c>
      <c r="D589" s="2">
        <v>11</v>
      </c>
      <c r="E589" s="2" t="e">
        <v>#VALUE!</v>
      </c>
      <c r="F589" s="44">
        <v>12.5</v>
      </c>
      <c r="G589" s="44">
        <v>11.29</v>
      </c>
      <c r="H589" s="44">
        <v>11.44</v>
      </c>
      <c r="I589" s="44">
        <v>11.5</v>
      </c>
      <c r="J589" s="44">
        <v>11.44</v>
      </c>
      <c r="K589" s="44">
        <v>11.73</v>
      </c>
      <c r="L589" s="44">
        <v>12.25</v>
      </c>
      <c r="M589" s="44">
        <v>17.25</v>
      </c>
      <c r="N589" s="44">
        <v>13.53</v>
      </c>
      <c r="O589" s="44">
        <v>11.62</v>
      </c>
      <c r="P589" s="44">
        <v>11.31</v>
      </c>
      <c r="Q589" s="44">
        <v>12.11</v>
      </c>
      <c r="R589" s="44">
        <v>10.49</v>
      </c>
      <c r="S589" s="19">
        <v>93.2</v>
      </c>
      <c r="T589" s="21">
        <v>17.905042918454935</v>
      </c>
      <c r="U589" s="21">
        <v>16.171834763948496</v>
      </c>
      <c r="V589" s="21">
        <v>16.386695278969956</v>
      </c>
      <c r="W589" s="21">
        <v>16.47263948497854</v>
      </c>
      <c r="X589" s="21">
        <v>16.386695278969956</v>
      </c>
      <c r="Y589" s="21">
        <v>16.802092274678113</v>
      </c>
      <c r="Z589" s="21">
        <v>17.546942060085836</v>
      </c>
      <c r="AA589" s="21">
        <v>24.708959227467812</v>
      </c>
      <c r="AB589" s="21">
        <v>19.380418454935622</v>
      </c>
      <c r="AC589" s="21">
        <v>16.644527896995708</v>
      </c>
      <c r="AD589" s="21">
        <v>16.200482832618025</v>
      </c>
      <c r="AE589" s="21">
        <v>17.346405579399139</v>
      </c>
      <c r="AF589" s="21">
        <v>15.02591201716738</v>
      </c>
    </row>
    <row r="590" spans="1:32">
      <c r="A590" s="3" t="s">
        <v>32</v>
      </c>
      <c r="B590" s="5" t="s">
        <v>27</v>
      </c>
      <c r="C590" s="5" t="s">
        <v>20</v>
      </c>
      <c r="D590" s="2">
        <v>12</v>
      </c>
      <c r="E590" s="2" t="e">
        <v>#VALUE!</v>
      </c>
      <c r="F590" s="44">
        <v>10</v>
      </c>
      <c r="G590" s="44">
        <v>9.4499999999999993</v>
      </c>
      <c r="H590" s="44">
        <v>9.56</v>
      </c>
      <c r="I590" s="44">
        <v>9.25</v>
      </c>
      <c r="J590" s="44">
        <v>9</v>
      </c>
      <c r="K590" s="44">
        <v>9.2799999999999994</v>
      </c>
      <c r="L590" s="44">
        <v>9.77</v>
      </c>
      <c r="M590" s="44">
        <v>14.19</v>
      </c>
      <c r="N590" s="44">
        <v>10.26</v>
      </c>
      <c r="O590" s="44">
        <v>9.41</v>
      </c>
      <c r="P590" s="44">
        <v>9.23</v>
      </c>
      <c r="Q590" s="44">
        <v>10.1</v>
      </c>
      <c r="R590" s="44">
        <v>9.52</v>
      </c>
      <c r="S590" s="19">
        <v>93.2</v>
      </c>
      <c r="T590" s="21">
        <v>14.324034334763947</v>
      </c>
      <c r="U590" s="21">
        <v>13.536212446351929</v>
      </c>
      <c r="V590" s="21">
        <v>13.693776824034334</v>
      </c>
      <c r="W590" s="21">
        <v>13.249731759656653</v>
      </c>
      <c r="X590" s="21">
        <v>12.891630901287554</v>
      </c>
      <c r="Y590" s="21">
        <v>13.292703862660943</v>
      </c>
      <c r="Z590" s="21">
        <v>13.994581545064376</v>
      </c>
      <c r="AA590" s="21">
        <v>20.325804721030043</v>
      </c>
      <c r="AB590" s="21">
        <v>14.696459227467811</v>
      </c>
      <c r="AC590" s="21">
        <v>13.478916309012876</v>
      </c>
      <c r="AD590" s="21">
        <v>13.221083690987125</v>
      </c>
      <c r="AE590" s="21">
        <v>14.467274678111586</v>
      </c>
      <c r="AF590" s="21">
        <v>13.636480686695277</v>
      </c>
    </row>
    <row r="591" spans="1:32">
      <c r="A591" s="3" t="s">
        <v>32</v>
      </c>
      <c r="B591" s="5" t="s">
        <v>27</v>
      </c>
      <c r="C591" s="5" t="s">
        <v>21</v>
      </c>
      <c r="D591" s="2">
        <v>13</v>
      </c>
      <c r="E591" s="2" t="e">
        <v>#VALUE!</v>
      </c>
      <c r="F591" s="44">
        <v>12.71</v>
      </c>
      <c r="G591" s="44">
        <v>11.45</v>
      </c>
      <c r="H591" s="44">
        <v>11.74</v>
      </c>
      <c r="I591" s="44">
        <v>11.65</v>
      </c>
      <c r="J591" s="44">
        <v>11.5</v>
      </c>
      <c r="K591" s="44">
        <v>11.86</v>
      </c>
      <c r="L591" s="44">
        <v>12.36</v>
      </c>
      <c r="M591" s="44">
        <v>17.04</v>
      </c>
      <c r="N591" s="44">
        <v>13.41</v>
      </c>
      <c r="O591" s="44">
        <v>11.63</v>
      </c>
      <c r="P591" s="44">
        <v>11.5</v>
      </c>
      <c r="Q591" s="44">
        <v>12.42</v>
      </c>
      <c r="R591" s="44">
        <v>11.25</v>
      </c>
      <c r="S591" s="19">
        <v>93.2</v>
      </c>
      <c r="T591" s="21">
        <v>18.205847639484979</v>
      </c>
      <c r="U591" s="21">
        <v>16.401019313304719</v>
      </c>
      <c r="V591" s="21">
        <v>16.816416309012876</v>
      </c>
      <c r="W591" s="21">
        <v>16.6875</v>
      </c>
      <c r="X591" s="21">
        <v>16.47263948497854</v>
      </c>
      <c r="Y591" s="21">
        <v>16.98830472103004</v>
      </c>
      <c r="Z591" s="21">
        <v>17.704506437768238</v>
      </c>
      <c r="AA591" s="21">
        <v>24.408154506437764</v>
      </c>
      <c r="AB591" s="21">
        <v>19.208530042918454</v>
      </c>
      <c r="AC591" s="21">
        <v>16.658851931330471</v>
      </c>
      <c r="AD591" s="21">
        <v>16.47263948497854</v>
      </c>
      <c r="AE591" s="21">
        <v>17.790450643776822</v>
      </c>
      <c r="AF591" s="21">
        <v>16.114538626609441</v>
      </c>
    </row>
    <row r="592" spans="1:32">
      <c r="A592" s="3" t="s">
        <v>32</v>
      </c>
      <c r="B592" s="5" t="s">
        <v>27</v>
      </c>
      <c r="C592" s="5" t="s">
        <v>22</v>
      </c>
      <c r="D592" s="2">
        <v>14</v>
      </c>
      <c r="E592" s="2" t="e">
        <v>#VALUE!</v>
      </c>
      <c r="F592" s="44">
        <v>13.23</v>
      </c>
      <c r="G592" s="44">
        <v>11.89</v>
      </c>
      <c r="H592" s="44">
        <v>12.16</v>
      </c>
      <c r="I592" s="44">
        <v>12.11</v>
      </c>
      <c r="J592" s="44">
        <v>11.98</v>
      </c>
      <c r="K592" s="44">
        <v>12.39</v>
      </c>
      <c r="L592" s="44">
        <v>12.95</v>
      </c>
      <c r="M592" s="44">
        <v>18.25</v>
      </c>
      <c r="N592" s="44">
        <v>14.34</v>
      </c>
      <c r="O592" s="44">
        <v>12.29</v>
      </c>
      <c r="P592" s="44">
        <v>11.99</v>
      </c>
      <c r="Q592" s="44">
        <v>12.7</v>
      </c>
      <c r="R592" s="44">
        <v>11.21</v>
      </c>
      <c r="S592" s="19">
        <v>93.2</v>
      </c>
      <c r="T592" s="21">
        <v>18.950697424892706</v>
      </c>
      <c r="U592" s="21">
        <v>17.031276824034336</v>
      </c>
      <c r="V592" s="21">
        <v>17.418025751072964</v>
      </c>
      <c r="W592" s="21">
        <v>17.346405579399139</v>
      </c>
      <c r="X592" s="21">
        <v>17.160193133047212</v>
      </c>
      <c r="Y592" s="21">
        <v>17.747478540772534</v>
      </c>
      <c r="Z592" s="21">
        <v>18.549624463519311</v>
      </c>
      <c r="AA592" s="21">
        <v>26.141362660944207</v>
      </c>
      <c r="AB592" s="21">
        <v>20.540665236051499</v>
      </c>
      <c r="AC592" s="21">
        <v>17.604238197424891</v>
      </c>
      <c r="AD592" s="21">
        <v>17.174517167381975</v>
      </c>
      <c r="AE592" s="21">
        <v>18.191523605150213</v>
      </c>
      <c r="AF592" s="21">
        <v>16.057242489270386</v>
      </c>
    </row>
    <row r="593" spans="1:32">
      <c r="A593" s="3" t="s">
        <v>32</v>
      </c>
      <c r="B593" s="5" t="s">
        <v>27</v>
      </c>
      <c r="C593" s="5" t="s">
        <v>23</v>
      </c>
      <c r="D593" s="2">
        <v>15</v>
      </c>
      <c r="E593" s="2" t="e">
        <v>#VALUE!</v>
      </c>
      <c r="F593" s="44">
        <v>11.92</v>
      </c>
      <c r="G593" s="44">
        <v>11.03</v>
      </c>
      <c r="H593" s="44">
        <v>11.15</v>
      </c>
      <c r="I593" s="44">
        <v>10.95</v>
      </c>
      <c r="J593" s="44">
        <v>10.5</v>
      </c>
      <c r="K593" s="44">
        <v>10.94</v>
      </c>
      <c r="L593" s="44">
        <v>11.42</v>
      </c>
      <c r="M593" s="44">
        <v>15.77</v>
      </c>
      <c r="N593" s="44">
        <v>12.08</v>
      </c>
      <c r="O593" s="44">
        <v>10.73</v>
      </c>
      <c r="P593" s="44">
        <v>10.88</v>
      </c>
      <c r="Q593" s="44">
        <v>11.86</v>
      </c>
      <c r="R593" s="44">
        <v>11.29</v>
      </c>
      <c r="S593" s="19">
        <v>93.2</v>
      </c>
      <c r="T593" s="21">
        <v>17.074248927038624</v>
      </c>
      <c r="U593" s="21">
        <v>15.799409871244633</v>
      </c>
      <c r="V593" s="21">
        <v>15.971298283261802</v>
      </c>
      <c r="W593" s="21">
        <v>15.684817596566521</v>
      </c>
      <c r="X593" s="21">
        <v>15.040236051502145</v>
      </c>
      <c r="Y593" s="21">
        <v>15.670493562231758</v>
      </c>
      <c r="Z593" s="21">
        <v>16.358047210300427</v>
      </c>
      <c r="AA593" s="21">
        <v>22.589002145922748</v>
      </c>
      <c r="AB593" s="21">
        <v>17.303433476394851</v>
      </c>
      <c r="AC593" s="21">
        <v>15.369688841201718</v>
      </c>
      <c r="AD593" s="21">
        <v>15.584549356223176</v>
      </c>
      <c r="AE593" s="21">
        <v>16.98830472103004</v>
      </c>
      <c r="AF593" s="21">
        <v>16.171834763948496</v>
      </c>
    </row>
    <row r="594" spans="1:32">
      <c r="A594" s="3" t="s">
        <v>32</v>
      </c>
      <c r="B594" s="5" t="s">
        <v>27</v>
      </c>
      <c r="C594" s="5" t="s">
        <v>24</v>
      </c>
      <c r="D594" s="2">
        <v>16</v>
      </c>
      <c r="E594" s="2" t="e">
        <v>#VALUE!</v>
      </c>
      <c r="F594" s="44">
        <v>8</v>
      </c>
      <c r="G594" s="44">
        <v>7.75</v>
      </c>
      <c r="H594" s="44">
        <v>7.64</v>
      </c>
      <c r="I594" s="44">
        <v>7.64</v>
      </c>
      <c r="J594" s="44">
        <v>7.52</v>
      </c>
      <c r="K594" s="44">
        <v>7.82</v>
      </c>
      <c r="L594" s="44">
        <v>8.0299999999999994</v>
      </c>
      <c r="M594" s="44">
        <v>9.4</v>
      </c>
      <c r="N594" s="44">
        <v>8.32</v>
      </c>
      <c r="O594" s="44">
        <v>8</v>
      </c>
      <c r="P594" s="44">
        <v>7.5</v>
      </c>
      <c r="Q594" s="44">
        <v>8.23</v>
      </c>
      <c r="R594" s="44">
        <v>7.83</v>
      </c>
      <c r="S594" s="19">
        <v>93.2</v>
      </c>
      <c r="T594" s="21">
        <v>11.459227467811159</v>
      </c>
      <c r="U594" s="21">
        <v>11.10112660944206</v>
      </c>
      <c r="V594" s="21">
        <v>10.943562231759655</v>
      </c>
      <c r="W594" s="21">
        <v>10.943562231759655</v>
      </c>
      <c r="X594" s="21">
        <v>10.771673819742489</v>
      </c>
      <c r="Y594" s="21">
        <v>11.201394849785407</v>
      </c>
      <c r="Z594" s="21">
        <v>11.502199570815449</v>
      </c>
      <c r="AA594" s="21">
        <v>13.464592274678113</v>
      </c>
      <c r="AB594" s="21">
        <v>11.917596566523605</v>
      </c>
      <c r="AC594" s="21">
        <v>11.459227467811159</v>
      </c>
      <c r="AD594" s="21">
        <v>10.743025751072961</v>
      </c>
      <c r="AE594" s="21">
        <v>11.78868025751073</v>
      </c>
      <c r="AF594" s="21">
        <v>11.215718884120172</v>
      </c>
    </row>
    <row r="595" spans="1:32">
      <c r="A595" s="3" t="s">
        <v>32</v>
      </c>
      <c r="B595" s="5" t="s">
        <v>27</v>
      </c>
      <c r="C595" s="5" t="s">
        <v>25</v>
      </c>
      <c r="D595" s="2">
        <v>17</v>
      </c>
      <c r="E595" s="2" t="e">
        <v>#VALUE!</v>
      </c>
      <c r="F595" s="44">
        <v>7.68</v>
      </c>
      <c r="G595" s="44">
        <v>7.92</v>
      </c>
      <c r="H595" s="44">
        <v>7.44</v>
      </c>
      <c r="I595" s="44">
        <v>7.42</v>
      </c>
      <c r="J595" s="44">
        <v>7.4</v>
      </c>
      <c r="K595" s="44">
        <v>7.5</v>
      </c>
      <c r="L595" s="44">
        <v>7.56</v>
      </c>
      <c r="M595" s="44">
        <v>8.6199999999999992</v>
      </c>
      <c r="N595" s="44">
        <v>7.83</v>
      </c>
      <c r="O595" s="44">
        <v>7.75</v>
      </c>
      <c r="P595" s="44">
        <v>7.07</v>
      </c>
      <c r="Q595" s="44">
        <v>7.62</v>
      </c>
      <c r="R595" s="44">
        <v>7.52</v>
      </c>
      <c r="S595" s="19">
        <v>93.2</v>
      </c>
      <c r="T595" s="21">
        <v>11.000858369098712</v>
      </c>
      <c r="U595" s="21">
        <v>11.344635193133046</v>
      </c>
      <c r="V595" s="21">
        <v>10.657081545064377</v>
      </c>
      <c r="W595" s="21">
        <v>10.628433476394848</v>
      </c>
      <c r="X595" s="21">
        <v>10.599785407725323</v>
      </c>
      <c r="Y595" s="21">
        <v>10.743025751072961</v>
      </c>
      <c r="Z595" s="21">
        <v>10.828969957081545</v>
      </c>
      <c r="AA595" s="21">
        <v>12.347317596566523</v>
      </c>
      <c r="AB595" s="21">
        <v>11.215718884120172</v>
      </c>
      <c r="AC595" s="21">
        <v>11.10112660944206</v>
      </c>
      <c r="AD595" s="21">
        <v>10.127092274678111</v>
      </c>
      <c r="AE595" s="21">
        <v>10.914914163090128</v>
      </c>
      <c r="AF595" s="21">
        <v>10.771673819742489</v>
      </c>
    </row>
    <row r="596" spans="1:32">
      <c r="A596" s="3" t="s">
        <v>32</v>
      </c>
      <c r="B596" s="5" t="s">
        <v>27</v>
      </c>
      <c r="C596" s="5" t="s">
        <v>26</v>
      </c>
      <c r="D596" s="2">
        <v>18</v>
      </c>
      <c r="E596" s="2" t="e">
        <v>#VALUE!</v>
      </c>
      <c r="F596" s="44">
        <v>8.11</v>
      </c>
      <c r="G596" s="44">
        <v>7.72</v>
      </c>
      <c r="H596" s="44">
        <v>7.71</v>
      </c>
      <c r="I596" s="44">
        <v>7.7</v>
      </c>
      <c r="J596" s="44">
        <v>7.61</v>
      </c>
      <c r="K596" s="44">
        <v>7.91</v>
      </c>
      <c r="L596" s="44">
        <v>8.16</v>
      </c>
      <c r="M596" s="44">
        <v>9.7100000000000009</v>
      </c>
      <c r="N596" s="44">
        <v>8.49</v>
      </c>
      <c r="O596" s="44">
        <v>8.02</v>
      </c>
      <c r="P596" s="44">
        <v>7.63</v>
      </c>
      <c r="Q596" s="44">
        <v>8.3699999999999992</v>
      </c>
      <c r="R596" s="44">
        <v>7.88</v>
      </c>
      <c r="S596" s="19">
        <v>93.2</v>
      </c>
      <c r="T596" s="21">
        <v>11.616791845493561</v>
      </c>
      <c r="U596" s="21">
        <v>11.058154506437766</v>
      </c>
      <c r="V596" s="21">
        <v>11.043830472103005</v>
      </c>
      <c r="W596" s="21">
        <v>11.029506437768241</v>
      </c>
      <c r="X596" s="21">
        <v>10.900590128755365</v>
      </c>
      <c r="Y596" s="21">
        <v>11.330311158798285</v>
      </c>
      <c r="Z596" s="21">
        <v>11.688412017167384</v>
      </c>
      <c r="AA596" s="21">
        <v>13.908637339055794</v>
      </c>
      <c r="AB596" s="21">
        <v>12.161105150214592</v>
      </c>
      <c r="AC596" s="21">
        <v>11.487875536480685</v>
      </c>
      <c r="AD596" s="21">
        <v>10.929238197424892</v>
      </c>
      <c r="AE596" s="21">
        <v>11.989216738197424</v>
      </c>
      <c r="AF596" s="21">
        <v>11.287339055793991</v>
      </c>
    </row>
    <row r="597" spans="1:32">
      <c r="A597" s="3" t="s">
        <v>32</v>
      </c>
      <c r="B597" s="5" t="s">
        <v>28</v>
      </c>
      <c r="C597" s="5" t="s">
        <v>18</v>
      </c>
      <c r="D597" s="2">
        <v>19</v>
      </c>
      <c r="E597" s="2" t="e">
        <v>#VALUE!</v>
      </c>
      <c r="F597" s="45">
        <v>11.15</v>
      </c>
      <c r="G597" s="45">
        <v>10.25</v>
      </c>
      <c r="H597" s="45">
        <v>10.37</v>
      </c>
      <c r="I597" s="45">
        <v>10.220000000000001</v>
      </c>
      <c r="J597" s="45">
        <v>10.1</v>
      </c>
      <c r="K597" s="45">
        <v>10.36</v>
      </c>
      <c r="L597" s="45">
        <v>10.83</v>
      </c>
      <c r="M597" s="45">
        <v>15.64</v>
      </c>
      <c r="N597" s="45">
        <v>11.75</v>
      </c>
      <c r="O597" s="45">
        <v>10.31</v>
      </c>
      <c r="P597" s="45">
        <v>10</v>
      </c>
      <c r="Q597" s="45">
        <v>11</v>
      </c>
      <c r="R597" s="45">
        <v>9.9600000000000009</v>
      </c>
      <c r="S597" s="19">
        <v>93.2</v>
      </c>
      <c r="T597" s="22">
        <v>15.971298283261802</v>
      </c>
      <c r="U597" s="22">
        <v>14.682135193133046</v>
      </c>
      <c r="V597" s="22">
        <v>14.854023605150214</v>
      </c>
      <c r="W597" s="22">
        <v>14.639163090128756</v>
      </c>
      <c r="X597" s="22">
        <v>14.467274678111586</v>
      </c>
      <c r="Y597" s="22">
        <v>14.83969957081545</v>
      </c>
      <c r="Z597" s="22">
        <v>15.512929184549357</v>
      </c>
      <c r="AA597" s="22">
        <v>22.402789699570814</v>
      </c>
      <c r="AB597" s="22">
        <v>16.830740343347639</v>
      </c>
      <c r="AC597" s="22">
        <v>14.76807939914163</v>
      </c>
      <c r="AD597" s="22">
        <v>14.324034334763947</v>
      </c>
      <c r="AE597" s="22">
        <v>15.756437768240342</v>
      </c>
      <c r="AF597" s="22">
        <v>14.266738197424893</v>
      </c>
    </row>
    <row r="598" spans="1:32">
      <c r="A598" s="3" t="s">
        <v>32</v>
      </c>
      <c r="B598" s="5" t="s">
        <v>28</v>
      </c>
      <c r="C598" s="5" t="s">
        <v>19</v>
      </c>
      <c r="D598" s="2">
        <v>20</v>
      </c>
      <c r="E598" s="2" t="e">
        <v>#VALUE!</v>
      </c>
      <c r="F598" s="45">
        <v>12.42</v>
      </c>
      <c r="G598" s="45">
        <v>11.17</v>
      </c>
      <c r="H598" s="45">
        <v>11.35</v>
      </c>
      <c r="I598" s="45">
        <v>11.36</v>
      </c>
      <c r="J598" s="45">
        <v>11.29</v>
      </c>
      <c r="K598" s="45">
        <v>11.56</v>
      </c>
      <c r="L598" s="45">
        <v>12.13</v>
      </c>
      <c r="M598" s="45">
        <v>17.239999999999998</v>
      </c>
      <c r="N598" s="45">
        <v>13.42</v>
      </c>
      <c r="O598" s="45">
        <v>11.5</v>
      </c>
      <c r="P598" s="45">
        <v>11.25</v>
      </c>
      <c r="Q598" s="45">
        <v>12</v>
      </c>
      <c r="R598" s="45">
        <v>10.35</v>
      </c>
      <c r="S598" s="19">
        <v>93.2</v>
      </c>
      <c r="T598" s="22">
        <v>17.790450643776822</v>
      </c>
      <c r="U598" s="22">
        <v>15.99994635193133</v>
      </c>
      <c r="V598" s="22">
        <v>16.25777896995708</v>
      </c>
      <c r="W598" s="22">
        <v>16.272103004291843</v>
      </c>
      <c r="X598" s="22">
        <v>16.171834763948496</v>
      </c>
      <c r="Y598" s="22">
        <v>16.558583690987124</v>
      </c>
      <c r="Z598" s="22">
        <v>17.375053648068668</v>
      </c>
      <c r="AA598" s="22">
        <v>24.694635193133045</v>
      </c>
      <c r="AB598" s="22">
        <v>19.222854077253217</v>
      </c>
      <c r="AC598" s="22">
        <v>16.47263948497854</v>
      </c>
      <c r="AD598" s="22">
        <v>16.114538626609441</v>
      </c>
      <c r="AE598" s="22">
        <v>17.188841201716738</v>
      </c>
      <c r="AF598" s="22">
        <v>14.825375536480685</v>
      </c>
    </row>
    <row r="599" spans="1:32">
      <c r="A599" s="3" t="s">
        <v>32</v>
      </c>
      <c r="B599" s="5" t="s">
        <v>28</v>
      </c>
      <c r="C599" s="5" t="s">
        <v>20</v>
      </c>
      <c r="D599" s="2">
        <v>21</v>
      </c>
      <c r="E599" s="2" t="e">
        <v>#VALUE!</v>
      </c>
      <c r="F599" s="45">
        <v>10</v>
      </c>
      <c r="G599" s="45">
        <v>9.4499999999999993</v>
      </c>
      <c r="H599" s="45">
        <v>9.5500000000000007</v>
      </c>
      <c r="I599" s="45">
        <v>9.24</v>
      </c>
      <c r="J599" s="45">
        <v>9</v>
      </c>
      <c r="K599" s="45">
        <v>9.2799999999999994</v>
      </c>
      <c r="L599" s="45">
        <v>9.76</v>
      </c>
      <c r="M599" s="45">
        <v>14.23</v>
      </c>
      <c r="N599" s="45">
        <v>10.25</v>
      </c>
      <c r="O599" s="45">
        <v>9.39</v>
      </c>
      <c r="P599" s="45">
        <v>9.23</v>
      </c>
      <c r="Q599" s="45">
        <v>10.1</v>
      </c>
      <c r="R599" s="45">
        <v>9.51</v>
      </c>
      <c r="S599" s="19">
        <v>93.2</v>
      </c>
      <c r="T599" s="22">
        <v>14.324034334763947</v>
      </c>
      <c r="U599" s="22">
        <v>13.536212446351929</v>
      </c>
      <c r="V599" s="22">
        <v>13.679452789699573</v>
      </c>
      <c r="W599" s="22">
        <v>13.235407725321888</v>
      </c>
      <c r="X599" s="22">
        <v>12.891630901287554</v>
      </c>
      <c r="Y599" s="22">
        <v>13.292703862660943</v>
      </c>
      <c r="Z599" s="22">
        <v>13.980257510729613</v>
      </c>
      <c r="AA599" s="22">
        <v>20.383100858369101</v>
      </c>
      <c r="AB599" s="22">
        <v>14.682135193133046</v>
      </c>
      <c r="AC599" s="22">
        <v>13.450268240343348</v>
      </c>
      <c r="AD599" s="22">
        <v>13.221083690987125</v>
      </c>
      <c r="AE599" s="22">
        <v>14.467274678111586</v>
      </c>
      <c r="AF599" s="22">
        <v>13.622156652360514</v>
      </c>
    </row>
    <row r="600" spans="1:32">
      <c r="A600" s="3" t="s">
        <v>32</v>
      </c>
      <c r="B600" s="5" t="s">
        <v>28</v>
      </c>
      <c r="C600" s="5" t="s">
        <v>21</v>
      </c>
      <c r="D600" s="2">
        <v>22</v>
      </c>
      <c r="E600" s="2" t="e">
        <v>#VALUE!</v>
      </c>
      <c r="F600" s="45">
        <v>12.62</v>
      </c>
      <c r="G600" s="45">
        <v>11.33</v>
      </c>
      <c r="H600" s="45">
        <v>11.64</v>
      </c>
      <c r="I600" s="45">
        <v>11.53</v>
      </c>
      <c r="J600" s="45">
        <v>11.4</v>
      </c>
      <c r="K600" s="45">
        <v>11.75</v>
      </c>
      <c r="L600" s="45">
        <v>12.29</v>
      </c>
      <c r="M600" s="45">
        <v>16.98</v>
      </c>
      <c r="N600" s="45">
        <v>13.33</v>
      </c>
      <c r="O600" s="45">
        <v>11.54</v>
      </c>
      <c r="P600" s="45">
        <v>11.49</v>
      </c>
      <c r="Q600" s="45">
        <v>12.32</v>
      </c>
      <c r="R600" s="45">
        <v>11.14</v>
      </c>
      <c r="S600" s="19">
        <v>93.2</v>
      </c>
      <c r="T600" s="22">
        <v>18.076931330472103</v>
      </c>
      <c r="U600" s="22">
        <v>16.229130901287554</v>
      </c>
      <c r="V600" s="22">
        <v>16.673175965665237</v>
      </c>
      <c r="W600" s="22">
        <v>16.515611587982832</v>
      </c>
      <c r="X600" s="22">
        <v>16.329399141630901</v>
      </c>
      <c r="Y600" s="22">
        <v>16.830740343347639</v>
      </c>
      <c r="Z600" s="22">
        <v>17.604238197424891</v>
      </c>
      <c r="AA600" s="22">
        <v>24.322210300429184</v>
      </c>
      <c r="AB600" s="22">
        <v>19.093937768240345</v>
      </c>
      <c r="AC600" s="22">
        <v>16.529935622317595</v>
      </c>
      <c r="AD600" s="22">
        <v>16.458315450643777</v>
      </c>
      <c r="AE600" s="22">
        <v>17.647210300429183</v>
      </c>
      <c r="AF600" s="22">
        <v>15.956974248927038</v>
      </c>
    </row>
    <row r="601" spans="1:32">
      <c r="A601" s="3" t="s">
        <v>32</v>
      </c>
      <c r="B601" s="5" t="s">
        <v>28</v>
      </c>
      <c r="C601" s="5" t="s">
        <v>22</v>
      </c>
      <c r="D601" s="2">
        <v>23</v>
      </c>
      <c r="E601" s="2" t="e">
        <v>#VALUE!</v>
      </c>
      <c r="F601" s="45">
        <v>13.11</v>
      </c>
      <c r="G601" s="45">
        <v>11.69</v>
      </c>
      <c r="H601" s="45">
        <v>12.03</v>
      </c>
      <c r="I601" s="45">
        <v>11.98</v>
      </c>
      <c r="J601" s="45">
        <v>11.84</v>
      </c>
      <c r="K601" s="45">
        <v>12.27</v>
      </c>
      <c r="L601" s="45">
        <v>12.83</v>
      </c>
      <c r="M601" s="45">
        <v>18.16</v>
      </c>
      <c r="N601" s="45">
        <v>14.2</v>
      </c>
      <c r="O601" s="45">
        <v>12.24</v>
      </c>
      <c r="P601" s="45">
        <v>11.92</v>
      </c>
      <c r="Q601" s="45">
        <v>12.56</v>
      </c>
      <c r="R601" s="45">
        <v>11.02</v>
      </c>
      <c r="S601" s="19">
        <v>93.2</v>
      </c>
      <c r="T601" s="22">
        <v>18.778809012875534</v>
      </c>
      <c r="U601" s="22">
        <v>16.744796137339055</v>
      </c>
      <c r="V601" s="22">
        <v>17.23181330472103</v>
      </c>
      <c r="W601" s="22">
        <v>17.160193133047212</v>
      </c>
      <c r="X601" s="22">
        <v>16.959656652360515</v>
      </c>
      <c r="Y601" s="22">
        <v>17.575590128755362</v>
      </c>
      <c r="Z601" s="22">
        <v>18.377736051502147</v>
      </c>
      <c r="AA601" s="22">
        <v>26.012446351931331</v>
      </c>
      <c r="AB601" s="22">
        <v>20.340128755364805</v>
      </c>
      <c r="AC601" s="22">
        <v>17.532618025751074</v>
      </c>
      <c r="AD601" s="22">
        <v>17.074248927038624</v>
      </c>
      <c r="AE601" s="22">
        <v>17.990987124463519</v>
      </c>
      <c r="AF601" s="22">
        <v>15.78508583690987</v>
      </c>
    </row>
    <row r="602" spans="1:32">
      <c r="A602" s="3" t="s">
        <v>32</v>
      </c>
      <c r="B602" s="5" t="s">
        <v>28</v>
      </c>
      <c r="C602" s="5" t="s">
        <v>23</v>
      </c>
      <c r="D602" s="2">
        <v>24</v>
      </c>
      <c r="E602" s="2" t="e">
        <v>#VALUE!</v>
      </c>
      <c r="F602" s="45">
        <v>11.91</v>
      </c>
      <c r="G602" s="45">
        <v>11.02</v>
      </c>
      <c r="H602" s="45">
        <v>11.15</v>
      </c>
      <c r="I602" s="45">
        <v>10.94</v>
      </c>
      <c r="J602" s="45">
        <v>10.5</v>
      </c>
      <c r="K602" s="45">
        <v>10.95</v>
      </c>
      <c r="L602" s="45">
        <v>11.41</v>
      </c>
      <c r="M602" s="45">
        <v>15.79</v>
      </c>
      <c r="N602" s="45">
        <v>12.09</v>
      </c>
      <c r="O602" s="45">
        <v>10.7</v>
      </c>
      <c r="P602" s="45">
        <v>10.87</v>
      </c>
      <c r="Q602" s="45">
        <v>11.83</v>
      </c>
      <c r="R602" s="45">
        <v>11.24</v>
      </c>
      <c r="S602" s="19">
        <v>93.2</v>
      </c>
      <c r="T602" s="22">
        <v>17.059924892703865</v>
      </c>
      <c r="U602" s="22">
        <v>15.78508583690987</v>
      </c>
      <c r="V602" s="22">
        <v>15.971298283261802</v>
      </c>
      <c r="W602" s="22">
        <v>15.670493562231758</v>
      </c>
      <c r="X602" s="22">
        <v>15.040236051502145</v>
      </c>
      <c r="Y602" s="22">
        <v>15.684817596566521</v>
      </c>
      <c r="Z602" s="22">
        <v>16.343723175965668</v>
      </c>
      <c r="AA602" s="22">
        <v>22.61765021459227</v>
      </c>
      <c r="AB602" s="22">
        <v>17.317757510729614</v>
      </c>
      <c r="AC602" s="22">
        <v>15.326716738197423</v>
      </c>
      <c r="AD602" s="22">
        <v>15.570225321888412</v>
      </c>
      <c r="AE602" s="22">
        <v>16.945332618025752</v>
      </c>
      <c r="AF602" s="22">
        <v>16.100214592274678</v>
      </c>
    </row>
    <row r="603" spans="1:32">
      <c r="A603" s="3" t="s">
        <v>32</v>
      </c>
      <c r="B603" s="5" t="s">
        <v>28</v>
      </c>
      <c r="C603" s="5" t="s">
        <v>24</v>
      </c>
      <c r="D603" s="2">
        <v>25</v>
      </c>
      <c r="E603" s="2" t="e">
        <v>#VALUE!</v>
      </c>
      <c r="F603" s="45">
        <v>8</v>
      </c>
      <c r="G603" s="45">
        <v>7.73</v>
      </c>
      <c r="H603" s="45">
        <v>7.62</v>
      </c>
      <c r="I603" s="45">
        <v>7.63</v>
      </c>
      <c r="J603" s="45">
        <v>7.52</v>
      </c>
      <c r="K603" s="45">
        <v>7.82</v>
      </c>
      <c r="L603" s="45">
        <v>8.0299999999999994</v>
      </c>
      <c r="M603" s="45">
        <v>9.4</v>
      </c>
      <c r="N603" s="45">
        <v>8.33</v>
      </c>
      <c r="O603" s="45">
        <v>8</v>
      </c>
      <c r="P603" s="45">
        <v>7.5</v>
      </c>
      <c r="Q603" s="45">
        <v>8.23</v>
      </c>
      <c r="R603" s="45">
        <v>7.8</v>
      </c>
      <c r="S603" s="19">
        <v>93.2</v>
      </c>
      <c r="T603" s="22">
        <v>11.459227467811159</v>
      </c>
      <c r="U603" s="22">
        <v>11.072478540772533</v>
      </c>
      <c r="V603" s="22">
        <v>10.914914163090128</v>
      </c>
      <c r="W603" s="22">
        <v>10.929238197424892</v>
      </c>
      <c r="X603" s="22">
        <v>10.771673819742489</v>
      </c>
      <c r="Y603" s="22">
        <v>11.201394849785407</v>
      </c>
      <c r="Z603" s="22">
        <v>11.502199570815449</v>
      </c>
      <c r="AA603" s="22">
        <v>13.464592274678113</v>
      </c>
      <c r="AB603" s="22">
        <v>11.931920600858369</v>
      </c>
      <c r="AC603" s="22">
        <v>11.459227467811159</v>
      </c>
      <c r="AD603" s="22">
        <v>10.743025751072961</v>
      </c>
      <c r="AE603" s="22">
        <v>11.78868025751073</v>
      </c>
      <c r="AF603" s="22">
        <v>11.17274678111588</v>
      </c>
    </row>
    <row r="604" spans="1:32">
      <c r="A604" s="3" t="s">
        <v>32</v>
      </c>
      <c r="B604" s="5" t="s">
        <v>28</v>
      </c>
      <c r="C604" s="5" t="s">
        <v>25</v>
      </c>
      <c r="D604" s="2">
        <v>26</v>
      </c>
      <c r="E604" s="2" t="e">
        <v>#VALUE!</v>
      </c>
      <c r="F604" s="45">
        <v>7.67</v>
      </c>
      <c r="G604" s="45">
        <v>7.79</v>
      </c>
      <c r="H604" s="45">
        <v>7.4</v>
      </c>
      <c r="I604" s="45">
        <v>7.41</v>
      </c>
      <c r="J604" s="45">
        <v>7.38</v>
      </c>
      <c r="K604" s="45">
        <v>7.49</v>
      </c>
      <c r="L604" s="45">
        <v>7.54</v>
      </c>
      <c r="M604" s="45">
        <v>8.68</v>
      </c>
      <c r="N604" s="45">
        <v>7.85</v>
      </c>
      <c r="O604" s="45">
        <v>7.73</v>
      </c>
      <c r="P604" s="45">
        <v>7</v>
      </c>
      <c r="Q604" s="45">
        <v>7.58</v>
      </c>
      <c r="R604" s="45">
        <v>7.5</v>
      </c>
      <c r="S604" s="19">
        <v>93.2</v>
      </c>
      <c r="T604" s="22">
        <v>10.986534334763947</v>
      </c>
      <c r="U604" s="22">
        <v>11.158422746781115</v>
      </c>
      <c r="V604" s="22">
        <v>10.599785407725323</v>
      </c>
      <c r="W604" s="22">
        <v>10.614109442060085</v>
      </c>
      <c r="X604" s="22">
        <v>10.571137339055793</v>
      </c>
      <c r="Y604" s="22">
        <v>10.728701716738199</v>
      </c>
      <c r="Z604" s="22">
        <v>10.800321888412018</v>
      </c>
      <c r="AA604" s="22">
        <v>12.433261802575107</v>
      </c>
      <c r="AB604" s="22">
        <v>11.244366952789699</v>
      </c>
      <c r="AC604" s="22">
        <v>11.072478540772533</v>
      </c>
      <c r="AD604" s="22">
        <v>10.026824034334764</v>
      </c>
      <c r="AE604" s="22">
        <v>10.857618025751073</v>
      </c>
      <c r="AF604" s="22">
        <v>10.743025751072961</v>
      </c>
    </row>
    <row r="605" spans="1:32">
      <c r="A605" s="3" t="s">
        <v>32</v>
      </c>
      <c r="B605" s="5" t="s">
        <v>28</v>
      </c>
      <c r="C605" s="5" t="s">
        <v>26</v>
      </c>
      <c r="D605" s="2">
        <v>27</v>
      </c>
      <c r="E605" s="2" t="e">
        <v>#VALUE!</v>
      </c>
      <c r="F605" s="45">
        <v>8.1</v>
      </c>
      <c r="G605" s="45">
        <v>7.7</v>
      </c>
      <c r="H605" s="45">
        <v>7.71</v>
      </c>
      <c r="I605" s="45">
        <v>7.69</v>
      </c>
      <c r="J605" s="45">
        <v>7.61</v>
      </c>
      <c r="K605" s="45">
        <v>7.91</v>
      </c>
      <c r="L605" s="45">
        <v>8.15</v>
      </c>
      <c r="M605" s="45">
        <v>9.69</v>
      </c>
      <c r="N605" s="45">
        <v>8.5</v>
      </c>
      <c r="O605" s="45">
        <v>8.01</v>
      </c>
      <c r="P605" s="45">
        <v>7.63</v>
      </c>
      <c r="Q605" s="45">
        <v>8.3699999999999992</v>
      </c>
      <c r="R605" s="45">
        <v>7.86</v>
      </c>
      <c r="S605" s="19">
        <v>93.2</v>
      </c>
      <c r="T605" s="22">
        <v>11.602467811158798</v>
      </c>
      <c r="U605" s="22">
        <v>11.029506437768241</v>
      </c>
      <c r="V605" s="22">
        <v>11.043830472103005</v>
      </c>
      <c r="W605" s="22">
        <v>11.015182403433476</v>
      </c>
      <c r="X605" s="22">
        <v>10.900590128755365</v>
      </c>
      <c r="Y605" s="22">
        <v>11.330311158798285</v>
      </c>
      <c r="Z605" s="22">
        <v>11.674087982832619</v>
      </c>
      <c r="AA605" s="22">
        <v>13.879989270386266</v>
      </c>
      <c r="AB605" s="22">
        <v>12.175429184549357</v>
      </c>
      <c r="AC605" s="22">
        <v>11.473551502145924</v>
      </c>
      <c r="AD605" s="22">
        <v>10.929238197424892</v>
      </c>
      <c r="AE605" s="22">
        <v>11.989216738197424</v>
      </c>
      <c r="AF605" s="22">
        <v>11.258690987124462</v>
      </c>
    </row>
    <row r="606" spans="1:32">
      <c r="A606" s="3" t="s">
        <v>32</v>
      </c>
      <c r="B606" s="5" t="s">
        <v>29</v>
      </c>
      <c r="C606" s="5" t="s">
        <v>18</v>
      </c>
      <c r="D606" s="2">
        <v>28</v>
      </c>
      <c r="E606" s="2" t="e">
        <v>#VALUE!</v>
      </c>
      <c r="F606" s="46">
        <v>21326</v>
      </c>
      <c r="G606" s="46">
        <v>19390</v>
      </c>
      <c r="H606" s="46">
        <v>19950</v>
      </c>
      <c r="I606" s="46">
        <v>19725</v>
      </c>
      <c r="J606" s="46">
        <v>20138</v>
      </c>
      <c r="K606" s="46">
        <v>19869</v>
      </c>
      <c r="L606" s="46">
        <v>20878</v>
      </c>
      <c r="M606" s="46">
        <v>30115</v>
      </c>
      <c r="N606" s="46">
        <v>22370</v>
      </c>
      <c r="O606" s="46">
        <v>19609</v>
      </c>
      <c r="P606" s="46">
        <v>19250</v>
      </c>
      <c r="Q606" s="46">
        <v>20681</v>
      </c>
      <c r="R606" s="46">
        <v>18423</v>
      </c>
      <c r="S606" s="19">
        <v>93.2</v>
      </c>
      <c r="T606" s="6">
        <v>30547.435622317596</v>
      </c>
      <c r="U606" s="6">
        <v>27774.302575107296</v>
      </c>
      <c r="V606" s="6">
        <v>28576.448497854075</v>
      </c>
      <c r="W606" s="6">
        <v>28254.157725321889</v>
      </c>
      <c r="X606" s="6">
        <v>28845.740343347639</v>
      </c>
      <c r="Y606" s="6">
        <v>28460.423819742489</v>
      </c>
      <c r="Z606" s="6">
        <v>29905.718884120171</v>
      </c>
      <c r="AA606" s="6">
        <v>43136.829399141629</v>
      </c>
      <c r="AB606" s="6">
        <v>32042.864806866954</v>
      </c>
      <c r="AC606" s="6">
        <v>28087.998927038625</v>
      </c>
      <c r="AD606" s="6">
        <v>27573.7660944206</v>
      </c>
      <c r="AE606" s="6">
        <v>29623.535407725321</v>
      </c>
      <c r="AF606" s="6">
        <v>26389.168454935621</v>
      </c>
    </row>
    <row r="607" spans="1:32">
      <c r="A607" s="3" t="s">
        <v>32</v>
      </c>
      <c r="B607" s="5" t="s">
        <v>29</v>
      </c>
      <c r="C607" s="5" t="s">
        <v>19</v>
      </c>
      <c r="D607" s="2">
        <v>29</v>
      </c>
      <c r="E607" s="2" t="e">
        <v>#VALUE!</v>
      </c>
      <c r="F607" s="46">
        <v>26396</v>
      </c>
      <c r="G607" s="46">
        <v>23322</v>
      </c>
      <c r="H607" s="46">
        <v>24198</v>
      </c>
      <c r="I607" s="46">
        <v>24548</v>
      </c>
      <c r="J607" s="46">
        <v>24718</v>
      </c>
      <c r="K607" s="46">
        <v>24988</v>
      </c>
      <c r="L607" s="46">
        <v>26488</v>
      </c>
      <c r="M607" s="46">
        <v>35030</v>
      </c>
      <c r="N607" s="46">
        <v>28742</v>
      </c>
      <c r="O607" s="46">
        <v>24741</v>
      </c>
      <c r="P607" s="46">
        <v>23591</v>
      </c>
      <c r="Q607" s="46">
        <v>25470</v>
      </c>
      <c r="R607" s="46">
        <v>21526</v>
      </c>
      <c r="S607" s="19">
        <v>93.2</v>
      </c>
      <c r="T607" s="6">
        <v>37809.721030042914</v>
      </c>
      <c r="U607" s="6">
        <v>33406.512875536479</v>
      </c>
      <c r="V607" s="6">
        <v>34661.2982832618</v>
      </c>
      <c r="W607" s="6">
        <v>35162.639484978543</v>
      </c>
      <c r="X607" s="6">
        <v>35406.148068669529</v>
      </c>
      <c r="Y607" s="6">
        <v>35792.89699570815</v>
      </c>
      <c r="Z607" s="6">
        <v>37941.502145922743</v>
      </c>
      <c r="AA607" s="6">
        <v>50177.092274678107</v>
      </c>
      <c r="AB607" s="6">
        <v>41170.139484978543</v>
      </c>
      <c r="AC607" s="6">
        <v>35439.093347639486</v>
      </c>
      <c r="AD607" s="6">
        <v>33791.829399141629</v>
      </c>
      <c r="AE607" s="6">
        <v>36483.315450643779</v>
      </c>
      <c r="AF607" s="6">
        <v>30833.916309012875</v>
      </c>
    </row>
    <row r="608" spans="1:32">
      <c r="A608" s="3" t="s">
        <v>32</v>
      </c>
      <c r="B608" s="5" t="s">
        <v>29</v>
      </c>
      <c r="C608" s="5" t="s">
        <v>20</v>
      </c>
      <c r="D608" s="2">
        <v>30</v>
      </c>
      <c r="E608" s="2" t="e">
        <v>#VALUE!</v>
      </c>
      <c r="F608" s="46">
        <v>16440</v>
      </c>
      <c r="G608" s="46">
        <v>15714</v>
      </c>
      <c r="H608" s="46">
        <v>16162</v>
      </c>
      <c r="I608" s="46">
        <v>15142</v>
      </c>
      <c r="J608" s="46">
        <v>14934</v>
      </c>
      <c r="K608" s="46">
        <v>15000</v>
      </c>
      <c r="L608" s="46">
        <v>15550</v>
      </c>
      <c r="M608" s="46">
        <v>24930</v>
      </c>
      <c r="N608" s="46">
        <v>16508</v>
      </c>
      <c r="O608" s="46">
        <v>14938</v>
      </c>
      <c r="P608" s="46">
        <v>15470</v>
      </c>
      <c r="Q608" s="46">
        <v>16521</v>
      </c>
      <c r="R608" s="46">
        <v>15319</v>
      </c>
      <c r="S608" s="19">
        <v>93.2</v>
      </c>
      <c r="T608" s="6">
        <v>23548.712446351932</v>
      </c>
      <c r="U608" s="6">
        <v>22508.787553648068</v>
      </c>
      <c r="V608" s="6">
        <v>23150.504291845493</v>
      </c>
      <c r="W608" s="6">
        <v>21689.452789699571</v>
      </c>
      <c r="X608" s="6">
        <v>21391.512875536479</v>
      </c>
      <c r="Y608" s="6">
        <v>21486.051502145921</v>
      </c>
      <c r="Z608" s="6">
        <v>22273.873390557939</v>
      </c>
      <c r="AA608" s="6">
        <v>35709.817596566521</v>
      </c>
      <c r="AB608" s="6">
        <v>23646.115879828325</v>
      </c>
      <c r="AC608" s="6">
        <v>21397.242489270386</v>
      </c>
      <c r="AD608" s="6">
        <v>22159.281115879829</v>
      </c>
      <c r="AE608" s="6">
        <v>23664.737124463518</v>
      </c>
      <c r="AF608" s="6">
        <v>21942.988197424893</v>
      </c>
    </row>
    <row r="609" spans="1:32">
      <c r="A609" s="3" t="s">
        <v>32</v>
      </c>
      <c r="B609" s="5" t="s">
        <v>29</v>
      </c>
      <c r="C609" s="5" t="s">
        <v>21</v>
      </c>
      <c r="D609" s="2">
        <v>31</v>
      </c>
      <c r="E609" s="2" t="e">
        <v>#VALUE!</v>
      </c>
      <c r="F609" s="46">
        <v>26244</v>
      </c>
      <c r="G609" s="46">
        <v>23325</v>
      </c>
      <c r="H609" s="46">
        <v>24234</v>
      </c>
      <c r="I609" s="46">
        <v>24282</v>
      </c>
      <c r="J609" s="46">
        <v>24207</v>
      </c>
      <c r="K609" s="46">
        <v>24550</v>
      </c>
      <c r="L609" s="46">
        <v>26099</v>
      </c>
      <c r="M609" s="46">
        <v>34467</v>
      </c>
      <c r="N609" s="46">
        <v>27881</v>
      </c>
      <c r="O609" s="46">
        <v>24436</v>
      </c>
      <c r="P609" s="46">
        <v>23532</v>
      </c>
      <c r="Q609" s="46">
        <v>25490</v>
      </c>
      <c r="R609" s="46">
        <v>23185</v>
      </c>
      <c r="S609" s="19">
        <v>93.2</v>
      </c>
      <c r="T609" s="6">
        <v>37591.995708154507</v>
      </c>
      <c r="U609" s="6">
        <v>33410.810085836907</v>
      </c>
      <c r="V609" s="6">
        <v>34712.86480686695</v>
      </c>
      <c r="W609" s="6">
        <v>34781.620171673821</v>
      </c>
      <c r="X609" s="6">
        <v>34674.189914163086</v>
      </c>
      <c r="Y609" s="6">
        <v>35165.504291845493</v>
      </c>
      <c r="Z609" s="6">
        <v>37384.297210300429</v>
      </c>
      <c r="AA609" s="6">
        <v>49370.6491416309</v>
      </c>
      <c r="AB609" s="6">
        <v>39936.840128755364</v>
      </c>
      <c r="AC609" s="6">
        <v>35002.210300429186</v>
      </c>
      <c r="AD609" s="6">
        <v>33707.317596566521</v>
      </c>
      <c r="AE609" s="6">
        <v>36511.963519313307</v>
      </c>
      <c r="AF609" s="6">
        <v>33210.273605150214</v>
      </c>
    </row>
    <row r="610" spans="1:32">
      <c r="A610" s="3" t="s">
        <v>32</v>
      </c>
      <c r="B610" s="5" t="s">
        <v>29</v>
      </c>
      <c r="C610" s="5" t="s">
        <v>22</v>
      </c>
      <c r="D610" s="2">
        <v>32</v>
      </c>
      <c r="E610" s="2" t="e">
        <v>#VALUE!</v>
      </c>
      <c r="F610" s="46">
        <v>28409</v>
      </c>
      <c r="G610" s="46">
        <v>25295</v>
      </c>
      <c r="H610" s="46">
        <v>26136</v>
      </c>
      <c r="I610" s="46">
        <v>26316</v>
      </c>
      <c r="J610" s="46">
        <v>26383</v>
      </c>
      <c r="K610" s="46">
        <v>26589</v>
      </c>
      <c r="L610" s="46">
        <v>28448</v>
      </c>
      <c r="M610" s="46">
        <v>37473</v>
      </c>
      <c r="N610" s="46">
        <v>30748</v>
      </c>
      <c r="O610" s="46">
        <v>26841</v>
      </c>
      <c r="P610" s="46">
        <v>25260</v>
      </c>
      <c r="Q610" s="46">
        <v>27336</v>
      </c>
      <c r="R610" s="46">
        <v>23627</v>
      </c>
      <c r="S610" s="19">
        <v>93.2</v>
      </c>
      <c r="T610" s="6">
        <v>40693.1491416309</v>
      </c>
      <c r="U610" s="6">
        <v>36232.644849785407</v>
      </c>
      <c r="V610" s="6">
        <v>37437.296137339057</v>
      </c>
      <c r="W610" s="6">
        <v>37695.128755364807</v>
      </c>
      <c r="X610" s="6">
        <v>37791.099785407721</v>
      </c>
      <c r="Y610" s="6">
        <v>38086.174892703864</v>
      </c>
      <c r="Z610" s="6">
        <v>40749.012875536479</v>
      </c>
      <c r="AA610" s="6">
        <v>53676.453862660943</v>
      </c>
      <c r="AB610" s="6">
        <v>44043.540772532186</v>
      </c>
      <c r="AC610" s="6">
        <v>38447.140557939914</v>
      </c>
      <c r="AD610" s="6">
        <v>36182.510729613736</v>
      </c>
      <c r="AE610" s="6">
        <v>39156.180257510729</v>
      </c>
      <c r="AF610" s="6">
        <v>33843.395922746779</v>
      </c>
    </row>
    <row r="611" spans="1:32">
      <c r="A611" s="3" t="s">
        <v>32</v>
      </c>
      <c r="B611" s="5" t="s">
        <v>29</v>
      </c>
      <c r="C611" s="5" t="s">
        <v>23</v>
      </c>
      <c r="D611" s="2">
        <v>33</v>
      </c>
      <c r="E611" s="2" t="e">
        <v>#VALUE!</v>
      </c>
      <c r="F611" s="46">
        <v>22910</v>
      </c>
      <c r="G611" s="46">
        <v>21002</v>
      </c>
      <c r="H611" s="46">
        <v>21708</v>
      </c>
      <c r="I611" s="46">
        <v>20868</v>
      </c>
      <c r="J611" s="46">
        <v>20816</v>
      </c>
      <c r="K611" s="46">
        <v>20884</v>
      </c>
      <c r="L611" s="46">
        <v>22402</v>
      </c>
      <c r="M611" s="46">
        <v>30597</v>
      </c>
      <c r="N611" s="46">
        <v>23446</v>
      </c>
      <c r="O611" s="46">
        <v>21053</v>
      </c>
      <c r="P611" s="46">
        <v>20466</v>
      </c>
      <c r="Q611" s="46">
        <v>22596</v>
      </c>
      <c r="R611" s="46">
        <v>22311</v>
      </c>
      <c r="S611" s="19">
        <v>93.2</v>
      </c>
      <c r="T611" s="6">
        <v>32816.362660944207</v>
      </c>
      <c r="U611" s="6">
        <v>30083.336909871243</v>
      </c>
      <c r="V611" s="6">
        <v>31094.613733905579</v>
      </c>
      <c r="W611" s="6">
        <v>29891.394849785407</v>
      </c>
      <c r="X611" s="6">
        <v>29816.909871244636</v>
      </c>
      <c r="Y611" s="6">
        <v>29914.313304721029</v>
      </c>
      <c r="Z611" s="6">
        <v>32088.701716738196</v>
      </c>
      <c r="AA611" s="6">
        <v>43827.24785407725</v>
      </c>
      <c r="AB611" s="6">
        <v>33584.13090128755</v>
      </c>
      <c r="AC611" s="6">
        <v>30156.389484978539</v>
      </c>
      <c r="AD611" s="6">
        <v>29315.568669527896</v>
      </c>
      <c r="AE611" s="6">
        <v>32366.587982832618</v>
      </c>
      <c r="AF611" s="6">
        <v>31958.353004291843</v>
      </c>
    </row>
    <row r="612" spans="1:32">
      <c r="A612" s="3" t="s">
        <v>32</v>
      </c>
      <c r="B612" s="5" t="s">
        <v>29</v>
      </c>
      <c r="C612" s="5" t="s">
        <v>24</v>
      </c>
      <c r="D612" s="2">
        <v>34</v>
      </c>
      <c r="E612" s="2" t="e">
        <v>#VALUE!</v>
      </c>
      <c r="F612" s="46">
        <v>8569</v>
      </c>
      <c r="G612" s="46">
        <v>8374</v>
      </c>
      <c r="H612" s="46">
        <v>8477</v>
      </c>
      <c r="I612" s="46">
        <v>8551</v>
      </c>
      <c r="J612" s="46">
        <v>8268</v>
      </c>
      <c r="K612" s="46">
        <v>8348</v>
      </c>
      <c r="L612" s="46">
        <v>8319</v>
      </c>
      <c r="M612" s="46">
        <v>9891</v>
      </c>
      <c r="N612" s="46">
        <v>8632</v>
      </c>
      <c r="O612" s="46">
        <v>8410</v>
      </c>
      <c r="P612" s="46">
        <v>8379</v>
      </c>
      <c r="Q612" s="46">
        <v>8822</v>
      </c>
      <c r="R612" s="46">
        <v>8025</v>
      </c>
      <c r="S612" s="19">
        <v>93.2</v>
      </c>
      <c r="T612" s="6">
        <v>12274.265021459227</v>
      </c>
      <c r="U612" s="6">
        <v>11994.94635193133</v>
      </c>
      <c r="V612" s="6">
        <v>12142.483905579398</v>
      </c>
      <c r="W612" s="6">
        <v>12248.481759656652</v>
      </c>
      <c r="X612" s="6">
        <v>11843.111587982832</v>
      </c>
      <c r="Y612" s="6">
        <v>11957.703862660945</v>
      </c>
      <c r="Z612" s="6">
        <v>11916.164163090129</v>
      </c>
      <c r="AA612" s="6">
        <v>14167.902360515021</v>
      </c>
      <c r="AB612" s="6">
        <v>12364.506437768239</v>
      </c>
      <c r="AC612" s="6">
        <v>12046.51287553648</v>
      </c>
      <c r="AD612" s="6">
        <v>12002.108369098713</v>
      </c>
      <c r="AE612" s="6">
        <v>12636.663090128755</v>
      </c>
      <c r="AF612" s="6">
        <v>11495.037553648068</v>
      </c>
    </row>
    <row r="613" spans="1:32">
      <c r="A613" s="3" t="s">
        <v>32</v>
      </c>
      <c r="B613" s="5" t="s">
        <v>29</v>
      </c>
      <c r="C613" s="5" t="s">
        <v>25</v>
      </c>
      <c r="D613" s="2">
        <v>35</v>
      </c>
      <c r="E613" s="2" t="e">
        <v>#VALUE!</v>
      </c>
      <c r="F613" s="46">
        <v>8221</v>
      </c>
      <c r="G613" s="46">
        <v>8296</v>
      </c>
      <c r="H613" s="46">
        <v>8081</v>
      </c>
      <c r="I613" s="46">
        <v>7828</v>
      </c>
      <c r="J613" s="46">
        <v>8270</v>
      </c>
      <c r="K613" s="46">
        <v>7980</v>
      </c>
      <c r="L613" s="46">
        <v>8301</v>
      </c>
      <c r="M613" s="46">
        <v>8831</v>
      </c>
      <c r="N613" s="46">
        <v>8158</v>
      </c>
      <c r="O613" s="46">
        <v>8411</v>
      </c>
      <c r="P613" s="46">
        <v>8129</v>
      </c>
      <c r="Q613" s="46">
        <v>8137</v>
      </c>
      <c r="R613" s="46">
        <v>7408</v>
      </c>
      <c r="S613" s="19">
        <v>93.2</v>
      </c>
      <c r="T613" s="6">
        <v>11775.788626609441</v>
      </c>
      <c r="U613" s="6">
        <v>11883.218884120171</v>
      </c>
      <c r="V613" s="6">
        <v>11575.252145922746</v>
      </c>
      <c r="W613" s="6">
        <v>11212.854077253218</v>
      </c>
      <c r="X613" s="6">
        <v>11845.976394849786</v>
      </c>
      <c r="Y613" s="6">
        <v>11430.57939914163</v>
      </c>
      <c r="Z613" s="6">
        <v>11890.380901287554</v>
      </c>
      <c r="AA613" s="6">
        <v>12649.554721030043</v>
      </c>
      <c r="AB613" s="6">
        <v>11685.547210300429</v>
      </c>
      <c r="AC613" s="6">
        <v>12047.945278969957</v>
      </c>
      <c r="AD613" s="6">
        <v>11644.007510729612</v>
      </c>
      <c r="AE613" s="6">
        <v>11655.466738197425</v>
      </c>
      <c r="AF613" s="6">
        <v>10611.244635193132</v>
      </c>
    </row>
    <row r="614" spans="1:32">
      <c r="A614" s="3" t="s">
        <v>32</v>
      </c>
      <c r="B614" s="5" t="s">
        <v>29</v>
      </c>
      <c r="C614" s="5" t="s">
        <v>26</v>
      </c>
      <c r="D614" s="2">
        <v>36</v>
      </c>
      <c r="E614" s="2" t="e">
        <v>#VALUE!</v>
      </c>
      <c r="F614" s="46">
        <v>8650</v>
      </c>
      <c r="G614" s="46">
        <v>8374</v>
      </c>
      <c r="H614" s="46">
        <v>8551</v>
      </c>
      <c r="I614" s="46">
        <v>8699</v>
      </c>
      <c r="J614" s="46">
        <v>8268</v>
      </c>
      <c r="K614" s="46">
        <v>8407</v>
      </c>
      <c r="L614" s="46">
        <v>8317</v>
      </c>
      <c r="M614" s="46">
        <v>10316</v>
      </c>
      <c r="N614" s="46">
        <v>8771</v>
      </c>
      <c r="O614" s="46">
        <v>8410</v>
      </c>
      <c r="P614" s="46">
        <v>8506</v>
      </c>
      <c r="Q614" s="46">
        <v>9007</v>
      </c>
      <c r="R614" s="46">
        <v>8172</v>
      </c>
      <c r="S614" s="19">
        <v>93.2</v>
      </c>
      <c r="T614" s="6">
        <v>12390.289699570814</v>
      </c>
      <c r="U614" s="6">
        <v>11994.94635193133</v>
      </c>
      <c r="V614" s="6">
        <v>12248.481759656652</v>
      </c>
      <c r="W614" s="6">
        <v>12460.477467811159</v>
      </c>
      <c r="X614" s="6">
        <v>11843.111587982832</v>
      </c>
      <c r="Y614" s="6">
        <v>12042.215665236052</v>
      </c>
      <c r="Z614" s="6">
        <v>11913.299356223175</v>
      </c>
      <c r="AA614" s="6">
        <v>14776.673819742489</v>
      </c>
      <c r="AB614" s="6">
        <v>12563.610515021459</v>
      </c>
      <c r="AC614" s="6">
        <v>12046.51287553648</v>
      </c>
      <c r="AD614" s="6">
        <v>12184.023605150214</v>
      </c>
      <c r="AE614" s="6">
        <v>12901.657725321887</v>
      </c>
      <c r="AF614" s="6">
        <v>11705.600858369098</v>
      </c>
    </row>
    <row r="615" spans="1:32">
      <c r="A615" s="3">
        <v>2011</v>
      </c>
      <c r="B615" s="5" t="s">
        <v>17</v>
      </c>
      <c r="C615" s="5" t="s">
        <v>18</v>
      </c>
      <c r="D615" s="2">
        <v>1</v>
      </c>
      <c r="E615" s="2">
        <v>14</v>
      </c>
      <c r="F615" s="96">
        <v>400</v>
      </c>
      <c r="G615" s="96">
        <v>366.6</v>
      </c>
      <c r="H615" s="96">
        <v>370.8</v>
      </c>
      <c r="I615" s="96">
        <v>369.7</v>
      </c>
      <c r="J615" s="96">
        <v>373.7</v>
      </c>
      <c r="K615" s="96">
        <v>370</v>
      </c>
      <c r="L615" s="96">
        <v>387.4</v>
      </c>
      <c r="M615" s="96">
        <v>562.6</v>
      </c>
      <c r="N615" s="96">
        <v>421.3</v>
      </c>
      <c r="O615" s="96">
        <v>362.8</v>
      </c>
      <c r="P615" s="96">
        <v>362.3</v>
      </c>
      <c r="Q615" s="96">
        <v>389.1</v>
      </c>
      <c r="R615" s="96">
        <v>354.5</v>
      </c>
      <c r="S615" s="19">
        <v>93.2</v>
      </c>
      <c r="T615" s="20">
        <v>572.96137339055792</v>
      </c>
      <c r="U615" s="20">
        <v>525.11909871244643</v>
      </c>
      <c r="V615" s="20">
        <v>531.13519313304721</v>
      </c>
      <c r="W615" s="20">
        <v>529.5595493562231</v>
      </c>
      <c r="X615" s="20">
        <v>535.28916309012868</v>
      </c>
      <c r="Y615" s="20">
        <v>529.98927038626607</v>
      </c>
      <c r="Z615" s="20">
        <v>554.91309012875524</v>
      </c>
      <c r="AA615" s="20">
        <v>805.87017167381975</v>
      </c>
      <c r="AB615" s="20">
        <v>603.47156652360513</v>
      </c>
      <c r="AC615" s="20">
        <v>519.67596566523605</v>
      </c>
      <c r="AD615" s="20">
        <v>518.95976394849788</v>
      </c>
      <c r="AE615" s="20">
        <v>557.34817596566529</v>
      </c>
      <c r="AF615" s="20">
        <v>507.78701716738198</v>
      </c>
    </row>
    <row r="616" spans="1:32">
      <c r="A616" s="3">
        <v>2011</v>
      </c>
      <c r="B616" s="5" t="s">
        <v>17</v>
      </c>
      <c r="C616" s="5" t="s">
        <v>19</v>
      </c>
      <c r="D616" s="2">
        <v>2</v>
      </c>
      <c r="E616" s="2">
        <v>14</v>
      </c>
      <c r="F616" s="96">
        <v>493</v>
      </c>
      <c r="G616" s="96">
        <v>443.2</v>
      </c>
      <c r="H616" s="96">
        <v>449.4</v>
      </c>
      <c r="I616" s="96">
        <v>460.2</v>
      </c>
      <c r="J616" s="96">
        <v>458.6</v>
      </c>
      <c r="K616" s="96">
        <v>464</v>
      </c>
      <c r="L616" s="96">
        <v>488.7</v>
      </c>
      <c r="M616" s="96">
        <v>654.79999999999995</v>
      </c>
      <c r="N616" s="96">
        <v>536.6</v>
      </c>
      <c r="O616" s="96">
        <v>460</v>
      </c>
      <c r="P616" s="96">
        <v>444</v>
      </c>
      <c r="Q616" s="96">
        <v>476.9</v>
      </c>
      <c r="R616" s="96">
        <v>412.7</v>
      </c>
      <c r="S616" s="19">
        <v>93.2</v>
      </c>
      <c r="T616" s="20">
        <v>706.17489270386261</v>
      </c>
      <c r="U616" s="20">
        <v>634.84120171673817</v>
      </c>
      <c r="V616" s="20">
        <v>643.72210300429174</v>
      </c>
      <c r="W616" s="20">
        <v>659.19206008583683</v>
      </c>
      <c r="X616" s="20">
        <v>656.90021459227466</v>
      </c>
      <c r="Y616" s="20">
        <v>664.63519313304721</v>
      </c>
      <c r="Z616" s="20">
        <v>700.01555793991406</v>
      </c>
      <c r="AA616" s="20">
        <v>937.93776824034319</v>
      </c>
      <c r="AB616" s="20">
        <v>768.62768240343348</v>
      </c>
      <c r="AC616" s="20">
        <v>658.90557939914163</v>
      </c>
      <c r="AD616" s="20">
        <v>635.98712446351931</v>
      </c>
      <c r="AE616" s="20">
        <v>683.11319742489263</v>
      </c>
      <c r="AF616" s="20">
        <v>591.15289699570815</v>
      </c>
    </row>
    <row r="617" spans="1:32">
      <c r="A617" s="3">
        <v>2011</v>
      </c>
      <c r="B617" s="5" t="s">
        <v>17</v>
      </c>
      <c r="C617" s="5" t="s">
        <v>20</v>
      </c>
      <c r="D617" s="2">
        <v>3</v>
      </c>
      <c r="E617" s="2">
        <v>14</v>
      </c>
      <c r="F617" s="96">
        <v>313.2</v>
      </c>
      <c r="G617" s="96">
        <v>300.2</v>
      </c>
      <c r="H617" s="96">
        <v>305.39999999999998</v>
      </c>
      <c r="I617" s="96">
        <v>286.89999999999998</v>
      </c>
      <c r="J617" s="96">
        <v>285.3</v>
      </c>
      <c r="K617" s="96">
        <v>286.7</v>
      </c>
      <c r="L617" s="96">
        <v>294.7</v>
      </c>
      <c r="M617" s="96">
        <v>473</v>
      </c>
      <c r="N617" s="96">
        <v>316.89999999999998</v>
      </c>
      <c r="O617" s="96">
        <v>282.2</v>
      </c>
      <c r="P617" s="96">
        <v>293.7</v>
      </c>
      <c r="Q617" s="96">
        <v>314.2</v>
      </c>
      <c r="R617" s="96">
        <v>300</v>
      </c>
      <c r="S617" s="19">
        <v>93.2</v>
      </c>
      <c r="T617" s="20">
        <v>448.62875536480681</v>
      </c>
      <c r="U617" s="20">
        <v>430.00751072961367</v>
      </c>
      <c r="V617" s="20">
        <v>437.4560085836909</v>
      </c>
      <c r="W617" s="20">
        <v>410.95654506437762</v>
      </c>
      <c r="X617" s="20">
        <v>408.66469957081546</v>
      </c>
      <c r="Y617" s="20">
        <v>410.67006437768237</v>
      </c>
      <c r="Z617" s="20">
        <v>422.12929184549353</v>
      </c>
      <c r="AA617" s="20">
        <v>677.52682403433471</v>
      </c>
      <c r="AB617" s="20">
        <v>453.92864806866947</v>
      </c>
      <c r="AC617" s="20">
        <v>404.22424892703856</v>
      </c>
      <c r="AD617" s="20">
        <v>420.69688841201713</v>
      </c>
      <c r="AE617" s="20">
        <v>450.0611587982832</v>
      </c>
      <c r="AF617" s="20">
        <v>429.72103004291841</v>
      </c>
    </row>
    <row r="618" spans="1:32">
      <c r="A618" s="3">
        <v>2011</v>
      </c>
      <c r="B618" s="5" t="s">
        <v>17</v>
      </c>
      <c r="C618" s="5" t="s">
        <v>21</v>
      </c>
      <c r="D618" s="2">
        <v>4</v>
      </c>
      <c r="E618" s="2">
        <v>14</v>
      </c>
      <c r="F618" s="96">
        <v>498.3</v>
      </c>
      <c r="G618" s="96">
        <v>449.1</v>
      </c>
      <c r="H618" s="96">
        <v>459.5</v>
      </c>
      <c r="I618" s="96">
        <v>460.6</v>
      </c>
      <c r="J618" s="96">
        <v>458.3</v>
      </c>
      <c r="K618" s="96">
        <v>464.4</v>
      </c>
      <c r="L618" s="96">
        <v>489.3</v>
      </c>
      <c r="M618" s="96">
        <v>648.4</v>
      </c>
      <c r="N618" s="96">
        <v>529</v>
      </c>
      <c r="O618" s="96">
        <v>461.5</v>
      </c>
      <c r="P618" s="96">
        <v>451.3</v>
      </c>
      <c r="Q618" s="96">
        <v>485</v>
      </c>
      <c r="R618" s="96">
        <v>444.7</v>
      </c>
      <c r="S618" s="19">
        <v>93.2</v>
      </c>
      <c r="T618" s="20">
        <v>713.76663090128761</v>
      </c>
      <c r="U618" s="20">
        <v>643.292381974249</v>
      </c>
      <c r="V618" s="20">
        <v>658.18937768240346</v>
      </c>
      <c r="W618" s="20">
        <v>659.76502145922746</v>
      </c>
      <c r="X618" s="20">
        <v>656.47049356223181</v>
      </c>
      <c r="Y618" s="20">
        <v>665.20815450643772</v>
      </c>
      <c r="Z618" s="20">
        <v>700.875</v>
      </c>
      <c r="AA618" s="20">
        <v>928.77038626609431</v>
      </c>
      <c r="AB618" s="20">
        <v>757.74141630901283</v>
      </c>
      <c r="AC618" s="20">
        <v>661.05418454935625</v>
      </c>
      <c r="AD618" s="20">
        <v>646.44366952789699</v>
      </c>
      <c r="AE618" s="20">
        <v>694.71566523605145</v>
      </c>
      <c r="AF618" s="20">
        <v>636.98980686695279</v>
      </c>
    </row>
    <row r="619" spans="1:32">
      <c r="A619" s="3">
        <v>2011</v>
      </c>
      <c r="B619" s="5" t="s">
        <v>17</v>
      </c>
      <c r="C619" s="5" t="s">
        <v>22</v>
      </c>
      <c r="D619" s="2">
        <v>5</v>
      </c>
      <c r="E619" s="2">
        <v>14</v>
      </c>
      <c r="F619" s="96">
        <v>538.20000000000005</v>
      </c>
      <c r="G619" s="96">
        <v>486.8</v>
      </c>
      <c r="H619" s="96">
        <v>498.7</v>
      </c>
      <c r="I619" s="96">
        <v>498.3</v>
      </c>
      <c r="J619" s="96">
        <v>498</v>
      </c>
      <c r="K619" s="96">
        <v>501.6</v>
      </c>
      <c r="L619" s="96">
        <v>533.1</v>
      </c>
      <c r="M619" s="96">
        <v>706.6</v>
      </c>
      <c r="N619" s="96">
        <v>583.5</v>
      </c>
      <c r="O619" s="96">
        <v>508</v>
      </c>
      <c r="P619" s="96">
        <v>482.4</v>
      </c>
      <c r="Q619" s="96">
        <v>517.5</v>
      </c>
      <c r="R619" s="96">
        <v>461.8</v>
      </c>
      <c r="S619" s="19">
        <v>93.2</v>
      </c>
      <c r="T619" s="20">
        <v>770.91952789699576</v>
      </c>
      <c r="U619" s="20">
        <v>697.29399141630904</v>
      </c>
      <c r="V619" s="20">
        <v>714.33959227467801</v>
      </c>
      <c r="W619" s="20">
        <v>713.76663090128761</v>
      </c>
      <c r="X619" s="20">
        <v>713.33690987124464</v>
      </c>
      <c r="Y619" s="20">
        <v>718.49356223175971</v>
      </c>
      <c r="Z619" s="20">
        <v>763.61427038626618</v>
      </c>
      <c r="AA619" s="20">
        <v>1012.1362660944206</v>
      </c>
      <c r="AB619" s="20">
        <v>835.80740343347634</v>
      </c>
      <c r="AC619" s="20">
        <v>727.66094420600859</v>
      </c>
      <c r="AD619" s="20">
        <v>690.99141630901283</v>
      </c>
      <c r="AE619" s="20">
        <v>741.26877682403426</v>
      </c>
      <c r="AF619" s="20">
        <v>661.48390557939911</v>
      </c>
    </row>
    <row r="620" spans="1:32">
      <c r="A620" s="3">
        <v>2011</v>
      </c>
      <c r="B620" s="5" t="s">
        <v>17</v>
      </c>
      <c r="C620" s="5" t="s">
        <v>23</v>
      </c>
      <c r="D620" s="2">
        <v>6</v>
      </c>
      <c r="E620" s="2">
        <v>14</v>
      </c>
      <c r="F620" s="96">
        <v>440</v>
      </c>
      <c r="G620" s="96">
        <v>408.9</v>
      </c>
      <c r="H620" s="96">
        <v>412.4</v>
      </c>
      <c r="I620" s="96">
        <v>402.9</v>
      </c>
      <c r="J620" s="96">
        <v>394.4</v>
      </c>
      <c r="K620" s="96">
        <v>402.4</v>
      </c>
      <c r="L620" s="96">
        <v>421.6</v>
      </c>
      <c r="M620" s="96">
        <v>580.4</v>
      </c>
      <c r="N620" s="96">
        <v>451.4</v>
      </c>
      <c r="O620" s="96">
        <v>402.5</v>
      </c>
      <c r="P620" s="96">
        <v>398.2</v>
      </c>
      <c r="Q620" s="96">
        <v>435.4</v>
      </c>
      <c r="R620" s="96">
        <v>417.9</v>
      </c>
      <c r="S620" s="19">
        <v>93.2</v>
      </c>
      <c r="T620" s="20">
        <v>630.25751072961373</v>
      </c>
      <c r="U620" s="20">
        <v>585.70976394849777</v>
      </c>
      <c r="V620" s="20">
        <v>590.72317596566518</v>
      </c>
      <c r="W620" s="20">
        <v>577.1153433476394</v>
      </c>
      <c r="X620" s="20">
        <v>564.93991416309007</v>
      </c>
      <c r="Y620" s="20">
        <v>576.39914163090123</v>
      </c>
      <c r="Z620" s="20">
        <v>603.9012875536481</v>
      </c>
      <c r="AA620" s="20">
        <v>831.36695278969944</v>
      </c>
      <c r="AB620" s="20">
        <v>646.58690987124453</v>
      </c>
      <c r="AC620" s="20">
        <v>576.54238197424888</v>
      </c>
      <c r="AD620" s="20">
        <v>570.38304721030033</v>
      </c>
      <c r="AE620" s="20">
        <v>623.66845493562221</v>
      </c>
      <c r="AF620" s="20">
        <v>598.60139484978538</v>
      </c>
    </row>
    <row r="621" spans="1:32">
      <c r="A621" s="3">
        <v>2011</v>
      </c>
      <c r="B621" s="5" t="s">
        <v>17</v>
      </c>
      <c r="C621" s="5" t="s">
        <v>24</v>
      </c>
      <c r="D621" s="2">
        <v>7</v>
      </c>
      <c r="E621" s="2">
        <v>14</v>
      </c>
      <c r="F621" s="96">
        <v>153</v>
      </c>
      <c r="G621" s="96">
        <v>149.80000000000001</v>
      </c>
      <c r="H621" s="96">
        <v>152.6</v>
      </c>
      <c r="I621" s="96">
        <v>150.1</v>
      </c>
      <c r="J621" s="96">
        <v>147.6</v>
      </c>
      <c r="K621" s="96">
        <v>149.69999999999999</v>
      </c>
      <c r="L621" s="96">
        <v>150.19999999999999</v>
      </c>
      <c r="M621" s="96">
        <v>167.3</v>
      </c>
      <c r="N621" s="96">
        <v>155.1</v>
      </c>
      <c r="O621" s="96">
        <v>150</v>
      </c>
      <c r="P621" s="96">
        <v>150.6</v>
      </c>
      <c r="Q621" s="96">
        <v>157.30000000000001</v>
      </c>
      <c r="R621" s="96">
        <v>150.5</v>
      </c>
      <c r="S621" s="19">
        <v>93.2</v>
      </c>
      <c r="T621" s="20">
        <v>219.15772532188839</v>
      </c>
      <c r="U621" s="20">
        <v>214.57403433476398</v>
      </c>
      <c r="V621" s="20">
        <v>218.58476394849782</v>
      </c>
      <c r="W621" s="20">
        <v>215.00375536480684</v>
      </c>
      <c r="X621" s="20">
        <v>211.42274678111585</v>
      </c>
      <c r="Y621" s="20">
        <v>214.43079399141627</v>
      </c>
      <c r="Z621" s="20">
        <v>215.14699570815446</v>
      </c>
      <c r="AA621" s="20">
        <v>239.64109442060089</v>
      </c>
      <c r="AB621" s="20">
        <v>222.16577253218881</v>
      </c>
      <c r="AC621" s="20">
        <v>214.86051502145921</v>
      </c>
      <c r="AD621" s="20">
        <v>215.71995708154503</v>
      </c>
      <c r="AE621" s="20">
        <v>225.31706008583694</v>
      </c>
      <c r="AF621" s="20">
        <v>215.5767167381974</v>
      </c>
    </row>
    <row r="622" spans="1:32">
      <c r="A622" s="3">
        <v>2011</v>
      </c>
      <c r="B622" s="5" t="s">
        <v>17</v>
      </c>
      <c r="C622" s="5" t="s">
        <v>25</v>
      </c>
      <c r="D622" s="2">
        <v>8</v>
      </c>
      <c r="E622" s="2">
        <v>14</v>
      </c>
      <c r="F622" s="96">
        <v>142.5</v>
      </c>
      <c r="G622" s="96">
        <v>147.5</v>
      </c>
      <c r="H622" s="96">
        <v>140.69999999999999</v>
      </c>
      <c r="I622" s="96">
        <v>138</v>
      </c>
      <c r="J622" s="96">
        <v>137.5</v>
      </c>
      <c r="K622" s="96">
        <v>140.80000000000001</v>
      </c>
      <c r="L622" s="96">
        <v>142.30000000000001</v>
      </c>
      <c r="M622" s="96">
        <v>148.19999999999999</v>
      </c>
      <c r="N622" s="96">
        <v>141.4</v>
      </c>
      <c r="O622" s="96">
        <v>148.19999999999999</v>
      </c>
      <c r="P622" s="96">
        <v>147.9</v>
      </c>
      <c r="Q622" s="96">
        <v>140.30000000000001</v>
      </c>
      <c r="R622" s="96">
        <v>139.19999999999999</v>
      </c>
      <c r="S622" s="19">
        <v>93.2</v>
      </c>
      <c r="T622" s="20">
        <v>204.11748927038627</v>
      </c>
      <c r="U622" s="20">
        <v>211.27950643776825</v>
      </c>
      <c r="V622" s="20">
        <v>201.53916309012871</v>
      </c>
      <c r="W622" s="20">
        <v>197.67167381974249</v>
      </c>
      <c r="X622" s="20">
        <v>196.9554721030043</v>
      </c>
      <c r="Y622" s="20">
        <v>201.68240343347642</v>
      </c>
      <c r="Z622" s="20">
        <v>203.83100858369102</v>
      </c>
      <c r="AA622" s="20">
        <v>212.28218884120167</v>
      </c>
      <c r="AB622" s="20">
        <v>202.54184549356225</v>
      </c>
      <c r="AC622" s="20">
        <v>212.28218884120167</v>
      </c>
      <c r="AD622" s="20">
        <v>211.85246781115882</v>
      </c>
      <c r="AE622" s="20">
        <v>200.96620171673823</v>
      </c>
      <c r="AF622" s="20">
        <v>199.39055793991412</v>
      </c>
    </row>
    <row r="623" spans="1:32">
      <c r="A623" s="3">
        <v>2011</v>
      </c>
      <c r="B623" s="5" t="s">
        <v>17</v>
      </c>
      <c r="C623" s="5" t="s">
        <v>26</v>
      </c>
      <c r="D623" s="2">
        <v>9</v>
      </c>
      <c r="E623" s="2">
        <v>14</v>
      </c>
      <c r="F623" s="96">
        <v>156.6</v>
      </c>
      <c r="G623" s="96">
        <v>151</v>
      </c>
      <c r="H623" s="96">
        <v>157.4</v>
      </c>
      <c r="I623" s="96">
        <v>155</v>
      </c>
      <c r="J623" s="96">
        <v>150</v>
      </c>
      <c r="K623" s="96">
        <v>152.4</v>
      </c>
      <c r="L623" s="96">
        <v>154</v>
      </c>
      <c r="M623" s="96">
        <v>177.9</v>
      </c>
      <c r="N623" s="96">
        <v>158.9</v>
      </c>
      <c r="O623" s="96">
        <v>150.4</v>
      </c>
      <c r="P623" s="96">
        <v>152.30000000000001</v>
      </c>
      <c r="Q623" s="96">
        <v>162.19999999999999</v>
      </c>
      <c r="R623" s="96">
        <v>154.4</v>
      </c>
      <c r="S623" s="19">
        <v>93.2</v>
      </c>
      <c r="T623" s="20">
        <v>224.3143776824034</v>
      </c>
      <c r="U623" s="20">
        <v>216.2929184549356</v>
      </c>
      <c r="V623" s="20">
        <v>225.46030042918457</v>
      </c>
      <c r="W623" s="20">
        <v>222.02253218884118</v>
      </c>
      <c r="X623" s="20">
        <v>214.86051502145921</v>
      </c>
      <c r="Y623" s="20">
        <v>218.2982832618026</v>
      </c>
      <c r="Z623" s="20">
        <v>220.59012875536479</v>
      </c>
      <c r="AA623" s="20">
        <v>254.82457081545064</v>
      </c>
      <c r="AB623" s="20">
        <v>227.60890557939916</v>
      </c>
      <c r="AC623" s="20">
        <v>215.43347639484981</v>
      </c>
      <c r="AD623" s="20">
        <v>218.15504291845497</v>
      </c>
      <c r="AE623" s="20">
        <v>232.3358369098712</v>
      </c>
      <c r="AF623" s="20">
        <v>221.16309012875539</v>
      </c>
    </row>
    <row r="624" spans="1:32">
      <c r="A624" s="3">
        <v>2011</v>
      </c>
      <c r="B624" s="5" t="s">
        <v>27</v>
      </c>
      <c r="C624" s="5" t="s">
        <v>18</v>
      </c>
      <c r="D624" s="2">
        <v>10</v>
      </c>
      <c r="E624" s="2">
        <v>14</v>
      </c>
      <c r="F624" s="44">
        <v>11.14</v>
      </c>
      <c r="G624" s="44">
        <v>10.23</v>
      </c>
      <c r="H624" s="44">
        <v>10.33</v>
      </c>
      <c r="I624" s="44">
        <v>10.199999999999999</v>
      </c>
      <c r="J624" s="44">
        <v>10.09</v>
      </c>
      <c r="K624" s="44">
        <v>10.3</v>
      </c>
      <c r="L624" s="44">
        <v>10.75</v>
      </c>
      <c r="M624" s="44">
        <v>15.62</v>
      </c>
      <c r="N624" s="44">
        <v>11.81</v>
      </c>
      <c r="O624" s="44">
        <v>10.26</v>
      </c>
      <c r="P624" s="44">
        <v>9.98</v>
      </c>
      <c r="Q624" s="44">
        <v>10.97</v>
      </c>
      <c r="R624" s="44">
        <v>9.93</v>
      </c>
      <c r="S624" s="19">
        <v>93.2</v>
      </c>
      <c r="T624" s="21">
        <v>15.956974248927038</v>
      </c>
      <c r="U624" s="21">
        <v>14.653487124463521</v>
      </c>
      <c r="V624" s="21">
        <v>14.796727467811159</v>
      </c>
      <c r="W624" s="21">
        <v>14.610515021459225</v>
      </c>
      <c r="X624" s="21">
        <v>14.452950643776822</v>
      </c>
      <c r="Y624" s="21">
        <v>14.753755364806869</v>
      </c>
      <c r="Z624" s="21">
        <v>15.398336909871244</v>
      </c>
      <c r="AA624" s="21">
        <v>22.374141630901288</v>
      </c>
      <c r="AB624" s="21">
        <v>16.916684549356223</v>
      </c>
      <c r="AC624" s="21">
        <v>14.696459227467811</v>
      </c>
      <c r="AD624" s="21">
        <v>14.295386266094422</v>
      </c>
      <c r="AE624" s="21">
        <v>15.713465665236052</v>
      </c>
      <c r="AF624" s="21">
        <v>14.223766094420601</v>
      </c>
    </row>
    <row r="625" spans="1:32">
      <c r="A625" s="3">
        <v>2011</v>
      </c>
      <c r="B625" s="5" t="s">
        <v>27</v>
      </c>
      <c r="C625" s="5" t="s">
        <v>19</v>
      </c>
      <c r="D625" s="2">
        <v>11</v>
      </c>
      <c r="E625" s="2">
        <v>14</v>
      </c>
      <c r="F625" s="44">
        <v>12.5</v>
      </c>
      <c r="G625" s="44">
        <v>11.28</v>
      </c>
      <c r="H625" s="44">
        <v>11.44</v>
      </c>
      <c r="I625" s="44">
        <v>11.42</v>
      </c>
      <c r="J625" s="44">
        <v>11.38</v>
      </c>
      <c r="K625" s="44">
        <v>11.56</v>
      </c>
      <c r="L625" s="44">
        <v>12.17</v>
      </c>
      <c r="M625" s="44">
        <v>17.309999999999999</v>
      </c>
      <c r="N625" s="44">
        <v>13.69</v>
      </c>
      <c r="O625" s="44">
        <v>11.55</v>
      </c>
      <c r="P625" s="44">
        <v>11.27</v>
      </c>
      <c r="Q625" s="44">
        <v>12.1</v>
      </c>
      <c r="R625" s="44">
        <v>10.47</v>
      </c>
      <c r="S625" s="19">
        <v>93.2</v>
      </c>
      <c r="T625" s="21">
        <v>17.905042918454935</v>
      </c>
      <c r="U625" s="21">
        <v>16.157510729613733</v>
      </c>
      <c r="V625" s="21">
        <v>16.386695278969956</v>
      </c>
      <c r="W625" s="21">
        <v>16.358047210300427</v>
      </c>
      <c r="X625" s="21">
        <v>16.300751072961372</v>
      </c>
      <c r="Y625" s="21">
        <v>16.558583690987124</v>
      </c>
      <c r="Z625" s="21">
        <v>17.432349785407723</v>
      </c>
      <c r="AA625" s="21">
        <v>24.794903433476392</v>
      </c>
      <c r="AB625" s="21">
        <v>19.609603004291845</v>
      </c>
      <c r="AC625" s="21">
        <v>16.544259656652361</v>
      </c>
      <c r="AD625" s="21">
        <v>16.143186695278967</v>
      </c>
      <c r="AE625" s="21">
        <v>17.332081545064376</v>
      </c>
      <c r="AF625" s="21">
        <v>14.997263948497855</v>
      </c>
    </row>
    <row r="626" spans="1:32">
      <c r="A626" s="3">
        <v>2011</v>
      </c>
      <c r="B626" s="5" t="s">
        <v>27</v>
      </c>
      <c r="C626" s="5" t="s">
        <v>20</v>
      </c>
      <c r="D626" s="2">
        <v>12</v>
      </c>
      <c r="E626" s="2">
        <v>14</v>
      </c>
      <c r="F626" s="44">
        <v>9.91</v>
      </c>
      <c r="G626" s="44">
        <v>9.35</v>
      </c>
      <c r="H626" s="44">
        <v>9.4600000000000009</v>
      </c>
      <c r="I626" s="44">
        <v>9.1199999999999992</v>
      </c>
      <c r="J626" s="44">
        <v>8.91</v>
      </c>
      <c r="K626" s="44">
        <v>9.16</v>
      </c>
      <c r="L626" s="44">
        <v>9.6</v>
      </c>
      <c r="M626" s="44">
        <v>13.99</v>
      </c>
      <c r="N626" s="44">
        <v>10.18</v>
      </c>
      <c r="O626" s="44">
        <v>9.2899999999999991</v>
      </c>
      <c r="P626" s="44">
        <v>9.16</v>
      </c>
      <c r="Q626" s="44">
        <v>10</v>
      </c>
      <c r="R626" s="44">
        <v>9.44</v>
      </c>
      <c r="S626" s="19">
        <v>93.2</v>
      </c>
      <c r="T626" s="21">
        <v>14.195118025751073</v>
      </c>
      <c r="U626" s="21">
        <v>13.39297210300429</v>
      </c>
      <c r="V626" s="21">
        <v>13.550536480686695</v>
      </c>
      <c r="W626" s="21">
        <v>13.06351931330472</v>
      </c>
      <c r="X626" s="21">
        <v>12.76271459227468</v>
      </c>
      <c r="Y626" s="21">
        <v>13.120815450643779</v>
      </c>
      <c r="Z626" s="21">
        <v>13.751072961373389</v>
      </c>
      <c r="AA626" s="21">
        <v>20.039324034334761</v>
      </c>
      <c r="AB626" s="21">
        <v>14.581866952789699</v>
      </c>
      <c r="AC626" s="21">
        <v>13.307027896995708</v>
      </c>
      <c r="AD626" s="21">
        <v>13.120815450643779</v>
      </c>
      <c r="AE626" s="21">
        <v>14.324034334763947</v>
      </c>
      <c r="AF626" s="21">
        <v>13.521888412017168</v>
      </c>
    </row>
    <row r="627" spans="1:32">
      <c r="A627" s="3">
        <v>2011</v>
      </c>
      <c r="B627" s="5" t="s">
        <v>27</v>
      </c>
      <c r="C627" s="5" t="s">
        <v>21</v>
      </c>
      <c r="D627" s="2">
        <v>13</v>
      </c>
      <c r="E627" s="2">
        <v>14</v>
      </c>
      <c r="F627" s="44">
        <v>12.64</v>
      </c>
      <c r="G627" s="44">
        <v>11.35</v>
      </c>
      <c r="H627" s="44">
        <v>11.67</v>
      </c>
      <c r="I627" s="44">
        <v>11.53</v>
      </c>
      <c r="J627" s="44">
        <v>11.38</v>
      </c>
      <c r="K627" s="44">
        <v>11.7</v>
      </c>
      <c r="L627" s="44">
        <v>12.26</v>
      </c>
      <c r="M627" s="44">
        <v>16.989999999999998</v>
      </c>
      <c r="N627" s="44">
        <v>13.46</v>
      </c>
      <c r="O627" s="44">
        <v>11.57</v>
      </c>
      <c r="P627" s="44">
        <v>11.46</v>
      </c>
      <c r="Q627" s="44">
        <v>12.35</v>
      </c>
      <c r="R627" s="44">
        <v>11.15</v>
      </c>
      <c r="S627" s="19">
        <v>93.2</v>
      </c>
      <c r="T627" s="21">
        <v>18.105579399141632</v>
      </c>
      <c r="U627" s="21">
        <v>16.25777896995708</v>
      </c>
      <c r="V627" s="21">
        <v>16.716148068669526</v>
      </c>
      <c r="W627" s="21">
        <v>16.515611587982832</v>
      </c>
      <c r="X627" s="21">
        <v>16.300751072961372</v>
      </c>
      <c r="Y627" s="21">
        <v>16.759120171673818</v>
      </c>
      <c r="Z627" s="21">
        <v>17.561266094420599</v>
      </c>
      <c r="AA627" s="21">
        <v>24.336534334763947</v>
      </c>
      <c r="AB627" s="21">
        <v>19.280150214592275</v>
      </c>
      <c r="AC627" s="21">
        <v>16.572907725321887</v>
      </c>
      <c r="AD627" s="21">
        <v>16.415343347639485</v>
      </c>
      <c r="AE627" s="21">
        <v>17.690182403433475</v>
      </c>
      <c r="AF627" s="21">
        <v>15.971298283261802</v>
      </c>
    </row>
    <row r="628" spans="1:32">
      <c r="A628" s="3">
        <v>2011</v>
      </c>
      <c r="B628" s="5" t="s">
        <v>27</v>
      </c>
      <c r="C628" s="5" t="s">
        <v>22</v>
      </c>
      <c r="D628" s="2">
        <v>14</v>
      </c>
      <c r="E628" s="2">
        <v>14</v>
      </c>
      <c r="F628" s="44">
        <v>13.24</v>
      </c>
      <c r="G628" s="44">
        <v>11.9</v>
      </c>
      <c r="H628" s="44">
        <v>12.2</v>
      </c>
      <c r="I628" s="44">
        <v>12.04</v>
      </c>
      <c r="J628" s="44">
        <v>11.97</v>
      </c>
      <c r="K628" s="44">
        <v>12.29</v>
      </c>
      <c r="L628" s="44">
        <v>12.89</v>
      </c>
      <c r="M628" s="44">
        <v>18.309999999999999</v>
      </c>
      <c r="N628" s="44">
        <v>14.5</v>
      </c>
      <c r="O628" s="44">
        <v>12.27</v>
      </c>
      <c r="P628" s="44">
        <v>11.98</v>
      </c>
      <c r="Q628" s="44">
        <v>12.71</v>
      </c>
      <c r="R628" s="44">
        <v>11.19</v>
      </c>
      <c r="S628" s="19">
        <v>93.2</v>
      </c>
      <c r="T628" s="21">
        <v>18.965021459227465</v>
      </c>
      <c r="U628" s="21">
        <v>17.045600858369099</v>
      </c>
      <c r="V628" s="21">
        <v>17.475321888412015</v>
      </c>
      <c r="W628" s="21">
        <v>17.246137339055792</v>
      </c>
      <c r="X628" s="21">
        <v>17.145869098712446</v>
      </c>
      <c r="Y628" s="21">
        <v>17.604238197424891</v>
      </c>
      <c r="Z628" s="21">
        <v>18.463680257510731</v>
      </c>
      <c r="AA628" s="21">
        <v>26.227306866952787</v>
      </c>
      <c r="AB628" s="21">
        <v>20.769849785407725</v>
      </c>
      <c r="AC628" s="21">
        <v>17.575590128755362</v>
      </c>
      <c r="AD628" s="21">
        <v>17.160193133047212</v>
      </c>
      <c r="AE628" s="21">
        <v>18.205847639484979</v>
      </c>
      <c r="AF628" s="21">
        <v>16.028594420600857</v>
      </c>
    </row>
    <row r="629" spans="1:32">
      <c r="A629" s="3">
        <v>2011</v>
      </c>
      <c r="B629" s="5" t="s">
        <v>27</v>
      </c>
      <c r="C629" s="5" t="s">
        <v>23</v>
      </c>
      <c r="D629" s="2">
        <v>15</v>
      </c>
      <c r="E629" s="2">
        <v>14</v>
      </c>
      <c r="F629" s="44">
        <v>11.75</v>
      </c>
      <c r="G629" s="44">
        <v>10.83</v>
      </c>
      <c r="H629" s="44">
        <v>11.07</v>
      </c>
      <c r="I629" s="44">
        <v>10.79</v>
      </c>
      <c r="J629" s="44">
        <v>10.25</v>
      </c>
      <c r="K629" s="44">
        <v>10.75</v>
      </c>
      <c r="L629" s="44">
        <v>11.19</v>
      </c>
      <c r="M629" s="44">
        <v>15.61</v>
      </c>
      <c r="N629" s="44">
        <v>12</v>
      </c>
      <c r="O629" s="44">
        <v>10.63</v>
      </c>
      <c r="P629" s="44">
        <v>10.77</v>
      </c>
      <c r="Q629" s="44">
        <v>11.74</v>
      </c>
      <c r="R629" s="44">
        <v>11.12</v>
      </c>
      <c r="S629" s="19">
        <v>93.2</v>
      </c>
      <c r="T629" s="21">
        <v>16.830740343347639</v>
      </c>
      <c r="U629" s="21">
        <v>15.512929184549357</v>
      </c>
      <c r="V629" s="21">
        <v>15.856706008583691</v>
      </c>
      <c r="W629" s="21">
        <v>15.455633047210299</v>
      </c>
      <c r="X629" s="21">
        <v>14.682135193133046</v>
      </c>
      <c r="Y629" s="21">
        <v>15.398336909871244</v>
      </c>
      <c r="Z629" s="21">
        <v>16.028594420600857</v>
      </c>
      <c r="AA629" s="21">
        <v>22.359817596566522</v>
      </c>
      <c r="AB629" s="21">
        <v>17.188841201716738</v>
      </c>
      <c r="AC629" s="21">
        <v>15.226448497854078</v>
      </c>
      <c r="AD629" s="21">
        <v>15.426984978540771</v>
      </c>
      <c r="AE629" s="21">
        <v>16.816416309012876</v>
      </c>
      <c r="AF629" s="21">
        <v>15.92832618025751</v>
      </c>
    </row>
    <row r="630" spans="1:32">
      <c r="A630" s="3">
        <v>2011</v>
      </c>
      <c r="B630" s="5" t="s">
        <v>27</v>
      </c>
      <c r="C630" s="5" t="s">
        <v>24</v>
      </c>
      <c r="D630" s="2">
        <v>16</v>
      </c>
      <c r="E630" s="2">
        <v>14</v>
      </c>
      <c r="F630" s="44">
        <v>7.99</v>
      </c>
      <c r="G630" s="44">
        <v>7.64</v>
      </c>
      <c r="H630" s="44">
        <v>7.6</v>
      </c>
      <c r="I630" s="44">
        <v>7.59</v>
      </c>
      <c r="J630" s="44">
        <v>7.52</v>
      </c>
      <c r="K630" s="44">
        <v>7.74</v>
      </c>
      <c r="L630" s="44">
        <v>8</v>
      </c>
      <c r="M630" s="44">
        <v>9.3699999999999992</v>
      </c>
      <c r="N630" s="44">
        <v>8.2799999999999994</v>
      </c>
      <c r="O630" s="44">
        <v>7.9</v>
      </c>
      <c r="P630" s="44">
        <v>7.47</v>
      </c>
      <c r="Q630" s="44">
        <v>8.1300000000000008</v>
      </c>
      <c r="R630" s="44">
        <v>7.7</v>
      </c>
      <c r="S630" s="19">
        <v>93.2</v>
      </c>
      <c r="T630" s="21">
        <v>11.444903433476394</v>
      </c>
      <c r="U630" s="21">
        <v>10.943562231759655</v>
      </c>
      <c r="V630" s="21">
        <v>10.8862660944206</v>
      </c>
      <c r="W630" s="21">
        <v>10.871942060085836</v>
      </c>
      <c r="X630" s="21">
        <v>10.771673819742489</v>
      </c>
      <c r="Y630" s="21">
        <v>11.086802575107296</v>
      </c>
      <c r="Z630" s="21">
        <v>11.459227467811159</v>
      </c>
      <c r="AA630" s="21">
        <v>13.421620171673819</v>
      </c>
      <c r="AB630" s="21">
        <v>11.860300429184548</v>
      </c>
      <c r="AC630" s="21">
        <v>11.31598712446352</v>
      </c>
      <c r="AD630" s="21">
        <v>10.700053648068669</v>
      </c>
      <c r="AE630" s="21">
        <v>11.64543991416309</v>
      </c>
      <c r="AF630" s="21">
        <v>11.029506437768241</v>
      </c>
    </row>
    <row r="631" spans="1:32">
      <c r="A631" s="3">
        <v>2011</v>
      </c>
      <c r="B631" s="5" t="s">
        <v>27</v>
      </c>
      <c r="C631" s="5" t="s">
        <v>25</v>
      </c>
      <c r="D631" s="2">
        <v>17</v>
      </c>
      <c r="E631" s="2">
        <v>14</v>
      </c>
      <c r="F631" s="44">
        <v>7.65</v>
      </c>
      <c r="G631" s="44">
        <v>7.79</v>
      </c>
      <c r="H631" s="44">
        <v>7.4</v>
      </c>
      <c r="I631" s="44">
        <v>7.39</v>
      </c>
      <c r="J631" s="44">
        <v>7.47</v>
      </c>
      <c r="K631" s="44">
        <v>7.52</v>
      </c>
      <c r="L631" s="44">
        <v>7.56</v>
      </c>
      <c r="M631" s="44">
        <v>8.66</v>
      </c>
      <c r="N631" s="44">
        <v>7.77</v>
      </c>
      <c r="O631" s="44">
        <v>7.69</v>
      </c>
      <c r="P631" s="44">
        <v>7</v>
      </c>
      <c r="Q631" s="44">
        <v>7.5</v>
      </c>
      <c r="R631" s="44">
        <v>7.5</v>
      </c>
      <c r="S631" s="19">
        <v>93.2</v>
      </c>
      <c r="T631" s="21">
        <v>10.957886266094421</v>
      </c>
      <c r="U631" s="21">
        <v>11.158422746781115</v>
      </c>
      <c r="V631" s="21">
        <v>10.599785407725323</v>
      </c>
      <c r="W631" s="21">
        <v>10.585461373390556</v>
      </c>
      <c r="X631" s="21">
        <v>10.700053648068669</v>
      </c>
      <c r="Y631" s="21">
        <v>10.771673819742489</v>
      </c>
      <c r="Z631" s="21">
        <v>10.828969957081545</v>
      </c>
      <c r="AA631" s="21">
        <v>12.404613733905581</v>
      </c>
      <c r="AB631" s="21">
        <v>11.129774678111586</v>
      </c>
      <c r="AC631" s="21">
        <v>11.015182403433476</v>
      </c>
      <c r="AD631" s="21">
        <v>10.026824034334764</v>
      </c>
      <c r="AE631" s="21">
        <v>10.743025751072961</v>
      </c>
      <c r="AF631" s="21">
        <v>10.743025751072961</v>
      </c>
    </row>
    <row r="632" spans="1:32">
      <c r="A632" s="3">
        <v>2011</v>
      </c>
      <c r="B632" s="5" t="s">
        <v>27</v>
      </c>
      <c r="C632" s="5" t="s">
        <v>26</v>
      </c>
      <c r="D632" s="2">
        <v>18</v>
      </c>
      <c r="E632" s="2">
        <v>14</v>
      </c>
      <c r="F632" s="44">
        <v>8.0399999999999991</v>
      </c>
      <c r="G632" s="44">
        <v>7.62</v>
      </c>
      <c r="H632" s="44">
        <v>7.68</v>
      </c>
      <c r="I632" s="44">
        <v>7.64</v>
      </c>
      <c r="J632" s="44">
        <v>7.59</v>
      </c>
      <c r="K632" s="44">
        <v>7.81</v>
      </c>
      <c r="L632" s="44">
        <v>8.1199999999999992</v>
      </c>
      <c r="M632" s="44">
        <v>9.64</v>
      </c>
      <c r="N632" s="44">
        <v>8.42</v>
      </c>
      <c r="O632" s="44">
        <v>8</v>
      </c>
      <c r="P632" s="44">
        <v>7.57</v>
      </c>
      <c r="Q632" s="44">
        <v>8.3000000000000007</v>
      </c>
      <c r="R632" s="44">
        <v>7.85</v>
      </c>
      <c r="S632" s="19">
        <v>93.2</v>
      </c>
      <c r="T632" s="21">
        <v>11.516523605150214</v>
      </c>
      <c r="U632" s="21">
        <v>10.914914163090128</v>
      </c>
      <c r="V632" s="21">
        <v>11.000858369098712</v>
      </c>
      <c r="W632" s="21">
        <v>10.943562231759655</v>
      </c>
      <c r="X632" s="21">
        <v>10.871942060085836</v>
      </c>
      <c r="Y632" s="21">
        <v>11.187070815450644</v>
      </c>
      <c r="Z632" s="21">
        <v>11.631115879828325</v>
      </c>
      <c r="AA632" s="21">
        <v>13.808369098712447</v>
      </c>
      <c r="AB632" s="21">
        <v>12.060836909871243</v>
      </c>
      <c r="AC632" s="21">
        <v>11.459227467811159</v>
      </c>
      <c r="AD632" s="21">
        <v>10.843293991416308</v>
      </c>
      <c r="AE632" s="21">
        <v>11.888948497854079</v>
      </c>
      <c r="AF632" s="21">
        <v>11.244366952789699</v>
      </c>
    </row>
    <row r="633" spans="1:32">
      <c r="A633" s="3">
        <v>2011</v>
      </c>
      <c r="B633" s="5" t="s">
        <v>28</v>
      </c>
      <c r="C633" s="5" t="s">
        <v>18</v>
      </c>
      <c r="D633" s="2">
        <v>19</v>
      </c>
      <c r="E633" s="2">
        <v>14</v>
      </c>
      <c r="F633" s="45">
        <v>11.07</v>
      </c>
      <c r="G633" s="45">
        <v>10.16</v>
      </c>
      <c r="H633" s="45">
        <v>10.28</v>
      </c>
      <c r="I633" s="45">
        <v>10.1</v>
      </c>
      <c r="J633" s="45">
        <v>10</v>
      </c>
      <c r="K633" s="45">
        <v>10.220000000000001</v>
      </c>
      <c r="L633" s="45">
        <v>10.71</v>
      </c>
      <c r="M633" s="45">
        <v>15.61</v>
      </c>
      <c r="N633" s="45">
        <v>11.75</v>
      </c>
      <c r="O633" s="45">
        <v>10.210000000000001</v>
      </c>
      <c r="P633" s="45">
        <v>9.9499999999999993</v>
      </c>
      <c r="Q633" s="45">
        <v>10.87</v>
      </c>
      <c r="R633" s="45">
        <v>9.85</v>
      </c>
      <c r="S633" s="19">
        <v>93.2</v>
      </c>
      <c r="T633" s="22">
        <v>15.856706008583691</v>
      </c>
      <c r="U633" s="22">
        <v>14.553218884120172</v>
      </c>
      <c r="V633" s="22">
        <v>14.725107296137338</v>
      </c>
      <c r="W633" s="22">
        <v>14.467274678111586</v>
      </c>
      <c r="X633" s="22">
        <v>14.324034334763947</v>
      </c>
      <c r="Y633" s="22">
        <v>14.639163090128756</v>
      </c>
      <c r="Z633" s="22">
        <v>15.341040772532189</v>
      </c>
      <c r="AA633" s="22">
        <v>22.359817596566522</v>
      </c>
      <c r="AB633" s="22">
        <v>16.830740343347639</v>
      </c>
      <c r="AC633" s="22">
        <v>14.624839055793991</v>
      </c>
      <c r="AD633" s="22">
        <v>14.252414163090126</v>
      </c>
      <c r="AE633" s="22">
        <v>15.570225321888412</v>
      </c>
      <c r="AF633" s="22">
        <v>14.109173819742487</v>
      </c>
    </row>
    <row r="634" spans="1:32">
      <c r="A634" s="3">
        <v>2011</v>
      </c>
      <c r="B634" s="5" t="s">
        <v>28</v>
      </c>
      <c r="C634" s="5" t="s">
        <v>19</v>
      </c>
      <c r="D634" s="2">
        <v>20</v>
      </c>
      <c r="E634" s="2">
        <v>14</v>
      </c>
      <c r="F634" s="45">
        <v>12.41</v>
      </c>
      <c r="G634" s="45">
        <v>11.16</v>
      </c>
      <c r="H634" s="45">
        <v>11.35</v>
      </c>
      <c r="I634" s="45">
        <v>11.3</v>
      </c>
      <c r="J634" s="45">
        <v>11.26</v>
      </c>
      <c r="K634" s="45">
        <v>11.49</v>
      </c>
      <c r="L634" s="45">
        <v>12.03</v>
      </c>
      <c r="M634" s="45">
        <v>17.27</v>
      </c>
      <c r="N634" s="45">
        <v>13.58</v>
      </c>
      <c r="O634" s="45">
        <v>11.46</v>
      </c>
      <c r="P634" s="45">
        <v>11.22</v>
      </c>
      <c r="Q634" s="45">
        <v>11.99</v>
      </c>
      <c r="R634" s="45">
        <v>10.34</v>
      </c>
      <c r="S634" s="19">
        <v>93.2</v>
      </c>
      <c r="T634" s="22">
        <v>17.776126609442059</v>
      </c>
      <c r="U634" s="22">
        <v>15.985622317596567</v>
      </c>
      <c r="V634" s="22">
        <v>16.25777896995708</v>
      </c>
      <c r="W634" s="22">
        <v>16.186158798283262</v>
      </c>
      <c r="X634" s="22">
        <v>16.128862660944208</v>
      </c>
      <c r="Y634" s="22">
        <v>16.458315450643777</v>
      </c>
      <c r="Z634" s="22">
        <v>17.23181330472103</v>
      </c>
      <c r="AA634" s="22">
        <v>24.737607296137337</v>
      </c>
      <c r="AB634" s="22">
        <v>19.452038626609443</v>
      </c>
      <c r="AC634" s="22">
        <v>16.415343347639485</v>
      </c>
      <c r="AD634" s="22">
        <v>16.071566523605149</v>
      </c>
      <c r="AE634" s="22">
        <v>17.174517167381975</v>
      </c>
      <c r="AF634" s="22">
        <v>14.81105150214592</v>
      </c>
    </row>
    <row r="635" spans="1:32">
      <c r="A635" s="3">
        <v>2011</v>
      </c>
      <c r="B635" s="5" t="s">
        <v>28</v>
      </c>
      <c r="C635" s="5" t="s">
        <v>20</v>
      </c>
      <c r="D635" s="2">
        <v>21</v>
      </c>
      <c r="E635" s="2">
        <v>14</v>
      </c>
      <c r="F635" s="45">
        <v>9.9</v>
      </c>
      <c r="G635" s="45">
        <v>9.31</v>
      </c>
      <c r="H635" s="45">
        <v>9.4600000000000009</v>
      </c>
      <c r="I635" s="45">
        <v>9.11</v>
      </c>
      <c r="J635" s="45">
        <v>8.89</v>
      </c>
      <c r="K635" s="45">
        <v>9.15</v>
      </c>
      <c r="L635" s="45">
        <v>9.59</v>
      </c>
      <c r="M635" s="45">
        <v>14.01</v>
      </c>
      <c r="N635" s="45">
        <v>10.16</v>
      </c>
      <c r="O635" s="45">
        <v>9.27</v>
      </c>
      <c r="P635" s="45">
        <v>9.15</v>
      </c>
      <c r="Q635" s="45">
        <v>10</v>
      </c>
      <c r="R635" s="45">
        <v>9.43</v>
      </c>
      <c r="S635" s="19">
        <v>93.2</v>
      </c>
      <c r="T635" s="22">
        <v>14.18079399141631</v>
      </c>
      <c r="U635" s="22">
        <v>13.335675965665235</v>
      </c>
      <c r="V635" s="22">
        <v>13.550536480686695</v>
      </c>
      <c r="W635" s="22">
        <v>13.049195278969956</v>
      </c>
      <c r="X635" s="22">
        <v>12.734066523605151</v>
      </c>
      <c r="Y635" s="22">
        <v>13.106491416309014</v>
      </c>
      <c r="Z635" s="22">
        <v>13.736748927038624</v>
      </c>
      <c r="AA635" s="22">
        <v>20.067972103004291</v>
      </c>
      <c r="AB635" s="22">
        <v>14.553218884120172</v>
      </c>
      <c r="AC635" s="22">
        <v>13.278379828326178</v>
      </c>
      <c r="AD635" s="22">
        <v>13.106491416309014</v>
      </c>
      <c r="AE635" s="22">
        <v>14.324034334763947</v>
      </c>
      <c r="AF635" s="22">
        <v>13.507564377682403</v>
      </c>
    </row>
    <row r="636" spans="1:32">
      <c r="A636" s="3">
        <v>2011</v>
      </c>
      <c r="B636" s="5" t="s">
        <v>28</v>
      </c>
      <c r="C636" s="5" t="s">
        <v>21</v>
      </c>
      <c r="D636" s="2">
        <v>22</v>
      </c>
      <c r="E636" s="2">
        <v>14</v>
      </c>
      <c r="F636" s="45">
        <v>12.56</v>
      </c>
      <c r="G636" s="45">
        <v>11.27</v>
      </c>
      <c r="H636" s="45">
        <v>11.6</v>
      </c>
      <c r="I636" s="45">
        <v>11.45</v>
      </c>
      <c r="J636" s="45">
        <v>11.29</v>
      </c>
      <c r="K636" s="45">
        <v>11.58</v>
      </c>
      <c r="L636" s="45">
        <v>12.17</v>
      </c>
      <c r="M636" s="45">
        <v>16.96</v>
      </c>
      <c r="N636" s="45">
        <v>13.38</v>
      </c>
      <c r="O636" s="45">
        <v>11.5</v>
      </c>
      <c r="P636" s="45">
        <v>11.39</v>
      </c>
      <c r="Q636" s="45">
        <v>12.27</v>
      </c>
      <c r="R636" s="45">
        <v>11.06</v>
      </c>
      <c r="S636" s="19">
        <v>93.2</v>
      </c>
      <c r="T636" s="22">
        <v>17.990987124463519</v>
      </c>
      <c r="U636" s="22">
        <v>16.143186695278967</v>
      </c>
      <c r="V636" s="22">
        <v>16.615879828326179</v>
      </c>
      <c r="W636" s="22">
        <v>16.401019313304719</v>
      </c>
      <c r="X636" s="22">
        <v>16.171834763948496</v>
      </c>
      <c r="Y636" s="22">
        <v>16.587231759656653</v>
      </c>
      <c r="Z636" s="22">
        <v>17.432349785407723</v>
      </c>
      <c r="AA636" s="22">
        <v>24.293562231759658</v>
      </c>
      <c r="AB636" s="22">
        <v>19.165557939914162</v>
      </c>
      <c r="AC636" s="22">
        <v>16.47263948497854</v>
      </c>
      <c r="AD636" s="22">
        <v>16.315075107296138</v>
      </c>
      <c r="AE636" s="22">
        <v>17.575590128755362</v>
      </c>
      <c r="AF636" s="22">
        <v>15.842381974248926</v>
      </c>
    </row>
    <row r="637" spans="1:32">
      <c r="A637" s="3">
        <v>2011</v>
      </c>
      <c r="B637" s="5" t="s">
        <v>28</v>
      </c>
      <c r="C637" s="5" t="s">
        <v>22</v>
      </c>
      <c r="D637" s="2">
        <v>23</v>
      </c>
      <c r="E637" s="2">
        <v>14</v>
      </c>
      <c r="F637" s="45">
        <v>13.12</v>
      </c>
      <c r="G637" s="45">
        <v>11.71</v>
      </c>
      <c r="H637" s="45">
        <v>12.06</v>
      </c>
      <c r="I637" s="45">
        <v>11.95</v>
      </c>
      <c r="J637" s="45">
        <v>11.84</v>
      </c>
      <c r="K637" s="45">
        <v>12.18</v>
      </c>
      <c r="L637" s="45">
        <v>12.78</v>
      </c>
      <c r="M637" s="45">
        <v>18.22</v>
      </c>
      <c r="N637" s="45">
        <v>14.37</v>
      </c>
      <c r="O637" s="45">
        <v>12.18</v>
      </c>
      <c r="P637" s="45">
        <v>11.87</v>
      </c>
      <c r="Q637" s="45">
        <v>12.57</v>
      </c>
      <c r="R637" s="45">
        <v>11</v>
      </c>
      <c r="S637" s="19">
        <v>93.2</v>
      </c>
      <c r="T637" s="22">
        <v>18.793133047210301</v>
      </c>
      <c r="U637" s="22">
        <v>16.773444206008584</v>
      </c>
      <c r="V637" s="22">
        <v>17.274785407725322</v>
      </c>
      <c r="W637" s="22">
        <v>17.117221030042916</v>
      </c>
      <c r="X637" s="22">
        <v>16.959656652360515</v>
      </c>
      <c r="Y637" s="22">
        <v>17.44667381974249</v>
      </c>
      <c r="Z637" s="22">
        <v>18.306115879828326</v>
      </c>
      <c r="AA637" s="22">
        <v>26.098390557939911</v>
      </c>
      <c r="AB637" s="22">
        <v>20.583637339055795</v>
      </c>
      <c r="AC637" s="22">
        <v>17.44667381974249</v>
      </c>
      <c r="AD637" s="22">
        <v>17.002628755364807</v>
      </c>
      <c r="AE637" s="22">
        <v>18.005311158798282</v>
      </c>
      <c r="AF637" s="22">
        <v>15.756437768240342</v>
      </c>
    </row>
    <row r="638" spans="1:32">
      <c r="A638" s="3">
        <v>2011</v>
      </c>
      <c r="B638" s="5" t="s">
        <v>28</v>
      </c>
      <c r="C638" s="5" t="s">
        <v>23</v>
      </c>
      <c r="D638" s="2">
        <v>24</v>
      </c>
      <c r="E638" s="2">
        <v>14</v>
      </c>
      <c r="F638" s="45">
        <v>11.75</v>
      </c>
      <c r="G638" s="45">
        <v>10.82</v>
      </c>
      <c r="H638" s="45">
        <v>11.05</v>
      </c>
      <c r="I638" s="45">
        <v>10.78</v>
      </c>
      <c r="J638" s="45">
        <v>10.23</v>
      </c>
      <c r="K638" s="45">
        <v>10.75</v>
      </c>
      <c r="L638" s="45">
        <v>11.16</v>
      </c>
      <c r="M638" s="45">
        <v>15.64</v>
      </c>
      <c r="N638" s="45">
        <v>12.01</v>
      </c>
      <c r="O638" s="45">
        <v>10.61</v>
      </c>
      <c r="P638" s="45">
        <v>10.77</v>
      </c>
      <c r="Q638" s="45">
        <v>11.73</v>
      </c>
      <c r="R638" s="45">
        <v>11.11</v>
      </c>
      <c r="S638" s="19">
        <v>93.2</v>
      </c>
      <c r="T638" s="22">
        <v>16.830740343347639</v>
      </c>
      <c r="U638" s="22">
        <v>15.498605150214592</v>
      </c>
      <c r="V638" s="22">
        <v>15.828057939914165</v>
      </c>
      <c r="W638" s="22">
        <v>15.441309012875534</v>
      </c>
      <c r="X638" s="22">
        <v>14.653487124463521</v>
      </c>
      <c r="Y638" s="22">
        <v>15.398336909871244</v>
      </c>
      <c r="Z638" s="22">
        <v>15.985622317596567</v>
      </c>
      <c r="AA638" s="22">
        <v>22.402789699570814</v>
      </c>
      <c r="AB638" s="22">
        <v>17.2031652360515</v>
      </c>
      <c r="AC638" s="22">
        <v>15.197800429184548</v>
      </c>
      <c r="AD638" s="22">
        <v>15.426984978540771</v>
      </c>
      <c r="AE638" s="22">
        <v>16.802092274678113</v>
      </c>
      <c r="AF638" s="22">
        <v>15.914002145922746</v>
      </c>
    </row>
    <row r="639" spans="1:32">
      <c r="A639" s="3">
        <v>2011</v>
      </c>
      <c r="B639" s="5" t="s">
        <v>28</v>
      </c>
      <c r="C639" s="5" t="s">
        <v>24</v>
      </c>
      <c r="D639" s="2">
        <v>25</v>
      </c>
      <c r="E639" s="2">
        <v>14</v>
      </c>
      <c r="F639" s="45">
        <v>7.99</v>
      </c>
      <c r="G639" s="45">
        <v>7.63</v>
      </c>
      <c r="H639" s="45">
        <v>7.58</v>
      </c>
      <c r="I639" s="45">
        <v>7.56</v>
      </c>
      <c r="J639" s="45">
        <v>7.52</v>
      </c>
      <c r="K639" s="45">
        <v>7.76</v>
      </c>
      <c r="L639" s="45">
        <v>8</v>
      </c>
      <c r="M639" s="45">
        <v>9.3800000000000008</v>
      </c>
      <c r="N639" s="45">
        <v>8.2799999999999994</v>
      </c>
      <c r="O639" s="45">
        <v>7.88</v>
      </c>
      <c r="P639" s="45">
        <v>7.47</v>
      </c>
      <c r="Q639" s="45">
        <v>8.1300000000000008</v>
      </c>
      <c r="R639" s="45">
        <v>7.69</v>
      </c>
      <c r="S639" s="19">
        <v>93.2</v>
      </c>
      <c r="T639" s="22">
        <v>11.444903433476394</v>
      </c>
      <c r="U639" s="22">
        <v>10.929238197424892</v>
      </c>
      <c r="V639" s="22">
        <v>10.857618025751073</v>
      </c>
      <c r="W639" s="22">
        <v>10.828969957081545</v>
      </c>
      <c r="X639" s="22">
        <v>10.771673819742489</v>
      </c>
      <c r="Y639" s="22">
        <v>11.115450643776825</v>
      </c>
      <c r="Z639" s="22">
        <v>11.459227467811159</v>
      </c>
      <c r="AA639" s="22">
        <v>13.435944206008584</v>
      </c>
      <c r="AB639" s="22">
        <v>11.860300429184548</v>
      </c>
      <c r="AC639" s="22">
        <v>11.287339055793991</v>
      </c>
      <c r="AD639" s="22">
        <v>10.700053648068669</v>
      </c>
      <c r="AE639" s="22">
        <v>11.64543991416309</v>
      </c>
      <c r="AF639" s="22">
        <v>11.015182403433476</v>
      </c>
    </row>
    <row r="640" spans="1:32">
      <c r="A640" s="3">
        <v>2011</v>
      </c>
      <c r="B640" s="5" t="s">
        <v>28</v>
      </c>
      <c r="C640" s="5" t="s">
        <v>25</v>
      </c>
      <c r="D640" s="2">
        <v>26</v>
      </c>
      <c r="E640" s="2">
        <v>14</v>
      </c>
      <c r="F640" s="45">
        <v>7.64</v>
      </c>
      <c r="G640" s="45">
        <v>7.64</v>
      </c>
      <c r="H640" s="45">
        <v>7.35</v>
      </c>
      <c r="I640" s="45">
        <v>7.37</v>
      </c>
      <c r="J640" s="45">
        <v>7.4</v>
      </c>
      <c r="K640" s="45">
        <v>7.5</v>
      </c>
      <c r="L640" s="45">
        <v>7.51</v>
      </c>
      <c r="M640" s="45">
        <v>8.73</v>
      </c>
      <c r="N640" s="45">
        <v>7.81</v>
      </c>
      <c r="O640" s="45">
        <v>7.67</v>
      </c>
      <c r="P640" s="45">
        <v>7</v>
      </c>
      <c r="Q640" s="45">
        <v>7.53</v>
      </c>
      <c r="R640" s="45">
        <v>7.45</v>
      </c>
      <c r="S640" s="19">
        <v>93.2</v>
      </c>
      <c r="T640" s="22">
        <v>10.943562231759655</v>
      </c>
      <c r="U640" s="22">
        <v>10.943562231759655</v>
      </c>
      <c r="V640" s="22">
        <v>10.528165236051501</v>
      </c>
      <c r="W640" s="22">
        <v>10.556813304721029</v>
      </c>
      <c r="X640" s="22">
        <v>10.599785407725323</v>
      </c>
      <c r="Y640" s="22">
        <v>10.743025751072961</v>
      </c>
      <c r="Z640" s="22">
        <v>10.757349785407724</v>
      </c>
      <c r="AA640" s="22">
        <v>12.504881974248928</v>
      </c>
      <c r="AB640" s="22">
        <v>11.187070815450644</v>
      </c>
      <c r="AC640" s="22">
        <v>10.986534334763947</v>
      </c>
      <c r="AD640" s="22">
        <v>10.026824034334764</v>
      </c>
      <c r="AE640" s="22">
        <v>10.785997854077253</v>
      </c>
      <c r="AF640" s="22">
        <v>10.671405579399142</v>
      </c>
    </row>
    <row r="641" spans="1:32">
      <c r="A641" s="3">
        <v>2011</v>
      </c>
      <c r="B641" s="5" t="s">
        <v>28</v>
      </c>
      <c r="C641" s="5" t="s">
        <v>26</v>
      </c>
      <c r="D641" s="2">
        <v>27</v>
      </c>
      <c r="E641" s="2">
        <v>14</v>
      </c>
      <c r="F641" s="45">
        <v>8.0299999999999994</v>
      </c>
      <c r="G641" s="45">
        <v>7.62</v>
      </c>
      <c r="H641" s="45">
        <v>7.68</v>
      </c>
      <c r="I641" s="45">
        <v>7.63</v>
      </c>
      <c r="J641" s="45">
        <v>7.59</v>
      </c>
      <c r="K641" s="45">
        <v>7.82</v>
      </c>
      <c r="L641" s="45">
        <v>8.11</v>
      </c>
      <c r="M641" s="45">
        <v>9.6199999999999992</v>
      </c>
      <c r="N641" s="45">
        <v>8.42</v>
      </c>
      <c r="O641" s="45">
        <v>7.99</v>
      </c>
      <c r="P641" s="45">
        <v>7.57</v>
      </c>
      <c r="Q641" s="45">
        <v>8.3000000000000007</v>
      </c>
      <c r="R641" s="45">
        <v>7.85</v>
      </c>
      <c r="S641" s="19">
        <v>93.2</v>
      </c>
      <c r="T641" s="22">
        <v>11.502199570815449</v>
      </c>
      <c r="U641" s="22">
        <v>10.914914163090128</v>
      </c>
      <c r="V641" s="22">
        <v>11.000858369098712</v>
      </c>
      <c r="W641" s="22">
        <v>10.929238197424892</v>
      </c>
      <c r="X641" s="22">
        <v>10.871942060085836</v>
      </c>
      <c r="Y641" s="22">
        <v>11.201394849785407</v>
      </c>
      <c r="Z641" s="22">
        <v>11.616791845493561</v>
      </c>
      <c r="AA641" s="22">
        <v>13.779721030042918</v>
      </c>
      <c r="AB641" s="22">
        <v>12.060836909871243</v>
      </c>
      <c r="AC641" s="22">
        <v>11.444903433476394</v>
      </c>
      <c r="AD641" s="22">
        <v>10.843293991416308</v>
      </c>
      <c r="AE641" s="22">
        <v>11.888948497854079</v>
      </c>
      <c r="AF641" s="22">
        <v>11.244366952789699</v>
      </c>
    </row>
    <row r="642" spans="1:32">
      <c r="A642" s="3">
        <v>2011</v>
      </c>
      <c r="B642" s="5" t="s">
        <v>29</v>
      </c>
      <c r="C642" s="5" t="s">
        <v>18</v>
      </c>
      <c r="D642" s="2">
        <v>28</v>
      </c>
      <c r="E642" s="2">
        <v>14</v>
      </c>
      <c r="F642" s="46">
        <v>21100</v>
      </c>
      <c r="G642" s="46">
        <v>19158</v>
      </c>
      <c r="H642" s="46">
        <v>19756</v>
      </c>
      <c r="I642" s="46">
        <v>19482</v>
      </c>
      <c r="J642" s="46">
        <v>19913</v>
      </c>
      <c r="K642" s="46">
        <v>19538</v>
      </c>
      <c r="L642" s="46">
        <v>20600</v>
      </c>
      <c r="M642" s="46">
        <v>30000</v>
      </c>
      <c r="N642" s="46">
        <v>22254</v>
      </c>
      <c r="O642" s="46">
        <v>19388</v>
      </c>
      <c r="P642" s="46">
        <v>19126</v>
      </c>
      <c r="Q642" s="46">
        <v>20412</v>
      </c>
      <c r="R642" s="46">
        <v>18208</v>
      </c>
      <c r="S642" s="19">
        <v>93.2</v>
      </c>
      <c r="T642" s="6">
        <v>30223.712446351932</v>
      </c>
      <c r="U642" s="6">
        <v>27441.984978540771</v>
      </c>
      <c r="V642" s="6">
        <v>28298.562231759657</v>
      </c>
      <c r="W642" s="6">
        <v>27906.083690987125</v>
      </c>
      <c r="X642" s="6">
        <v>28523.44957081545</v>
      </c>
      <c r="Y642" s="6">
        <v>27986.2982832618</v>
      </c>
      <c r="Z642" s="6">
        <v>29507.510729613732</v>
      </c>
      <c r="AA642" s="6">
        <v>42972.103004291843</v>
      </c>
      <c r="AB642" s="6">
        <v>31876.706008583689</v>
      </c>
      <c r="AC642" s="6">
        <v>27771.437768240343</v>
      </c>
      <c r="AD642" s="6">
        <v>27396.148068669529</v>
      </c>
      <c r="AE642" s="6">
        <v>29238.218884120171</v>
      </c>
      <c r="AF642" s="6">
        <v>26081.201716738196</v>
      </c>
    </row>
    <row r="643" spans="1:32">
      <c r="A643" s="3">
        <v>2011</v>
      </c>
      <c r="B643" s="5" t="s">
        <v>29</v>
      </c>
      <c r="C643" s="5" t="s">
        <v>19</v>
      </c>
      <c r="D643" s="2">
        <v>29</v>
      </c>
      <c r="E643" s="2">
        <v>14</v>
      </c>
      <c r="F643" s="46">
        <v>26303</v>
      </c>
      <c r="G643" s="46">
        <v>23312</v>
      </c>
      <c r="H643" s="46">
        <v>24196</v>
      </c>
      <c r="I643" s="46">
        <v>24429</v>
      </c>
      <c r="J643" s="46">
        <v>24618</v>
      </c>
      <c r="K643" s="46">
        <v>24683</v>
      </c>
      <c r="L643" s="46">
        <v>26290</v>
      </c>
      <c r="M643" s="46">
        <v>35002</v>
      </c>
      <c r="N643" s="46">
        <v>28878</v>
      </c>
      <c r="O643" s="46">
        <v>24578</v>
      </c>
      <c r="P643" s="46">
        <v>23459</v>
      </c>
      <c r="Q643" s="46">
        <v>25303</v>
      </c>
      <c r="R643" s="46">
        <v>21440</v>
      </c>
      <c r="S643" s="19">
        <v>93.2</v>
      </c>
      <c r="T643" s="6">
        <v>37676.507510729614</v>
      </c>
      <c r="U643" s="6">
        <v>33392.188841201714</v>
      </c>
      <c r="V643" s="6">
        <v>34658.43347639485</v>
      </c>
      <c r="W643" s="6">
        <v>34992.18347639485</v>
      </c>
      <c r="X643" s="6">
        <v>35262.907725321886</v>
      </c>
      <c r="Y643" s="6">
        <v>35356.01394849785</v>
      </c>
      <c r="Z643" s="6">
        <v>37657.886266094421</v>
      </c>
      <c r="AA643" s="6">
        <v>50136.984978540771</v>
      </c>
      <c r="AB643" s="6">
        <v>41364.946351931329</v>
      </c>
      <c r="AC643" s="6">
        <v>35205.611587982828</v>
      </c>
      <c r="AD643" s="6">
        <v>33602.752145922743</v>
      </c>
      <c r="AE643" s="6">
        <v>36244.104077253214</v>
      </c>
      <c r="AF643" s="6">
        <v>30710.729613733904</v>
      </c>
    </row>
    <row r="644" spans="1:32">
      <c r="A644" s="3">
        <v>2011</v>
      </c>
      <c r="B644" s="5" t="s">
        <v>29</v>
      </c>
      <c r="C644" s="5" t="s">
        <v>20</v>
      </c>
      <c r="D644" s="2">
        <v>30</v>
      </c>
      <c r="E644" s="2">
        <v>14</v>
      </c>
      <c r="F644" s="46">
        <v>16175</v>
      </c>
      <c r="G644" s="46">
        <v>15542</v>
      </c>
      <c r="H644" s="46">
        <v>15917</v>
      </c>
      <c r="I644" s="46">
        <v>14861</v>
      </c>
      <c r="J644" s="46">
        <v>14653</v>
      </c>
      <c r="K644" s="46">
        <v>14827</v>
      </c>
      <c r="L644" s="46">
        <v>15288</v>
      </c>
      <c r="M644" s="46">
        <v>24478</v>
      </c>
      <c r="N644" s="46">
        <v>16281</v>
      </c>
      <c r="O644" s="46">
        <v>14695</v>
      </c>
      <c r="P644" s="46">
        <v>15278</v>
      </c>
      <c r="Q644" s="46">
        <v>16326</v>
      </c>
      <c r="R644" s="46">
        <v>15036</v>
      </c>
      <c r="S644" s="19">
        <v>93.2</v>
      </c>
      <c r="T644" s="6">
        <v>23169.125536480686</v>
      </c>
      <c r="U644" s="6">
        <v>22262.414163090129</v>
      </c>
      <c r="V644" s="6">
        <v>22799.565450643775</v>
      </c>
      <c r="W644" s="6">
        <v>21286.947424892704</v>
      </c>
      <c r="X644" s="6">
        <v>20989.007510729614</v>
      </c>
      <c r="Y644" s="6">
        <v>21238.245708154507</v>
      </c>
      <c r="Z644" s="6">
        <v>21898.583690987125</v>
      </c>
      <c r="AA644" s="6">
        <v>35062.371244635193</v>
      </c>
      <c r="AB644" s="6">
        <v>23320.960300429182</v>
      </c>
      <c r="AC644" s="6">
        <v>21049.168454935621</v>
      </c>
      <c r="AD644" s="6">
        <v>21884.259656652361</v>
      </c>
      <c r="AE644" s="6">
        <v>23385.418454935621</v>
      </c>
      <c r="AF644" s="6">
        <v>21537.618025751071</v>
      </c>
    </row>
    <row r="645" spans="1:32">
      <c r="A645" s="3">
        <v>2011</v>
      </c>
      <c r="B645" s="5" t="s">
        <v>29</v>
      </c>
      <c r="C645" s="5" t="s">
        <v>21</v>
      </c>
      <c r="D645" s="2">
        <v>31</v>
      </c>
      <c r="E645" s="2">
        <v>14</v>
      </c>
      <c r="F645" s="46">
        <v>26095</v>
      </c>
      <c r="G645" s="46">
        <v>23250</v>
      </c>
      <c r="H645" s="46">
        <v>24167</v>
      </c>
      <c r="I645" s="46">
        <v>24119</v>
      </c>
      <c r="J645" s="46">
        <v>24002</v>
      </c>
      <c r="K645" s="46">
        <v>24291</v>
      </c>
      <c r="L645" s="46">
        <v>25953</v>
      </c>
      <c r="M645" s="46">
        <v>34396</v>
      </c>
      <c r="N645" s="46">
        <v>27881</v>
      </c>
      <c r="O645" s="46">
        <v>24306</v>
      </c>
      <c r="P645" s="46">
        <v>23397</v>
      </c>
      <c r="Q645" s="46">
        <v>25291</v>
      </c>
      <c r="R645" s="46">
        <v>23034</v>
      </c>
      <c r="S645" s="19">
        <v>93.2</v>
      </c>
      <c r="T645" s="6">
        <v>37378.567596566521</v>
      </c>
      <c r="U645" s="6">
        <v>33303.379828326179</v>
      </c>
      <c r="V645" s="6">
        <v>34616.893776824036</v>
      </c>
      <c r="W645" s="6">
        <v>34548.138412017164</v>
      </c>
      <c r="X645" s="6">
        <v>34380.547210300429</v>
      </c>
      <c r="Y645" s="6">
        <v>34794.511802575107</v>
      </c>
      <c r="Z645" s="6">
        <v>37175.166309012871</v>
      </c>
      <c r="AA645" s="6">
        <v>49268.948497854079</v>
      </c>
      <c r="AB645" s="6">
        <v>39936.840128755364</v>
      </c>
      <c r="AC645" s="6">
        <v>34815.99785407725</v>
      </c>
      <c r="AD645" s="6">
        <v>33513.943133047207</v>
      </c>
      <c r="AE645" s="6">
        <v>36226.9152360515</v>
      </c>
      <c r="AF645" s="6">
        <v>32993.980686695279</v>
      </c>
    </row>
    <row r="646" spans="1:32">
      <c r="A646" s="3">
        <v>2011</v>
      </c>
      <c r="B646" s="5" t="s">
        <v>29</v>
      </c>
      <c r="C646" s="5" t="s">
        <v>22</v>
      </c>
      <c r="D646" s="2">
        <v>32</v>
      </c>
      <c r="E646" s="2">
        <v>14</v>
      </c>
      <c r="F646" s="46">
        <v>28376</v>
      </c>
      <c r="G646" s="46">
        <v>25369</v>
      </c>
      <c r="H646" s="46">
        <v>26203</v>
      </c>
      <c r="I646" s="46">
        <v>26179</v>
      </c>
      <c r="J646" s="46">
        <v>26257</v>
      </c>
      <c r="K646" s="46">
        <v>26426</v>
      </c>
      <c r="L646" s="46">
        <v>28271</v>
      </c>
      <c r="M646" s="46">
        <v>37484</v>
      </c>
      <c r="N646" s="46">
        <v>30949</v>
      </c>
      <c r="O646" s="46">
        <v>26758</v>
      </c>
      <c r="P646" s="46">
        <v>25087</v>
      </c>
      <c r="Q646" s="46">
        <v>27258</v>
      </c>
      <c r="R646" s="46">
        <v>23551</v>
      </c>
      <c r="S646" s="19">
        <v>93.2</v>
      </c>
      <c r="T646" s="6">
        <v>40645.879828326179</v>
      </c>
      <c r="U646" s="6">
        <v>36338.642703862657</v>
      </c>
      <c r="V646" s="6">
        <v>37533.267167381971</v>
      </c>
      <c r="W646" s="6">
        <v>37498.889484978543</v>
      </c>
      <c r="X646" s="6">
        <v>37610.6169527897</v>
      </c>
      <c r="Y646" s="6">
        <v>37852.693133047207</v>
      </c>
      <c r="Z646" s="6">
        <v>40495.477467811157</v>
      </c>
      <c r="AA646" s="6">
        <v>53692.210300429186</v>
      </c>
      <c r="AB646" s="6">
        <v>44331.453862660943</v>
      </c>
      <c r="AC646" s="6">
        <v>38328.251072961371</v>
      </c>
      <c r="AD646" s="6">
        <v>35934.704935622314</v>
      </c>
      <c r="AE646" s="6">
        <v>39044.452789699571</v>
      </c>
      <c r="AF646" s="6">
        <v>33734.533261802571</v>
      </c>
    </row>
    <row r="647" spans="1:32">
      <c r="A647" s="3">
        <v>2011</v>
      </c>
      <c r="B647" s="5" t="s">
        <v>29</v>
      </c>
      <c r="C647" s="5" t="s">
        <v>23</v>
      </c>
      <c r="D647" s="2">
        <v>33</v>
      </c>
      <c r="E647" s="2">
        <v>14</v>
      </c>
      <c r="F647" s="46">
        <v>22619</v>
      </c>
      <c r="G647" s="46">
        <v>20866</v>
      </c>
      <c r="H647" s="46">
        <v>21519</v>
      </c>
      <c r="I647" s="46">
        <v>20679</v>
      </c>
      <c r="J647" s="46">
        <v>20512</v>
      </c>
      <c r="K647" s="46">
        <v>20661</v>
      </c>
      <c r="L647" s="46">
        <v>22135</v>
      </c>
      <c r="M647" s="46">
        <v>30350</v>
      </c>
      <c r="N647" s="46">
        <v>23194</v>
      </c>
      <c r="O647" s="46">
        <v>20858</v>
      </c>
      <c r="P647" s="46">
        <v>20309</v>
      </c>
      <c r="Q647" s="46">
        <v>22317</v>
      </c>
      <c r="R647" s="46">
        <v>21723</v>
      </c>
      <c r="S647" s="19">
        <v>93.2</v>
      </c>
      <c r="T647" s="6">
        <v>32399.533261802575</v>
      </c>
      <c r="U647" s="6">
        <v>29888.530042918454</v>
      </c>
      <c r="V647" s="6">
        <v>30823.889484978539</v>
      </c>
      <c r="W647" s="6">
        <v>29620.670600858368</v>
      </c>
      <c r="X647" s="6">
        <v>29381.459227467811</v>
      </c>
      <c r="Y647" s="6">
        <v>29594.887339055793</v>
      </c>
      <c r="Z647" s="6">
        <v>31706.25</v>
      </c>
      <c r="AA647" s="6">
        <v>43473.444206008586</v>
      </c>
      <c r="AB647" s="6">
        <v>33223.1652360515</v>
      </c>
      <c r="AC647" s="6">
        <v>29877.070815450643</v>
      </c>
      <c r="AD647" s="6">
        <v>29090.681330472104</v>
      </c>
      <c r="AE647" s="6">
        <v>31966.947424892704</v>
      </c>
      <c r="AF647" s="6">
        <v>31116.099785407725</v>
      </c>
    </row>
    <row r="648" spans="1:32">
      <c r="A648" s="3">
        <v>2011</v>
      </c>
      <c r="B648" s="5" t="s">
        <v>29</v>
      </c>
      <c r="C648" s="5" t="s">
        <v>24</v>
      </c>
      <c r="D648" s="2">
        <v>34</v>
      </c>
      <c r="E648" s="2">
        <v>14</v>
      </c>
      <c r="F648" s="46">
        <v>8508</v>
      </c>
      <c r="G648" s="46">
        <v>8294</v>
      </c>
      <c r="H648" s="46">
        <v>8422</v>
      </c>
      <c r="I648" s="46">
        <v>8484</v>
      </c>
      <c r="J648" s="46">
        <v>8243</v>
      </c>
      <c r="K648" s="46">
        <v>8300</v>
      </c>
      <c r="L648" s="46">
        <v>8244</v>
      </c>
      <c r="M648" s="46">
        <v>9798</v>
      </c>
      <c r="N648" s="46">
        <v>8588</v>
      </c>
      <c r="O648" s="46">
        <v>8326</v>
      </c>
      <c r="P648" s="46">
        <v>8364</v>
      </c>
      <c r="Q648" s="46">
        <v>8768</v>
      </c>
      <c r="R648" s="46">
        <v>7952</v>
      </c>
      <c r="S648" s="19">
        <v>93.2</v>
      </c>
      <c r="T648" s="6">
        <v>12186.888412017168</v>
      </c>
      <c r="U648" s="6">
        <v>11880.354077253218</v>
      </c>
      <c r="V648" s="6">
        <v>12063.701716738196</v>
      </c>
      <c r="W648" s="6">
        <v>12152.510729613734</v>
      </c>
      <c r="X648" s="6">
        <v>11807.301502145923</v>
      </c>
      <c r="Y648" s="6">
        <v>11888.948497854077</v>
      </c>
      <c r="Z648" s="6">
        <v>11808.733905579398</v>
      </c>
      <c r="AA648" s="6">
        <v>14034.688841201716</v>
      </c>
      <c r="AB648" s="6">
        <v>12301.480686695279</v>
      </c>
      <c r="AC648" s="6">
        <v>11926.190987124462</v>
      </c>
      <c r="AD648" s="6">
        <v>11980.622317596566</v>
      </c>
      <c r="AE648" s="6">
        <v>12559.31330472103</v>
      </c>
      <c r="AF648" s="6">
        <v>11390.472103004291</v>
      </c>
    </row>
    <row r="649" spans="1:32">
      <c r="A649" s="3">
        <v>2011</v>
      </c>
      <c r="B649" s="5" t="s">
        <v>29</v>
      </c>
      <c r="C649" s="5" t="s">
        <v>25</v>
      </c>
      <c r="D649" s="2">
        <v>35</v>
      </c>
      <c r="E649" s="2">
        <v>14</v>
      </c>
      <c r="F649" s="46">
        <v>8246</v>
      </c>
      <c r="G649" s="46">
        <v>8417</v>
      </c>
      <c r="H649" s="46">
        <v>8114</v>
      </c>
      <c r="I649" s="46">
        <v>7867</v>
      </c>
      <c r="J649" s="46">
        <v>8344</v>
      </c>
      <c r="K649" s="46">
        <v>8006</v>
      </c>
      <c r="L649" s="46">
        <v>8265</v>
      </c>
      <c r="M649" s="46">
        <v>8901</v>
      </c>
      <c r="N649" s="46">
        <v>8232</v>
      </c>
      <c r="O649" s="46">
        <v>8353</v>
      </c>
      <c r="P649" s="46">
        <v>8214</v>
      </c>
      <c r="Q649" s="46">
        <v>8114</v>
      </c>
      <c r="R649" s="46">
        <v>7361</v>
      </c>
      <c r="S649" s="19">
        <v>93.2</v>
      </c>
      <c r="T649" s="6">
        <v>11811.598712446352</v>
      </c>
      <c r="U649" s="6">
        <v>12056.539699570814</v>
      </c>
      <c r="V649" s="6">
        <v>11622.521459227468</v>
      </c>
      <c r="W649" s="6">
        <v>11268.717811158798</v>
      </c>
      <c r="X649" s="6">
        <v>11951.974248927037</v>
      </c>
      <c r="Y649" s="6">
        <v>11467.821888412016</v>
      </c>
      <c r="Z649" s="6">
        <v>11838.814377682404</v>
      </c>
      <c r="AA649" s="6">
        <v>12749.822961373389</v>
      </c>
      <c r="AB649" s="6">
        <v>11791.545064377682</v>
      </c>
      <c r="AC649" s="6">
        <v>11964.865879828325</v>
      </c>
      <c r="AD649" s="6">
        <v>11765.761802575107</v>
      </c>
      <c r="AE649" s="6">
        <v>11622.521459227468</v>
      </c>
      <c r="AF649" s="6">
        <v>10543.921673819743</v>
      </c>
    </row>
    <row r="650" spans="1:32">
      <c r="A650" s="3">
        <v>2011</v>
      </c>
      <c r="B650" s="5" t="s">
        <v>29</v>
      </c>
      <c r="C650" s="5" t="s">
        <v>26</v>
      </c>
      <c r="D650" s="2">
        <v>36</v>
      </c>
      <c r="E650" s="2">
        <v>14</v>
      </c>
      <c r="F650" s="46">
        <v>8574</v>
      </c>
      <c r="G650" s="46">
        <v>8269</v>
      </c>
      <c r="H650" s="46">
        <v>8466</v>
      </c>
      <c r="I650" s="46">
        <v>8630</v>
      </c>
      <c r="J650" s="46">
        <v>8215</v>
      </c>
      <c r="K650" s="46">
        <v>8330</v>
      </c>
      <c r="L650" s="46">
        <v>8243</v>
      </c>
      <c r="M650" s="46">
        <v>10159</v>
      </c>
      <c r="N650" s="46">
        <v>8689</v>
      </c>
      <c r="O650" s="46">
        <v>8315</v>
      </c>
      <c r="P650" s="46">
        <v>8392</v>
      </c>
      <c r="Q650" s="46">
        <v>8944</v>
      </c>
      <c r="R650" s="46">
        <v>8083</v>
      </c>
      <c r="S650" s="19">
        <v>93.2</v>
      </c>
      <c r="T650" s="6">
        <v>12281.427038626609</v>
      </c>
      <c r="U650" s="6">
        <v>11844.543991416309</v>
      </c>
      <c r="V650" s="6">
        <v>12126.727467811159</v>
      </c>
      <c r="W650" s="6">
        <v>12361.641630901287</v>
      </c>
      <c r="X650" s="6">
        <v>11767.194206008584</v>
      </c>
      <c r="Y650" s="6">
        <v>11931.920600858368</v>
      </c>
      <c r="Z650" s="6">
        <v>11807.301502145923</v>
      </c>
      <c r="AA650" s="6">
        <v>14551.786480686695</v>
      </c>
      <c r="AB650" s="6">
        <v>12446.153433476395</v>
      </c>
      <c r="AC650" s="6">
        <v>11910.434549356223</v>
      </c>
      <c r="AD650" s="6">
        <v>12020.729613733905</v>
      </c>
      <c r="AE650" s="6">
        <v>12811.416309012875</v>
      </c>
      <c r="AF650" s="6">
        <v>11578.1169527897</v>
      </c>
    </row>
    <row r="651" spans="1:32">
      <c r="A651" s="3">
        <v>2012</v>
      </c>
      <c r="B651" s="5" t="s">
        <v>17</v>
      </c>
      <c r="C651" s="5" t="s">
        <v>18</v>
      </c>
      <c r="D651" s="2">
        <v>1</v>
      </c>
      <c r="E651" s="2">
        <v>15</v>
      </c>
      <c r="F651" s="96">
        <v>405.8</v>
      </c>
      <c r="G651" s="96">
        <v>372.1</v>
      </c>
      <c r="H651" s="96">
        <v>378</v>
      </c>
      <c r="I651" s="96">
        <v>377.5</v>
      </c>
      <c r="J651" s="96">
        <v>378.9</v>
      </c>
      <c r="K651" s="96">
        <v>378.8</v>
      </c>
      <c r="L651" s="96">
        <v>388.4</v>
      </c>
      <c r="M651" s="96">
        <v>572.29999999999995</v>
      </c>
      <c r="N651" s="96">
        <v>430.2</v>
      </c>
      <c r="O651" s="96">
        <v>367</v>
      </c>
      <c r="P651" s="96">
        <v>361.5</v>
      </c>
      <c r="Q651" s="96">
        <v>394</v>
      </c>
      <c r="R651" s="96">
        <v>360.8</v>
      </c>
      <c r="S651" s="19">
        <v>96</v>
      </c>
      <c r="T651" s="20">
        <v>564.31562500000007</v>
      </c>
      <c r="U651" s="20">
        <v>517.45156250000002</v>
      </c>
      <c r="V651" s="20">
        <v>525.65625</v>
      </c>
      <c r="W651" s="20">
        <v>524.9609375</v>
      </c>
      <c r="X651" s="20">
        <v>526.90781249999998</v>
      </c>
      <c r="Y651" s="20">
        <v>526.76875000000007</v>
      </c>
      <c r="Z651" s="20">
        <v>540.11874999999998</v>
      </c>
      <c r="AA651" s="20">
        <v>795.85468749999984</v>
      </c>
      <c r="AB651" s="20">
        <v>598.24687499999993</v>
      </c>
      <c r="AC651" s="20">
        <v>510.359375</v>
      </c>
      <c r="AD651" s="20">
        <v>502.7109375</v>
      </c>
      <c r="AE651" s="20">
        <v>547.90625</v>
      </c>
      <c r="AF651" s="20">
        <v>501.73750000000001</v>
      </c>
    </row>
    <row r="652" spans="1:32">
      <c r="A652" s="3">
        <v>2012</v>
      </c>
      <c r="B652" s="5" t="s">
        <v>17</v>
      </c>
      <c r="C652" s="5" t="s">
        <v>19</v>
      </c>
      <c r="D652" s="2">
        <v>2</v>
      </c>
      <c r="E652" s="2">
        <v>15</v>
      </c>
      <c r="F652" s="96">
        <v>498.1</v>
      </c>
      <c r="G652" s="96">
        <v>454.4</v>
      </c>
      <c r="H652" s="96">
        <v>459.9</v>
      </c>
      <c r="I652" s="96">
        <v>461.9</v>
      </c>
      <c r="J652" s="96">
        <v>465.2</v>
      </c>
      <c r="K652" s="96">
        <v>463.6</v>
      </c>
      <c r="L652" s="96">
        <v>491.2</v>
      </c>
      <c r="M652" s="96">
        <v>651.1</v>
      </c>
      <c r="N652" s="96">
        <v>541.1</v>
      </c>
      <c r="O652" s="96">
        <v>460</v>
      </c>
      <c r="P652" s="96">
        <v>442.2</v>
      </c>
      <c r="Q652" s="96">
        <v>486</v>
      </c>
      <c r="R652" s="96">
        <v>420</v>
      </c>
      <c r="S652" s="19">
        <v>96</v>
      </c>
      <c r="T652" s="20">
        <v>692.67031250000002</v>
      </c>
      <c r="U652" s="20">
        <v>631.9</v>
      </c>
      <c r="V652" s="20">
        <v>639.54843749999998</v>
      </c>
      <c r="W652" s="20">
        <v>642.32968749999998</v>
      </c>
      <c r="X652" s="20">
        <v>646.91874999999993</v>
      </c>
      <c r="Y652" s="20">
        <v>644.69375000000002</v>
      </c>
      <c r="Z652" s="20">
        <v>683.07499999999993</v>
      </c>
      <c r="AA652" s="20">
        <v>905.43593750000002</v>
      </c>
      <c r="AB652" s="20">
        <v>752.46718750000002</v>
      </c>
      <c r="AC652" s="20">
        <v>639.6875</v>
      </c>
      <c r="AD652" s="20">
        <v>614.93437499999993</v>
      </c>
      <c r="AE652" s="20">
        <v>675.84375</v>
      </c>
      <c r="AF652" s="20">
        <v>584.0625</v>
      </c>
    </row>
    <row r="653" spans="1:32">
      <c r="A653" s="3">
        <v>2012</v>
      </c>
      <c r="B653" s="5" t="s">
        <v>17</v>
      </c>
      <c r="C653" s="5" t="s">
        <v>20</v>
      </c>
      <c r="D653" s="2">
        <v>3</v>
      </c>
      <c r="E653" s="2">
        <v>15</v>
      </c>
      <c r="F653" s="96">
        <v>319.7</v>
      </c>
      <c r="G653" s="96">
        <v>298</v>
      </c>
      <c r="H653" s="96">
        <v>311.89999999999998</v>
      </c>
      <c r="I653" s="96">
        <v>294.60000000000002</v>
      </c>
      <c r="J653" s="96">
        <v>287.39999999999998</v>
      </c>
      <c r="K653" s="96">
        <v>294.8</v>
      </c>
      <c r="L653" s="96">
        <v>288.7</v>
      </c>
      <c r="M653" s="96">
        <v>487.8</v>
      </c>
      <c r="N653" s="96">
        <v>327.2</v>
      </c>
      <c r="O653" s="96">
        <v>289</v>
      </c>
      <c r="P653" s="96">
        <v>298.5</v>
      </c>
      <c r="Q653" s="96">
        <v>316.3</v>
      </c>
      <c r="R653" s="96">
        <v>298.60000000000002</v>
      </c>
      <c r="S653" s="19">
        <v>96</v>
      </c>
      <c r="T653" s="20">
        <v>444.58281249999999</v>
      </c>
      <c r="U653" s="20">
        <v>414.40625</v>
      </c>
      <c r="V653" s="20">
        <v>433.73593749999992</v>
      </c>
      <c r="W653" s="20">
        <v>409.67812500000008</v>
      </c>
      <c r="X653" s="20">
        <v>399.66562499999992</v>
      </c>
      <c r="Y653" s="20">
        <v>409.95625000000001</v>
      </c>
      <c r="Z653" s="20">
        <v>401.47343749999999</v>
      </c>
      <c r="AA653" s="20">
        <v>678.34687500000007</v>
      </c>
      <c r="AB653" s="20">
        <v>455.01249999999999</v>
      </c>
      <c r="AC653" s="20">
        <v>401.890625</v>
      </c>
      <c r="AD653" s="20">
        <v>415.1015625</v>
      </c>
      <c r="AE653" s="20">
        <v>439.85468750000001</v>
      </c>
      <c r="AF653" s="20">
        <v>415.24062500000008</v>
      </c>
    </row>
    <row r="654" spans="1:32">
      <c r="A654" s="3">
        <v>2012</v>
      </c>
      <c r="B654" s="5" t="s">
        <v>17</v>
      </c>
      <c r="C654" s="5" t="s">
        <v>21</v>
      </c>
      <c r="D654" s="2">
        <v>4</v>
      </c>
      <c r="E654" s="2">
        <v>15</v>
      </c>
      <c r="F654" s="96">
        <v>506.1</v>
      </c>
      <c r="G654" s="96">
        <v>454.4</v>
      </c>
      <c r="H654" s="96">
        <v>469.4</v>
      </c>
      <c r="I654" s="96">
        <v>464.5</v>
      </c>
      <c r="J654" s="96">
        <v>464.4</v>
      </c>
      <c r="K654" s="96">
        <v>469.2</v>
      </c>
      <c r="L654" s="96">
        <v>495.2</v>
      </c>
      <c r="M654" s="96">
        <v>652.1</v>
      </c>
      <c r="N654" s="96">
        <v>536.6</v>
      </c>
      <c r="O654" s="96">
        <v>467.4</v>
      </c>
      <c r="P654" s="96">
        <v>452.5</v>
      </c>
      <c r="Q654" s="96">
        <v>497.7</v>
      </c>
      <c r="R654" s="96">
        <v>457.6</v>
      </c>
      <c r="S654" s="19">
        <v>96</v>
      </c>
      <c r="T654" s="20">
        <v>703.79531250000002</v>
      </c>
      <c r="U654" s="20">
        <v>631.9</v>
      </c>
      <c r="V654" s="20">
        <v>652.75937499999998</v>
      </c>
      <c r="W654" s="20">
        <v>645.9453125</v>
      </c>
      <c r="X654" s="20">
        <v>645.80624999999998</v>
      </c>
      <c r="Y654" s="20">
        <v>652.48124999999993</v>
      </c>
      <c r="Z654" s="20">
        <v>688.63749999999993</v>
      </c>
      <c r="AA654" s="20">
        <v>906.82656250000002</v>
      </c>
      <c r="AB654" s="20">
        <v>746.20937500000002</v>
      </c>
      <c r="AC654" s="20">
        <v>649.97812499999998</v>
      </c>
      <c r="AD654" s="20">
        <v>629.2578125</v>
      </c>
      <c r="AE654" s="20">
        <v>692.11406249999993</v>
      </c>
      <c r="AF654" s="20">
        <v>636.35</v>
      </c>
    </row>
    <row r="655" spans="1:32">
      <c r="A655" s="3">
        <v>2012</v>
      </c>
      <c r="B655" s="5" t="s">
        <v>17</v>
      </c>
      <c r="C655" s="5" t="s">
        <v>22</v>
      </c>
      <c r="D655" s="2">
        <v>5</v>
      </c>
      <c r="E655" s="2">
        <v>15</v>
      </c>
      <c r="F655" s="96">
        <v>546</v>
      </c>
      <c r="G655" s="96">
        <v>490.2</v>
      </c>
      <c r="H655" s="96">
        <v>504.7</v>
      </c>
      <c r="I655" s="96">
        <v>500.7</v>
      </c>
      <c r="J655" s="96">
        <v>508.1</v>
      </c>
      <c r="K655" s="96">
        <v>508.1</v>
      </c>
      <c r="L655" s="96">
        <v>538.5</v>
      </c>
      <c r="M655" s="96">
        <v>706.8</v>
      </c>
      <c r="N655" s="96">
        <v>588.6</v>
      </c>
      <c r="O655" s="96">
        <v>506.8</v>
      </c>
      <c r="P655" s="96">
        <v>481.5</v>
      </c>
      <c r="Q655" s="96">
        <v>532.79999999999995</v>
      </c>
      <c r="R655" s="96">
        <v>477.7</v>
      </c>
      <c r="S655" s="19">
        <v>96</v>
      </c>
      <c r="T655" s="20">
        <v>759.28125</v>
      </c>
      <c r="U655" s="20">
        <v>681.68437499999993</v>
      </c>
      <c r="V655" s="20">
        <v>701.84843749999993</v>
      </c>
      <c r="W655" s="20">
        <v>696.28593749999993</v>
      </c>
      <c r="X655" s="20">
        <v>706.57656250000002</v>
      </c>
      <c r="Y655" s="20">
        <v>706.57656250000002</v>
      </c>
      <c r="Z655" s="20">
        <v>748.8515625</v>
      </c>
      <c r="AA655" s="20">
        <v>982.89374999999984</v>
      </c>
      <c r="AB655" s="20">
        <v>818.52187500000002</v>
      </c>
      <c r="AC655" s="20">
        <v>704.76875000000007</v>
      </c>
      <c r="AD655" s="20">
        <v>669.5859375</v>
      </c>
      <c r="AE655" s="20">
        <v>740.92499999999984</v>
      </c>
      <c r="AF655" s="20">
        <v>664.30156249999993</v>
      </c>
    </row>
    <row r="656" spans="1:32">
      <c r="A656" s="3">
        <v>2012</v>
      </c>
      <c r="B656" s="5" t="s">
        <v>17</v>
      </c>
      <c r="C656" s="5" t="s">
        <v>23</v>
      </c>
      <c r="D656" s="2">
        <v>6</v>
      </c>
      <c r="E656" s="2">
        <v>15</v>
      </c>
      <c r="F656" s="96">
        <v>448.9</v>
      </c>
      <c r="G656" s="96">
        <v>406.9</v>
      </c>
      <c r="H656" s="96">
        <v>419.6</v>
      </c>
      <c r="I656" s="96">
        <v>412</v>
      </c>
      <c r="J656" s="96">
        <v>402.5</v>
      </c>
      <c r="K656" s="96">
        <v>408.6</v>
      </c>
      <c r="L656" s="96">
        <v>425.8</v>
      </c>
      <c r="M656" s="96">
        <v>591.4</v>
      </c>
      <c r="N656" s="96">
        <v>460.9</v>
      </c>
      <c r="O656" s="96">
        <v>412</v>
      </c>
      <c r="P656" s="96">
        <v>403.9</v>
      </c>
      <c r="Q656" s="96">
        <v>438</v>
      </c>
      <c r="R656" s="96">
        <v>440</v>
      </c>
      <c r="S656" s="19">
        <v>96</v>
      </c>
      <c r="T656" s="20">
        <v>624.25156249999998</v>
      </c>
      <c r="U656" s="20">
        <v>565.84531249999998</v>
      </c>
      <c r="V656" s="20">
        <v>583.50625000000002</v>
      </c>
      <c r="W656" s="20">
        <v>572.9375</v>
      </c>
      <c r="X656" s="20">
        <v>559.7265625</v>
      </c>
      <c r="Y656" s="20">
        <v>568.20937500000002</v>
      </c>
      <c r="Z656" s="20">
        <v>592.12812500000007</v>
      </c>
      <c r="AA656" s="20">
        <v>822.41562499999998</v>
      </c>
      <c r="AB656" s="20">
        <v>640.93906249999998</v>
      </c>
      <c r="AC656" s="20">
        <v>572.9375</v>
      </c>
      <c r="AD656" s="20">
        <v>561.67343749999998</v>
      </c>
      <c r="AE656" s="20">
        <v>609.09375</v>
      </c>
      <c r="AF656" s="20">
        <v>611.875</v>
      </c>
    </row>
    <row r="657" spans="1:32">
      <c r="A657" s="3">
        <v>2012</v>
      </c>
      <c r="B657" s="5" t="s">
        <v>17</v>
      </c>
      <c r="C657" s="5" t="s">
        <v>24</v>
      </c>
      <c r="D657" s="2">
        <v>7</v>
      </c>
      <c r="E657" s="2">
        <v>15</v>
      </c>
      <c r="F657" s="96">
        <v>155.19999999999999</v>
      </c>
      <c r="G657" s="96">
        <v>154.1</v>
      </c>
      <c r="H657" s="96">
        <v>155.5</v>
      </c>
      <c r="I657" s="96">
        <v>154.80000000000001</v>
      </c>
      <c r="J657" s="96">
        <v>149.69999999999999</v>
      </c>
      <c r="K657" s="96">
        <v>152.6</v>
      </c>
      <c r="L657" s="96">
        <v>150</v>
      </c>
      <c r="M657" s="96">
        <v>172.2</v>
      </c>
      <c r="N657" s="96">
        <v>156.6</v>
      </c>
      <c r="O657" s="96">
        <v>151.1</v>
      </c>
      <c r="P657" s="96">
        <v>150</v>
      </c>
      <c r="Q657" s="96">
        <v>162</v>
      </c>
      <c r="R657" s="96">
        <v>148.30000000000001</v>
      </c>
      <c r="S657" s="19">
        <v>96</v>
      </c>
      <c r="T657" s="20">
        <v>215.82499999999996</v>
      </c>
      <c r="U657" s="20">
        <v>214.29531249999999</v>
      </c>
      <c r="V657" s="20">
        <v>216.2421875</v>
      </c>
      <c r="W657" s="20">
        <v>215.26875000000004</v>
      </c>
      <c r="X657" s="20">
        <v>208.17656249999996</v>
      </c>
      <c r="Y657" s="20">
        <v>212.20937499999999</v>
      </c>
      <c r="Z657" s="20">
        <v>208.59375</v>
      </c>
      <c r="AA657" s="20">
        <v>239.46562499999996</v>
      </c>
      <c r="AB657" s="20">
        <v>217.77187499999999</v>
      </c>
      <c r="AC657" s="20">
        <v>210.12343749999999</v>
      </c>
      <c r="AD657" s="20">
        <v>208.59375</v>
      </c>
      <c r="AE657" s="20">
        <v>225.28125</v>
      </c>
      <c r="AF657" s="20">
        <v>206.22968750000004</v>
      </c>
    </row>
    <row r="658" spans="1:32">
      <c r="A658" s="3">
        <v>2012</v>
      </c>
      <c r="B658" s="5" t="s">
        <v>17</v>
      </c>
      <c r="C658" s="5" t="s">
        <v>25</v>
      </c>
      <c r="D658" s="2">
        <v>8</v>
      </c>
      <c r="E658" s="2">
        <v>15</v>
      </c>
      <c r="F658" s="96">
        <v>145.80000000000001</v>
      </c>
      <c r="G658" s="96">
        <v>149.9</v>
      </c>
      <c r="H658" s="96">
        <v>146.69999999999999</v>
      </c>
      <c r="I658" s="96">
        <v>145.4</v>
      </c>
      <c r="J658" s="96">
        <v>146.30000000000001</v>
      </c>
      <c r="K658" s="96">
        <v>143</v>
      </c>
      <c r="L658" s="96">
        <v>145.80000000000001</v>
      </c>
      <c r="M658" s="96">
        <v>158.1</v>
      </c>
      <c r="N658" s="96">
        <v>145.30000000000001</v>
      </c>
      <c r="O658" s="96">
        <v>138</v>
      </c>
      <c r="P658" s="96">
        <v>143.4</v>
      </c>
      <c r="Q658" s="96">
        <v>141.80000000000001</v>
      </c>
      <c r="R658" s="96">
        <v>138.80000000000001</v>
      </c>
      <c r="S658" s="19">
        <v>96</v>
      </c>
      <c r="T658" s="20">
        <v>202.75312500000004</v>
      </c>
      <c r="U658" s="20">
        <v>208.45468750000001</v>
      </c>
      <c r="V658" s="20">
        <v>204.00468749999996</v>
      </c>
      <c r="W658" s="20">
        <v>202.19687500000001</v>
      </c>
      <c r="X658" s="20">
        <v>203.44843750000004</v>
      </c>
      <c r="Y658" s="20">
        <v>198.859375</v>
      </c>
      <c r="Z658" s="20">
        <v>202.75312500000004</v>
      </c>
      <c r="AA658" s="20">
        <v>219.85781249999999</v>
      </c>
      <c r="AB658" s="20">
        <v>202.05781250000004</v>
      </c>
      <c r="AC658" s="20">
        <v>191.90625</v>
      </c>
      <c r="AD658" s="20">
        <v>199.41562500000001</v>
      </c>
      <c r="AE658" s="20">
        <v>197.19062500000004</v>
      </c>
      <c r="AF658" s="20">
        <v>193.01875000000004</v>
      </c>
    </row>
    <row r="659" spans="1:32">
      <c r="A659" s="3">
        <v>2012</v>
      </c>
      <c r="B659" s="5" t="s">
        <v>17</v>
      </c>
      <c r="C659" s="5" t="s">
        <v>26</v>
      </c>
      <c r="D659" s="2">
        <v>9</v>
      </c>
      <c r="E659" s="2">
        <v>15</v>
      </c>
      <c r="F659" s="96">
        <v>158.69999999999999</v>
      </c>
      <c r="G659" s="96">
        <v>154.9</v>
      </c>
      <c r="H659" s="96">
        <v>158.5</v>
      </c>
      <c r="I659" s="96">
        <v>157.9</v>
      </c>
      <c r="J659" s="96">
        <v>150.19999999999999</v>
      </c>
      <c r="K659" s="96">
        <v>157.80000000000001</v>
      </c>
      <c r="L659" s="96">
        <v>151.5</v>
      </c>
      <c r="M659" s="96">
        <v>178.8</v>
      </c>
      <c r="N659" s="96">
        <v>160.30000000000001</v>
      </c>
      <c r="O659" s="96">
        <v>155.80000000000001</v>
      </c>
      <c r="P659" s="96">
        <v>152</v>
      </c>
      <c r="Q659" s="96">
        <v>169.2</v>
      </c>
      <c r="R659" s="96">
        <v>153.5</v>
      </c>
      <c r="S659" s="19">
        <v>96</v>
      </c>
      <c r="T659" s="20">
        <v>220.69218749999996</v>
      </c>
      <c r="U659" s="20">
        <v>215.40781250000001</v>
      </c>
      <c r="V659" s="20">
        <v>220.4140625</v>
      </c>
      <c r="W659" s="20">
        <v>219.57968750000001</v>
      </c>
      <c r="X659" s="20">
        <v>208.87187499999996</v>
      </c>
      <c r="Y659" s="20">
        <v>219.44062500000004</v>
      </c>
      <c r="Z659" s="20">
        <v>210.6796875</v>
      </c>
      <c r="AA659" s="20">
        <v>248.64375000000004</v>
      </c>
      <c r="AB659" s="20">
        <v>222.91718750000004</v>
      </c>
      <c r="AC659" s="20">
        <v>216.65937500000004</v>
      </c>
      <c r="AD659" s="20">
        <v>211.375</v>
      </c>
      <c r="AE659" s="20">
        <v>235.29374999999996</v>
      </c>
      <c r="AF659" s="20">
        <v>213.4609375</v>
      </c>
    </row>
    <row r="660" spans="1:32">
      <c r="A660" s="3">
        <v>2012</v>
      </c>
      <c r="B660" s="5" t="s">
        <v>27</v>
      </c>
      <c r="C660" s="5" t="s">
        <v>18</v>
      </c>
      <c r="D660" s="2">
        <v>10</v>
      </c>
      <c r="E660" s="2">
        <v>15</v>
      </c>
      <c r="F660" s="44">
        <v>11.28</v>
      </c>
      <c r="G660" s="44">
        <v>10.36</v>
      </c>
      <c r="H660" s="44">
        <v>10.51</v>
      </c>
      <c r="I660" s="44">
        <v>10.37</v>
      </c>
      <c r="J660" s="44">
        <v>10.25</v>
      </c>
      <c r="K660" s="44">
        <v>10.46</v>
      </c>
      <c r="L660" s="44">
        <v>10.87</v>
      </c>
      <c r="M660" s="44">
        <v>15.71</v>
      </c>
      <c r="N660" s="44">
        <v>12.09</v>
      </c>
      <c r="O660" s="44">
        <v>10.42</v>
      </c>
      <c r="P660" s="44">
        <v>10.08</v>
      </c>
      <c r="Q660" s="44">
        <v>11.15</v>
      </c>
      <c r="R660" s="44">
        <v>10.07</v>
      </c>
      <c r="S660" s="19">
        <v>96</v>
      </c>
      <c r="T660" s="21">
        <v>15.686249999999999</v>
      </c>
      <c r="U660" s="21">
        <v>14.406874999999999</v>
      </c>
      <c r="V660" s="21">
        <v>14.61546875</v>
      </c>
      <c r="W660" s="21">
        <v>14.420781249999999</v>
      </c>
      <c r="X660" s="21">
        <v>14.25390625</v>
      </c>
      <c r="Y660" s="21">
        <v>14.545937500000001</v>
      </c>
      <c r="Z660" s="21">
        <v>15.116093749999999</v>
      </c>
      <c r="AA660" s="21">
        <v>21.846718750000004</v>
      </c>
      <c r="AB660" s="21">
        <v>16.81265625</v>
      </c>
      <c r="AC660" s="21">
        <v>14.4903125</v>
      </c>
      <c r="AD660" s="21">
        <v>14.0175</v>
      </c>
      <c r="AE660" s="21">
        <v>15.50546875</v>
      </c>
      <c r="AF660" s="21">
        <v>14.00359375</v>
      </c>
    </row>
    <row r="661" spans="1:32">
      <c r="A661" s="3">
        <v>2012</v>
      </c>
      <c r="B661" s="5" t="s">
        <v>27</v>
      </c>
      <c r="C661" s="5" t="s">
        <v>19</v>
      </c>
      <c r="D661" s="2">
        <v>11</v>
      </c>
      <c r="E661" s="2">
        <v>15</v>
      </c>
      <c r="F661" s="44">
        <v>12.6</v>
      </c>
      <c r="G661" s="44">
        <v>11.55</v>
      </c>
      <c r="H661" s="44">
        <v>11.64</v>
      </c>
      <c r="I661" s="44">
        <v>11.56</v>
      </c>
      <c r="J661" s="44">
        <v>11.53</v>
      </c>
      <c r="K661" s="44">
        <v>11.65</v>
      </c>
      <c r="L661" s="44">
        <v>12.23</v>
      </c>
      <c r="M661" s="44">
        <v>17.18</v>
      </c>
      <c r="N661" s="44">
        <v>13.85</v>
      </c>
      <c r="O661" s="44">
        <v>11.63</v>
      </c>
      <c r="P661" s="44">
        <v>11.18</v>
      </c>
      <c r="Q661" s="44">
        <v>12.41</v>
      </c>
      <c r="R661" s="44">
        <v>10.67</v>
      </c>
      <c r="S661" s="19">
        <v>96</v>
      </c>
      <c r="T661" s="21">
        <v>17.521874999999998</v>
      </c>
      <c r="U661" s="21">
        <v>16.061718750000001</v>
      </c>
      <c r="V661" s="21">
        <v>16.186875000000001</v>
      </c>
      <c r="W661" s="21">
        <v>16.075624999999999</v>
      </c>
      <c r="X661" s="21">
        <v>16.033906249999998</v>
      </c>
      <c r="Y661" s="21">
        <v>16.200781250000002</v>
      </c>
      <c r="Z661" s="21">
        <v>17.00734375</v>
      </c>
      <c r="AA661" s="21">
        <v>23.890937499999996</v>
      </c>
      <c r="AB661" s="21">
        <v>19.260156249999998</v>
      </c>
      <c r="AC661" s="21">
        <v>16.172968749999999</v>
      </c>
      <c r="AD661" s="21">
        <v>15.5471875</v>
      </c>
      <c r="AE661" s="21">
        <v>17.25765625</v>
      </c>
      <c r="AF661" s="21">
        <v>14.83796875</v>
      </c>
    </row>
    <row r="662" spans="1:32">
      <c r="A662" s="3">
        <v>2012</v>
      </c>
      <c r="B662" s="5" t="s">
        <v>27</v>
      </c>
      <c r="C662" s="5" t="s">
        <v>20</v>
      </c>
      <c r="D662" s="2">
        <v>12</v>
      </c>
      <c r="E662" s="2">
        <v>15</v>
      </c>
      <c r="F662" s="44">
        <v>10.06</v>
      </c>
      <c r="G662" s="44">
        <v>9.41</v>
      </c>
      <c r="H662" s="44">
        <v>9.6</v>
      </c>
      <c r="I662" s="44">
        <v>9.35</v>
      </c>
      <c r="J662" s="44">
        <v>9.0500000000000007</v>
      </c>
      <c r="K662" s="44">
        <v>9.36</v>
      </c>
      <c r="L662" s="44">
        <v>9.6</v>
      </c>
      <c r="M662" s="44">
        <v>14.45</v>
      </c>
      <c r="N662" s="44">
        <v>10.52</v>
      </c>
      <c r="O662" s="44">
        <v>9.5500000000000007</v>
      </c>
      <c r="P662" s="44">
        <v>9.26</v>
      </c>
      <c r="Q662" s="44">
        <v>10.08</v>
      </c>
      <c r="R662" s="44">
        <v>9.57</v>
      </c>
      <c r="S662" s="19">
        <v>96</v>
      </c>
      <c r="T662" s="21">
        <v>13.9896875</v>
      </c>
      <c r="U662" s="21">
        <v>13.085781250000002</v>
      </c>
      <c r="V662" s="21">
        <v>13.35</v>
      </c>
      <c r="W662" s="21">
        <v>13.00234375</v>
      </c>
      <c r="X662" s="21">
        <v>12.585156250000002</v>
      </c>
      <c r="Y662" s="21">
        <v>13.016249999999999</v>
      </c>
      <c r="Z662" s="21">
        <v>13.35</v>
      </c>
      <c r="AA662" s="21">
        <v>20.094531249999999</v>
      </c>
      <c r="AB662" s="21">
        <v>14.629374999999998</v>
      </c>
      <c r="AC662" s="21">
        <v>13.280468750000002</v>
      </c>
      <c r="AD662" s="21">
        <v>12.8771875</v>
      </c>
      <c r="AE662" s="21">
        <v>14.0175</v>
      </c>
      <c r="AF662" s="21">
        <v>13.30828125</v>
      </c>
    </row>
    <row r="663" spans="1:32">
      <c r="A663" s="3">
        <v>2012</v>
      </c>
      <c r="B663" s="5" t="s">
        <v>27</v>
      </c>
      <c r="C663" s="5" t="s">
        <v>21</v>
      </c>
      <c r="D663" s="2">
        <v>13</v>
      </c>
      <c r="E663" s="2">
        <v>15</v>
      </c>
      <c r="F663" s="44">
        <v>12.83</v>
      </c>
      <c r="G663" s="44">
        <v>11.58</v>
      </c>
      <c r="H663" s="44">
        <v>11.93</v>
      </c>
      <c r="I663" s="44">
        <v>11.67</v>
      </c>
      <c r="J663" s="44">
        <v>11.55</v>
      </c>
      <c r="K663" s="44">
        <v>11.86</v>
      </c>
      <c r="L663" s="44">
        <v>12.38</v>
      </c>
      <c r="M663" s="44">
        <v>17.14</v>
      </c>
      <c r="N663" s="44">
        <v>13.68</v>
      </c>
      <c r="O663" s="44">
        <v>11.77</v>
      </c>
      <c r="P663" s="44">
        <v>11.48</v>
      </c>
      <c r="Q663" s="44">
        <v>12.63</v>
      </c>
      <c r="R663" s="44">
        <v>11.45</v>
      </c>
      <c r="S663" s="19">
        <v>96</v>
      </c>
      <c r="T663" s="21">
        <v>17.841718750000002</v>
      </c>
      <c r="U663" s="21">
        <v>16.103437500000002</v>
      </c>
      <c r="V663" s="21">
        <v>16.59015625</v>
      </c>
      <c r="W663" s="21">
        <v>16.228593749999998</v>
      </c>
      <c r="X663" s="21">
        <v>16.061718750000001</v>
      </c>
      <c r="Y663" s="21">
        <v>16.492812499999999</v>
      </c>
      <c r="Z663" s="21">
        <v>17.215937499999999</v>
      </c>
      <c r="AA663" s="21">
        <v>23.835312500000001</v>
      </c>
      <c r="AB663" s="21">
        <v>19.02375</v>
      </c>
      <c r="AC663" s="21">
        <v>16.36765625</v>
      </c>
      <c r="AD663" s="21">
        <v>15.964375000000002</v>
      </c>
      <c r="AE663" s="21">
        <v>17.563593749999999</v>
      </c>
      <c r="AF663" s="21">
        <v>15.922656249999998</v>
      </c>
    </row>
    <row r="664" spans="1:32">
      <c r="A664" s="3">
        <v>2012</v>
      </c>
      <c r="B664" s="5" t="s">
        <v>27</v>
      </c>
      <c r="C664" s="5" t="s">
        <v>22</v>
      </c>
      <c r="D664" s="2">
        <v>14</v>
      </c>
      <c r="E664" s="2">
        <v>15</v>
      </c>
      <c r="F664" s="44">
        <v>13.41</v>
      </c>
      <c r="G664" s="44">
        <v>12.1</v>
      </c>
      <c r="H664" s="44">
        <v>12.45</v>
      </c>
      <c r="I664" s="44">
        <v>12.18</v>
      </c>
      <c r="J664" s="44">
        <v>12.09</v>
      </c>
      <c r="K664" s="44">
        <v>12.38</v>
      </c>
      <c r="L664" s="44">
        <v>13.02</v>
      </c>
      <c r="M664" s="44">
        <v>18.27</v>
      </c>
      <c r="N664" s="44">
        <v>14.68</v>
      </c>
      <c r="O664" s="44">
        <v>12.39</v>
      </c>
      <c r="P664" s="44">
        <v>12</v>
      </c>
      <c r="Q664" s="44">
        <v>13.15</v>
      </c>
      <c r="R664" s="44">
        <v>11.46</v>
      </c>
      <c r="S664" s="19">
        <v>96</v>
      </c>
      <c r="T664" s="21">
        <v>18.64828125</v>
      </c>
      <c r="U664" s="21">
        <v>16.826562499999998</v>
      </c>
      <c r="V664" s="21">
        <v>17.313281249999999</v>
      </c>
      <c r="W664" s="21">
        <v>16.9378125</v>
      </c>
      <c r="X664" s="21">
        <v>16.81265625</v>
      </c>
      <c r="Y664" s="21">
        <v>17.215937499999999</v>
      </c>
      <c r="Z664" s="21">
        <v>18.1059375</v>
      </c>
      <c r="AA664" s="21">
        <v>25.40671875</v>
      </c>
      <c r="AB664" s="21">
        <v>20.414375</v>
      </c>
      <c r="AC664" s="21">
        <v>17.229843750000001</v>
      </c>
      <c r="AD664" s="21">
        <v>16.6875</v>
      </c>
      <c r="AE664" s="21">
        <v>18.286718750000002</v>
      </c>
      <c r="AF664" s="21">
        <v>15.936562500000001</v>
      </c>
    </row>
    <row r="665" spans="1:32">
      <c r="A665" s="3">
        <v>2012</v>
      </c>
      <c r="B665" s="5" t="s">
        <v>27</v>
      </c>
      <c r="C665" s="5" t="s">
        <v>23</v>
      </c>
      <c r="D665" s="2">
        <v>15</v>
      </c>
      <c r="E665" s="2">
        <v>15</v>
      </c>
      <c r="F665" s="44">
        <v>12.01</v>
      </c>
      <c r="G665" s="44">
        <v>10.96</v>
      </c>
      <c r="H665" s="44">
        <v>11.24</v>
      </c>
      <c r="I665" s="44">
        <v>10.95</v>
      </c>
      <c r="J665" s="44">
        <v>10.61</v>
      </c>
      <c r="K665" s="44">
        <v>10.94</v>
      </c>
      <c r="L665" s="44">
        <v>11.32</v>
      </c>
      <c r="M665" s="44">
        <v>15.94</v>
      </c>
      <c r="N665" s="44">
        <v>12.33</v>
      </c>
      <c r="O665" s="44">
        <v>10.93</v>
      </c>
      <c r="P665" s="44">
        <v>10.83</v>
      </c>
      <c r="Q665" s="44">
        <v>11.89</v>
      </c>
      <c r="R665" s="44">
        <v>11.41</v>
      </c>
      <c r="S665" s="19">
        <v>96</v>
      </c>
      <c r="T665" s="21">
        <v>16.701406250000002</v>
      </c>
      <c r="U665" s="21">
        <v>15.241250000000001</v>
      </c>
      <c r="V665" s="21">
        <v>15.630625</v>
      </c>
      <c r="W665" s="21">
        <v>15.227343749999998</v>
      </c>
      <c r="X665" s="21">
        <v>14.754531249999999</v>
      </c>
      <c r="Y665" s="21">
        <v>15.2134375</v>
      </c>
      <c r="Z665" s="21">
        <v>15.741875</v>
      </c>
      <c r="AA665" s="21">
        <v>22.166562499999998</v>
      </c>
      <c r="AB665" s="21">
        <v>17.146406250000002</v>
      </c>
      <c r="AC665" s="21">
        <v>15.19953125</v>
      </c>
      <c r="AD665" s="21">
        <v>15.06046875</v>
      </c>
      <c r="AE665" s="21">
        <v>16.534531250000001</v>
      </c>
      <c r="AF665" s="21">
        <v>15.867031250000002</v>
      </c>
    </row>
    <row r="666" spans="1:32">
      <c r="A666" s="3">
        <v>2012</v>
      </c>
      <c r="B666" s="5" t="s">
        <v>27</v>
      </c>
      <c r="C666" s="5" t="s">
        <v>24</v>
      </c>
      <c r="D666" s="2">
        <v>16</v>
      </c>
      <c r="E666" s="2">
        <v>15</v>
      </c>
      <c r="F666" s="44">
        <v>8.02</v>
      </c>
      <c r="G666" s="44">
        <v>7.68</v>
      </c>
      <c r="H666" s="44">
        <v>7.79</v>
      </c>
      <c r="I666" s="44">
        <v>7.65</v>
      </c>
      <c r="J666" s="44">
        <v>7.65</v>
      </c>
      <c r="K666" s="44">
        <v>7.8</v>
      </c>
      <c r="L666" s="44">
        <v>8</v>
      </c>
      <c r="M666" s="44">
        <v>9.3800000000000008</v>
      </c>
      <c r="N666" s="44">
        <v>8.4600000000000009</v>
      </c>
      <c r="O666" s="44">
        <v>8.0500000000000007</v>
      </c>
      <c r="P666" s="44">
        <v>7.57</v>
      </c>
      <c r="Q666" s="44">
        <v>8.1999999999999993</v>
      </c>
      <c r="R666" s="44">
        <v>7.75</v>
      </c>
      <c r="S666" s="19">
        <v>96</v>
      </c>
      <c r="T666" s="21">
        <v>11.152812499999998</v>
      </c>
      <c r="U666" s="21">
        <v>10.68</v>
      </c>
      <c r="V666" s="21">
        <v>10.832968749999999</v>
      </c>
      <c r="W666" s="21">
        <v>10.63828125</v>
      </c>
      <c r="X666" s="21">
        <v>10.63828125</v>
      </c>
      <c r="Y666" s="21">
        <v>10.846874999999999</v>
      </c>
      <c r="Z666" s="21">
        <v>11.125</v>
      </c>
      <c r="AA666" s="21">
        <v>13.044062500000001</v>
      </c>
      <c r="AB666" s="21">
        <v>11.764687500000001</v>
      </c>
      <c r="AC666" s="21">
        <v>11.194531250000002</v>
      </c>
      <c r="AD666" s="21">
        <v>10.52703125</v>
      </c>
      <c r="AE666" s="21">
        <v>11.403124999999998</v>
      </c>
      <c r="AF666" s="21">
        <v>10.77734375</v>
      </c>
    </row>
    <row r="667" spans="1:32">
      <c r="A667" s="3">
        <v>2012</v>
      </c>
      <c r="B667" s="5" t="s">
        <v>27</v>
      </c>
      <c r="C667" s="5" t="s">
        <v>25</v>
      </c>
      <c r="D667" s="2">
        <v>17</v>
      </c>
      <c r="E667" s="2">
        <v>15</v>
      </c>
      <c r="F667" s="44">
        <v>7.71</v>
      </c>
      <c r="G667" s="44">
        <v>7.7</v>
      </c>
      <c r="H667" s="44">
        <v>7.64</v>
      </c>
      <c r="I667" s="44">
        <v>7.36</v>
      </c>
      <c r="J667" s="44">
        <v>7.56</v>
      </c>
      <c r="K667" s="44">
        <v>7.45</v>
      </c>
      <c r="L667" s="44">
        <v>7.56</v>
      </c>
      <c r="M667" s="44">
        <v>8.58</v>
      </c>
      <c r="N667" s="44">
        <v>8</v>
      </c>
      <c r="O667" s="44">
        <v>7.62</v>
      </c>
      <c r="P667" s="44">
        <v>7.44</v>
      </c>
      <c r="Q667" s="44">
        <v>7.58</v>
      </c>
      <c r="R667" s="44">
        <v>7.14</v>
      </c>
      <c r="S667" s="19">
        <v>96</v>
      </c>
      <c r="T667" s="21">
        <v>10.721718750000001</v>
      </c>
      <c r="U667" s="21">
        <v>10.707812500000001</v>
      </c>
      <c r="V667" s="21">
        <v>10.624374999999999</v>
      </c>
      <c r="W667" s="21">
        <v>10.235000000000001</v>
      </c>
      <c r="X667" s="21">
        <v>10.513125</v>
      </c>
      <c r="Y667" s="21">
        <v>10.360156250000001</v>
      </c>
      <c r="Z667" s="21">
        <v>10.513125</v>
      </c>
      <c r="AA667" s="21">
        <v>11.9315625</v>
      </c>
      <c r="AB667" s="21">
        <v>11.125</v>
      </c>
      <c r="AC667" s="21">
        <v>10.596562499999999</v>
      </c>
      <c r="AD667" s="21">
        <v>10.34625</v>
      </c>
      <c r="AE667" s="21">
        <v>10.5409375</v>
      </c>
      <c r="AF667" s="21">
        <v>9.9290624999999988</v>
      </c>
    </row>
    <row r="668" spans="1:32">
      <c r="A668" s="3">
        <v>2012</v>
      </c>
      <c r="B668" s="5" t="s">
        <v>27</v>
      </c>
      <c r="C668" s="5" t="s">
        <v>26</v>
      </c>
      <c r="D668" s="2">
        <v>18</v>
      </c>
      <c r="E668" s="2">
        <v>15</v>
      </c>
      <c r="F668" s="44">
        <v>8.14</v>
      </c>
      <c r="G668" s="44">
        <v>7.67</v>
      </c>
      <c r="H668" s="44">
        <v>7.83</v>
      </c>
      <c r="I668" s="44">
        <v>7.77</v>
      </c>
      <c r="J668" s="44">
        <v>7.68</v>
      </c>
      <c r="K668" s="44">
        <v>7.9</v>
      </c>
      <c r="L668" s="44">
        <v>8.1</v>
      </c>
      <c r="M668" s="44">
        <v>9.81</v>
      </c>
      <c r="N668" s="44">
        <v>8.5500000000000007</v>
      </c>
      <c r="O668" s="44">
        <v>8.19</v>
      </c>
      <c r="P668" s="44">
        <v>7.6</v>
      </c>
      <c r="Q668" s="44">
        <v>8.3699999999999992</v>
      </c>
      <c r="R668" s="44">
        <v>7.9</v>
      </c>
      <c r="S668" s="19">
        <v>96</v>
      </c>
      <c r="T668" s="21">
        <v>11.319687500000001</v>
      </c>
      <c r="U668" s="21">
        <v>10.66609375</v>
      </c>
      <c r="V668" s="21">
        <v>10.88859375</v>
      </c>
      <c r="W668" s="21">
        <v>10.805156249999998</v>
      </c>
      <c r="X668" s="21">
        <v>10.68</v>
      </c>
      <c r="Y668" s="21">
        <v>10.9859375</v>
      </c>
      <c r="Z668" s="21">
        <v>11.2640625</v>
      </c>
      <c r="AA668" s="21">
        <v>13.64203125</v>
      </c>
      <c r="AB668" s="21">
        <v>11.889843750000002</v>
      </c>
      <c r="AC668" s="21">
        <v>11.38921875</v>
      </c>
      <c r="AD668" s="21">
        <v>10.56875</v>
      </c>
      <c r="AE668" s="21">
        <v>11.639531249999999</v>
      </c>
      <c r="AF668" s="21">
        <v>10.9859375</v>
      </c>
    </row>
    <row r="669" spans="1:32">
      <c r="A669" s="3">
        <v>2012</v>
      </c>
      <c r="B669" s="5" t="s">
        <v>28</v>
      </c>
      <c r="C669" s="5" t="s">
        <v>18</v>
      </c>
      <c r="D669" s="2">
        <v>19</v>
      </c>
      <c r="E669" s="2">
        <v>15</v>
      </c>
      <c r="F669" s="45">
        <v>11.23</v>
      </c>
      <c r="G669" s="45">
        <v>10.31</v>
      </c>
      <c r="H669" s="45">
        <v>10.46</v>
      </c>
      <c r="I669" s="45">
        <v>10.29</v>
      </c>
      <c r="J669" s="45">
        <v>10.19</v>
      </c>
      <c r="K669" s="45">
        <v>10.39</v>
      </c>
      <c r="L669" s="45">
        <v>10.83</v>
      </c>
      <c r="M669" s="45">
        <v>15.68</v>
      </c>
      <c r="N669" s="45">
        <v>12.04</v>
      </c>
      <c r="O669" s="45">
        <v>10.36</v>
      </c>
      <c r="P669" s="45">
        <v>10.050000000000001</v>
      </c>
      <c r="Q669" s="45">
        <v>11.06</v>
      </c>
      <c r="R669" s="45">
        <v>10</v>
      </c>
      <c r="S669" s="19">
        <v>96</v>
      </c>
      <c r="T669" s="22">
        <v>15.616718750000002</v>
      </c>
      <c r="U669" s="22">
        <v>14.33734375</v>
      </c>
      <c r="V669" s="22">
        <v>14.545937500000001</v>
      </c>
      <c r="W669" s="22">
        <v>14.309531249999999</v>
      </c>
      <c r="X669" s="22">
        <v>14.17046875</v>
      </c>
      <c r="Y669" s="22">
        <v>14.448593750000001</v>
      </c>
      <c r="Z669" s="22">
        <v>15.06046875</v>
      </c>
      <c r="AA669" s="22">
        <v>21.804999999999996</v>
      </c>
      <c r="AB669" s="22">
        <v>16.743124999999999</v>
      </c>
      <c r="AC669" s="22">
        <v>14.406874999999999</v>
      </c>
      <c r="AD669" s="22">
        <v>13.975781250000002</v>
      </c>
      <c r="AE669" s="22">
        <v>15.3803125</v>
      </c>
      <c r="AF669" s="22">
        <v>13.90625</v>
      </c>
    </row>
    <row r="670" spans="1:32">
      <c r="A670" s="3">
        <v>2012</v>
      </c>
      <c r="B670" s="5" t="s">
        <v>28</v>
      </c>
      <c r="C670" s="5" t="s">
        <v>19</v>
      </c>
      <c r="D670" s="2">
        <v>20</v>
      </c>
      <c r="E670" s="2">
        <v>15</v>
      </c>
      <c r="F670" s="45">
        <v>12.5</v>
      </c>
      <c r="G670" s="45">
        <v>11.42</v>
      </c>
      <c r="H670" s="45">
        <v>11.53</v>
      </c>
      <c r="I670" s="45">
        <v>11.48</v>
      </c>
      <c r="J670" s="45">
        <v>11.36</v>
      </c>
      <c r="K670" s="45">
        <v>11.53</v>
      </c>
      <c r="L670" s="45">
        <v>12.12</v>
      </c>
      <c r="M670" s="45">
        <v>17.12</v>
      </c>
      <c r="N670" s="45">
        <v>13.78</v>
      </c>
      <c r="O670" s="45">
        <v>11.5</v>
      </c>
      <c r="P670" s="45">
        <v>11.15</v>
      </c>
      <c r="Q670" s="45">
        <v>12.23</v>
      </c>
      <c r="R670" s="45">
        <v>10.55</v>
      </c>
      <c r="S670" s="19">
        <v>96</v>
      </c>
      <c r="T670" s="22">
        <v>17.3828125</v>
      </c>
      <c r="U670" s="22">
        <v>15.8809375</v>
      </c>
      <c r="V670" s="22">
        <v>16.033906249999998</v>
      </c>
      <c r="W670" s="22">
        <v>15.964375000000002</v>
      </c>
      <c r="X670" s="22">
        <v>15.797499999999999</v>
      </c>
      <c r="Y670" s="22">
        <v>16.033906249999998</v>
      </c>
      <c r="Z670" s="22">
        <v>16.854375000000001</v>
      </c>
      <c r="AA670" s="22">
        <v>23.807500000000001</v>
      </c>
      <c r="AB670" s="22">
        <v>19.162812499999998</v>
      </c>
      <c r="AC670" s="22">
        <v>15.9921875</v>
      </c>
      <c r="AD670" s="22">
        <v>15.50546875</v>
      </c>
      <c r="AE670" s="22">
        <v>17.00734375</v>
      </c>
      <c r="AF670" s="22">
        <v>14.671093750000002</v>
      </c>
    </row>
    <row r="671" spans="1:32">
      <c r="A671" s="3">
        <v>2012</v>
      </c>
      <c r="B671" s="5" t="s">
        <v>28</v>
      </c>
      <c r="C671" s="5" t="s">
        <v>20</v>
      </c>
      <c r="D671" s="2">
        <v>21</v>
      </c>
      <c r="E671" s="2">
        <v>15</v>
      </c>
      <c r="F671" s="45">
        <v>10.050000000000001</v>
      </c>
      <c r="G671" s="45">
        <v>9.39</v>
      </c>
      <c r="H671" s="45">
        <v>9.59</v>
      </c>
      <c r="I671" s="45">
        <v>9.33</v>
      </c>
      <c r="J671" s="45">
        <v>9.02</v>
      </c>
      <c r="K671" s="45">
        <v>9.35</v>
      </c>
      <c r="L671" s="45">
        <v>9.59</v>
      </c>
      <c r="M671" s="45">
        <v>14.47</v>
      </c>
      <c r="N671" s="45">
        <v>10.51</v>
      </c>
      <c r="O671" s="45">
        <v>9.5500000000000007</v>
      </c>
      <c r="P671" s="45">
        <v>9.25</v>
      </c>
      <c r="Q671" s="45">
        <v>10.08</v>
      </c>
      <c r="R671" s="45">
        <v>9.56</v>
      </c>
      <c r="S671" s="19">
        <v>96</v>
      </c>
      <c r="T671" s="22">
        <v>13.975781250000002</v>
      </c>
      <c r="U671" s="22">
        <v>13.057968750000001</v>
      </c>
      <c r="V671" s="22">
        <v>13.336093749999998</v>
      </c>
      <c r="W671" s="22">
        <v>12.97453125</v>
      </c>
      <c r="X671" s="22">
        <v>12.543437499999998</v>
      </c>
      <c r="Y671" s="22">
        <v>13.00234375</v>
      </c>
      <c r="Z671" s="22">
        <v>13.336093749999998</v>
      </c>
      <c r="AA671" s="22">
        <v>20.122343750000002</v>
      </c>
      <c r="AB671" s="22">
        <v>14.61546875</v>
      </c>
      <c r="AC671" s="22">
        <v>13.280468750000002</v>
      </c>
      <c r="AD671" s="22">
        <v>12.86328125</v>
      </c>
      <c r="AE671" s="22">
        <v>14.0175</v>
      </c>
      <c r="AF671" s="22">
        <v>13.294375</v>
      </c>
    </row>
    <row r="672" spans="1:32">
      <c r="A672" s="3">
        <v>2012</v>
      </c>
      <c r="B672" s="5" t="s">
        <v>28</v>
      </c>
      <c r="C672" s="5" t="s">
        <v>21</v>
      </c>
      <c r="D672" s="2">
        <v>22</v>
      </c>
      <c r="E672" s="2">
        <v>15</v>
      </c>
      <c r="F672" s="45">
        <v>12.77</v>
      </c>
      <c r="G672" s="45">
        <v>11.49</v>
      </c>
      <c r="H672" s="45">
        <v>11.85</v>
      </c>
      <c r="I672" s="45">
        <v>11.57</v>
      </c>
      <c r="J672" s="45">
        <v>11.47</v>
      </c>
      <c r="K672" s="45">
        <v>11.74</v>
      </c>
      <c r="L672" s="45">
        <v>12.28</v>
      </c>
      <c r="M672" s="45">
        <v>17.11</v>
      </c>
      <c r="N672" s="45">
        <v>13.63</v>
      </c>
      <c r="O672" s="45">
        <v>11.68</v>
      </c>
      <c r="P672" s="45">
        <v>11.41</v>
      </c>
      <c r="Q672" s="45">
        <v>12.52</v>
      </c>
      <c r="R672" s="45">
        <v>11.36</v>
      </c>
      <c r="S672" s="19">
        <v>96</v>
      </c>
      <c r="T672" s="22">
        <v>17.75828125</v>
      </c>
      <c r="U672" s="22">
        <v>15.97828125</v>
      </c>
      <c r="V672" s="22">
        <v>16.478906249999998</v>
      </c>
      <c r="W672" s="22">
        <v>16.08953125</v>
      </c>
      <c r="X672" s="22">
        <v>15.950468750000001</v>
      </c>
      <c r="Y672" s="22">
        <v>16.325937499999998</v>
      </c>
      <c r="Z672" s="22">
        <v>17.076874999999998</v>
      </c>
      <c r="AA672" s="22">
        <v>23.793593749999999</v>
      </c>
      <c r="AB672" s="22">
        <v>18.954218749999999</v>
      </c>
      <c r="AC672" s="22">
        <v>16.2425</v>
      </c>
      <c r="AD672" s="22">
        <v>15.867031250000002</v>
      </c>
      <c r="AE672" s="22">
        <v>17.410625</v>
      </c>
      <c r="AF672" s="22">
        <v>15.797499999999999</v>
      </c>
    </row>
    <row r="673" spans="1:32">
      <c r="A673" s="3">
        <v>2012</v>
      </c>
      <c r="B673" s="5" t="s">
        <v>28</v>
      </c>
      <c r="C673" s="5" t="s">
        <v>22</v>
      </c>
      <c r="D673" s="2">
        <v>23</v>
      </c>
      <c r="E673" s="2">
        <v>15</v>
      </c>
      <c r="F673" s="45">
        <v>13.27</v>
      </c>
      <c r="G673" s="45">
        <v>11.94</v>
      </c>
      <c r="H673" s="45">
        <v>12.32</v>
      </c>
      <c r="I673" s="45">
        <v>12.01</v>
      </c>
      <c r="J673" s="45">
        <v>11.92</v>
      </c>
      <c r="K673" s="45">
        <v>12.26</v>
      </c>
      <c r="L673" s="45">
        <v>12.89</v>
      </c>
      <c r="M673" s="45">
        <v>18.149999999999999</v>
      </c>
      <c r="N673" s="45">
        <v>14.5</v>
      </c>
      <c r="O673" s="45">
        <v>12.22</v>
      </c>
      <c r="P673" s="45">
        <v>11.92</v>
      </c>
      <c r="Q673" s="45">
        <v>12.97</v>
      </c>
      <c r="R673" s="45">
        <v>11.36</v>
      </c>
      <c r="S673" s="19">
        <v>96</v>
      </c>
      <c r="T673" s="22">
        <v>18.45359375</v>
      </c>
      <c r="U673" s="22">
        <v>16.604062500000001</v>
      </c>
      <c r="V673" s="22">
        <v>17.1325</v>
      </c>
      <c r="W673" s="22">
        <v>16.701406250000002</v>
      </c>
      <c r="X673" s="22">
        <v>16.576249999999998</v>
      </c>
      <c r="Y673" s="22">
        <v>17.049062500000002</v>
      </c>
      <c r="Z673" s="22">
        <v>17.925156250000001</v>
      </c>
      <c r="AA673" s="22">
        <v>25.239843749999995</v>
      </c>
      <c r="AB673" s="22">
        <v>20.1640625</v>
      </c>
      <c r="AC673" s="22">
        <v>16.993437500000002</v>
      </c>
      <c r="AD673" s="22">
        <v>16.576249999999998</v>
      </c>
      <c r="AE673" s="22">
        <v>18.036406250000002</v>
      </c>
      <c r="AF673" s="22">
        <v>15.797499999999999</v>
      </c>
    </row>
    <row r="674" spans="1:32">
      <c r="A674" s="3">
        <v>2012</v>
      </c>
      <c r="B674" s="5" t="s">
        <v>28</v>
      </c>
      <c r="C674" s="5" t="s">
        <v>23</v>
      </c>
      <c r="D674" s="2">
        <v>24</v>
      </c>
      <c r="E674" s="2">
        <v>15</v>
      </c>
      <c r="F674" s="45">
        <v>12.01</v>
      </c>
      <c r="G674" s="45">
        <v>10.94</v>
      </c>
      <c r="H674" s="45">
        <v>11.24</v>
      </c>
      <c r="I674" s="45">
        <v>10.94</v>
      </c>
      <c r="J674" s="45">
        <v>10.54</v>
      </c>
      <c r="K674" s="45">
        <v>10.93</v>
      </c>
      <c r="L674" s="45">
        <v>11.3</v>
      </c>
      <c r="M674" s="45">
        <v>15.95</v>
      </c>
      <c r="N674" s="45">
        <v>12.31</v>
      </c>
      <c r="O674" s="45">
        <v>10.93</v>
      </c>
      <c r="P674" s="45">
        <v>10.8</v>
      </c>
      <c r="Q674" s="45">
        <v>11.88</v>
      </c>
      <c r="R674" s="45">
        <v>11.36</v>
      </c>
      <c r="S674" s="19">
        <v>96</v>
      </c>
      <c r="T674" s="22">
        <v>16.701406250000002</v>
      </c>
      <c r="U674" s="22">
        <v>15.2134375</v>
      </c>
      <c r="V674" s="22">
        <v>15.630625</v>
      </c>
      <c r="W674" s="22">
        <v>15.2134375</v>
      </c>
      <c r="X674" s="22">
        <v>14.657187499999999</v>
      </c>
      <c r="Y674" s="22">
        <v>15.19953125</v>
      </c>
      <c r="Z674" s="22">
        <v>15.714062500000002</v>
      </c>
      <c r="AA674" s="22">
        <v>22.180468749999999</v>
      </c>
      <c r="AB674" s="22">
        <v>17.118593749999999</v>
      </c>
      <c r="AC674" s="22">
        <v>15.19953125</v>
      </c>
      <c r="AD674" s="22">
        <v>15.018750000000002</v>
      </c>
      <c r="AE674" s="22">
        <v>16.520624999999999</v>
      </c>
      <c r="AF674" s="22">
        <v>15.797499999999999</v>
      </c>
    </row>
    <row r="675" spans="1:32">
      <c r="A675" s="3">
        <v>2012</v>
      </c>
      <c r="B675" s="5" t="s">
        <v>28</v>
      </c>
      <c r="C675" s="5" t="s">
        <v>24</v>
      </c>
      <c r="D675" s="2">
        <v>25</v>
      </c>
      <c r="E675" s="2">
        <v>15</v>
      </c>
      <c r="F675" s="45">
        <v>8.02</v>
      </c>
      <c r="G675" s="45">
        <v>7.7</v>
      </c>
      <c r="H675" s="45">
        <v>7.78</v>
      </c>
      <c r="I675" s="45">
        <v>7.65</v>
      </c>
      <c r="J675" s="45">
        <v>7.63</v>
      </c>
      <c r="K675" s="45">
        <v>7.8</v>
      </c>
      <c r="L675" s="45">
        <v>8</v>
      </c>
      <c r="M675" s="45">
        <v>9.42</v>
      </c>
      <c r="N675" s="45">
        <v>8.4600000000000009</v>
      </c>
      <c r="O675" s="45">
        <v>8.0500000000000007</v>
      </c>
      <c r="P675" s="45">
        <v>7.57</v>
      </c>
      <c r="Q675" s="45">
        <v>8.18</v>
      </c>
      <c r="R675" s="45">
        <v>7.78</v>
      </c>
      <c r="S675" s="19">
        <v>96</v>
      </c>
      <c r="T675" s="22">
        <v>11.152812499999998</v>
      </c>
      <c r="U675" s="22">
        <v>10.707812500000001</v>
      </c>
      <c r="V675" s="22">
        <v>10.819062500000001</v>
      </c>
      <c r="W675" s="22">
        <v>10.63828125</v>
      </c>
      <c r="X675" s="22">
        <v>10.610468750000001</v>
      </c>
      <c r="Y675" s="22">
        <v>10.846874999999999</v>
      </c>
      <c r="Z675" s="22">
        <v>11.125</v>
      </c>
      <c r="AA675" s="22">
        <v>13.0996875</v>
      </c>
      <c r="AB675" s="22">
        <v>11.764687500000001</v>
      </c>
      <c r="AC675" s="22">
        <v>11.194531250000002</v>
      </c>
      <c r="AD675" s="22">
        <v>10.52703125</v>
      </c>
      <c r="AE675" s="22">
        <v>11.3753125</v>
      </c>
      <c r="AF675" s="22">
        <v>10.819062500000001</v>
      </c>
    </row>
    <row r="676" spans="1:32">
      <c r="A676" s="3">
        <v>2012</v>
      </c>
      <c r="B676" s="5" t="s">
        <v>28</v>
      </c>
      <c r="C676" s="5" t="s">
        <v>25</v>
      </c>
      <c r="D676" s="2">
        <v>26</v>
      </c>
      <c r="E676" s="2">
        <v>15</v>
      </c>
      <c r="F676" s="45">
        <v>7.72</v>
      </c>
      <c r="G676" s="45">
        <v>7.7</v>
      </c>
      <c r="H676" s="45">
        <v>7.65</v>
      </c>
      <c r="I676" s="45">
        <v>7.33</v>
      </c>
      <c r="J676" s="45">
        <v>7.56</v>
      </c>
      <c r="K676" s="45">
        <v>7.45</v>
      </c>
      <c r="L676" s="45">
        <v>7.57</v>
      </c>
      <c r="M676" s="45">
        <v>8.67</v>
      </c>
      <c r="N676" s="45">
        <v>8.0299999999999994</v>
      </c>
      <c r="O676" s="45">
        <v>7.6</v>
      </c>
      <c r="P676" s="45">
        <v>7.48</v>
      </c>
      <c r="Q676" s="45">
        <v>7.59</v>
      </c>
      <c r="R676" s="45">
        <v>7.14</v>
      </c>
      <c r="S676" s="19">
        <v>96</v>
      </c>
      <c r="T676" s="22">
        <v>10.735624999999999</v>
      </c>
      <c r="U676" s="22">
        <v>10.707812500000001</v>
      </c>
      <c r="V676" s="22">
        <v>10.63828125</v>
      </c>
      <c r="W676" s="22">
        <v>10.19328125</v>
      </c>
      <c r="X676" s="22">
        <v>10.513125</v>
      </c>
      <c r="Y676" s="22">
        <v>10.360156250000001</v>
      </c>
      <c r="Z676" s="22">
        <v>10.52703125</v>
      </c>
      <c r="AA676" s="22">
        <v>12.05671875</v>
      </c>
      <c r="AB676" s="22">
        <v>11.166718749999999</v>
      </c>
      <c r="AC676" s="22">
        <v>10.56875</v>
      </c>
      <c r="AD676" s="22">
        <v>10.401875</v>
      </c>
      <c r="AE676" s="22">
        <v>10.55484375</v>
      </c>
      <c r="AF676" s="22">
        <v>9.9290624999999988</v>
      </c>
    </row>
    <row r="677" spans="1:32">
      <c r="A677" s="3">
        <v>2012</v>
      </c>
      <c r="B677" s="5" t="s">
        <v>28</v>
      </c>
      <c r="C677" s="5" t="s">
        <v>26</v>
      </c>
      <c r="D677" s="2">
        <v>27</v>
      </c>
      <c r="E677" s="2">
        <v>15</v>
      </c>
      <c r="F677" s="45">
        <v>8.14</v>
      </c>
      <c r="G677" s="45">
        <v>7.68</v>
      </c>
      <c r="H677" s="45">
        <v>7.82</v>
      </c>
      <c r="I677" s="45">
        <v>7.76</v>
      </c>
      <c r="J677" s="45">
        <v>7.66</v>
      </c>
      <c r="K677" s="45">
        <v>7.91</v>
      </c>
      <c r="L677" s="45">
        <v>8.1</v>
      </c>
      <c r="M677" s="45">
        <v>9.7899999999999991</v>
      </c>
      <c r="N677" s="45">
        <v>8.57</v>
      </c>
      <c r="O677" s="45">
        <v>8.1999999999999993</v>
      </c>
      <c r="P677" s="45">
        <v>7.58</v>
      </c>
      <c r="Q677" s="45">
        <v>8.3699999999999992</v>
      </c>
      <c r="R677" s="45">
        <v>7.91</v>
      </c>
      <c r="S677" s="19">
        <v>96</v>
      </c>
      <c r="T677" s="22">
        <v>11.319687500000001</v>
      </c>
      <c r="U677" s="22">
        <v>10.68</v>
      </c>
      <c r="V677" s="22">
        <v>10.8746875</v>
      </c>
      <c r="W677" s="22">
        <v>10.79125</v>
      </c>
      <c r="X677" s="22">
        <v>10.6521875</v>
      </c>
      <c r="Y677" s="22">
        <v>10.999843750000002</v>
      </c>
      <c r="Z677" s="22">
        <v>11.2640625</v>
      </c>
      <c r="AA677" s="22">
        <v>13.614218749999999</v>
      </c>
      <c r="AB677" s="22">
        <v>11.91765625</v>
      </c>
      <c r="AC677" s="22">
        <v>11.403124999999998</v>
      </c>
      <c r="AD677" s="22">
        <v>10.5409375</v>
      </c>
      <c r="AE677" s="22">
        <v>11.639531249999999</v>
      </c>
      <c r="AF677" s="22">
        <v>10.999843750000002</v>
      </c>
    </row>
    <row r="678" spans="1:32">
      <c r="A678" s="3">
        <v>2012</v>
      </c>
      <c r="B678" s="5" t="s">
        <v>29</v>
      </c>
      <c r="C678" s="5" t="s">
        <v>18</v>
      </c>
      <c r="D678" s="2">
        <v>28</v>
      </c>
      <c r="E678" s="2">
        <v>15</v>
      </c>
      <c r="F678" s="46">
        <v>21500</v>
      </c>
      <c r="G678" s="46">
        <v>19733</v>
      </c>
      <c r="H678" s="46">
        <v>20104</v>
      </c>
      <c r="I678" s="46">
        <v>19976</v>
      </c>
      <c r="J678" s="46">
        <v>20144</v>
      </c>
      <c r="K678" s="46">
        <v>19921</v>
      </c>
      <c r="L678" s="46">
        <v>20806</v>
      </c>
      <c r="M678" s="46">
        <v>30460</v>
      </c>
      <c r="N678" s="46">
        <v>22910</v>
      </c>
      <c r="O678" s="46">
        <v>19628</v>
      </c>
      <c r="P678" s="46">
        <v>19127</v>
      </c>
      <c r="Q678" s="46">
        <v>20952</v>
      </c>
      <c r="R678" s="46">
        <v>18693</v>
      </c>
      <c r="S678" s="19">
        <v>96</v>
      </c>
      <c r="T678" s="6">
        <v>29898.4375</v>
      </c>
      <c r="U678" s="6">
        <v>27441.203125</v>
      </c>
      <c r="V678" s="6">
        <v>27957.125</v>
      </c>
      <c r="W678" s="6">
        <v>27779.125</v>
      </c>
      <c r="X678" s="6">
        <v>28012.75</v>
      </c>
      <c r="Y678" s="6">
        <v>27702.640625</v>
      </c>
      <c r="Z678" s="6">
        <v>28933.34375</v>
      </c>
      <c r="AA678" s="6">
        <v>42358.4375</v>
      </c>
      <c r="AB678" s="6">
        <v>31859.21875</v>
      </c>
      <c r="AC678" s="6">
        <v>27295.1875</v>
      </c>
      <c r="AD678" s="6">
        <v>26598.484375</v>
      </c>
      <c r="AE678" s="6">
        <v>29136.375</v>
      </c>
      <c r="AF678" s="6">
        <v>25994.953125</v>
      </c>
    </row>
    <row r="679" spans="1:32">
      <c r="A679" s="3">
        <v>2012</v>
      </c>
      <c r="B679" s="5" t="s">
        <v>29</v>
      </c>
      <c r="C679" s="5" t="s">
        <v>19</v>
      </c>
      <c r="D679" s="2">
        <v>29</v>
      </c>
      <c r="E679" s="2">
        <v>15</v>
      </c>
      <c r="F679" s="46">
        <v>26573</v>
      </c>
      <c r="G679" s="46">
        <v>23850</v>
      </c>
      <c r="H679" s="46">
        <v>24658</v>
      </c>
      <c r="I679" s="46">
        <v>25000</v>
      </c>
      <c r="J679" s="46">
        <v>25268</v>
      </c>
      <c r="K679" s="46">
        <v>24704</v>
      </c>
      <c r="L679" s="46">
        <v>26536</v>
      </c>
      <c r="M679" s="46">
        <v>35270</v>
      </c>
      <c r="N679" s="46">
        <v>29060</v>
      </c>
      <c r="O679" s="46">
        <v>24583</v>
      </c>
      <c r="P679" s="46">
        <v>23794</v>
      </c>
      <c r="Q679" s="46">
        <v>25829</v>
      </c>
      <c r="R679" s="46">
        <v>21925</v>
      </c>
      <c r="S679" s="19">
        <v>96</v>
      </c>
      <c r="T679" s="6">
        <v>36953.078125</v>
      </c>
      <c r="U679" s="6">
        <v>33166.40625</v>
      </c>
      <c r="V679" s="6">
        <v>34290.03125</v>
      </c>
      <c r="W679" s="6">
        <v>34765.625</v>
      </c>
      <c r="X679" s="6">
        <v>35138.3125</v>
      </c>
      <c r="Y679" s="6">
        <v>34354</v>
      </c>
      <c r="Z679" s="6">
        <v>36901.625</v>
      </c>
      <c r="AA679" s="6">
        <v>49047.34375</v>
      </c>
      <c r="AB679" s="6">
        <v>40411.5625</v>
      </c>
      <c r="AC679" s="6">
        <v>34185.734375</v>
      </c>
      <c r="AD679" s="6">
        <v>33088.53125</v>
      </c>
      <c r="AE679" s="6">
        <v>35918.453125</v>
      </c>
      <c r="AF679" s="6">
        <v>30489.453125</v>
      </c>
    </row>
    <row r="680" spans="1:32">
      <c r="A680" s="3">
        <v>2012</v>
      </c>
      <c r="B680" s="5" t="s">
        <v>29</v>
      </c>
      <c r="C680" s="5" t="s">
        <v>20</v>
      </c>
      <c r="D680" s="2">
        <v>30</v>
      </c>
      <c r="E680" s="2">
        <v>15</v>
      </c>
      <c r="F680" s="46">
        <v>16620</v>
      </c>
      <c r="G680" s="46">
        <v>15695</v>
      </c>
      <c r="H680" s="46">
        <v>16216</v>
      </c>
      <c r="I680" s="46">
        <v>15354</v>
      </c>
      <c r="J680" s="46">
        <v>15123</v>
      </c>
      <c r="K680" s="46">
        <v>15013</v>
      </c>
      <c r="L680" s="46">
        <v>15171</v>
      </c>
      <c r="M680" s="46">
        <v>25564</v>
      </c>
      <c r="N680" s="46">
        <v>17007</v>
      </c>
      <c r="O680" s="46">
        <v>15013</v>
      </c>
      <c r="P680" s="46">
        <v>15504</v>
      </c>
      <c r="Q680" s="46">
        <v>16755</v>
      </c>
      <c r="R680" s="46">
        <v>15120</v>
      </c>
      <c r="S680" s="19">
        <v>96</v>
      </c>
      <c r="T680" s="6">
        <v>23112.1875</v>
      </c>
      <c r="U680" s="6">
        <v>21825.859375</v>
      </c>
      <c r="V680" s="6">
        <v>22550.375</v>
      </c>
      <c r="W680" s="6">
        <v>21351.65625</v>
      </c>
      <c r="X680" s="6">
        <v>21030.421875</v>
      </c>
      <c r="Y680" s="6">
        <v>20877.453125</v>
      </c>
      <c r="Z680" s="6">
        <v>21097.171875</v>
      </c>
      <c r="AA680" s="6">
        <v>35549.9375</v>
      </c>
      <c r="AB680" s="6">
        <v>23650.359375</v>
      </c>
      <c r="AC680" s="6">
        <v>20877.453125</v>
      </c>
      <c r="AD680" s="6">
        <v>21560.25</v>
      </c>
      <c r="AE680" s="6">
        <v>23299.921875</v>
      </c>
      <c r="AF680" s="6">
        <v>21026.25</v>
      </c>
    </row>
    <row r="681" spans="1:32">
      <c r="A681" s="3">
        <v>2012</v>
      </c>
      <c r="B681" s="5" t="s">
        <v>29</v>
      </c>
      <c r="C681" s="5" t="s">
        <v>21</v>
      </c>
      <c r="D681" s="2">
        <v>31</v>
      </c>
      <c r="E681" s="2">
        <v>15</v>
      </c>
      <c r="F681" s="46">
        <v>26472</v>
      </c>
      <c r="G681" s="46">
        <v>23781</v>
      </c>
      <c r="H681" s="46">
        <v>24603</v>
      </c>
      <c r="I681" s="46">
        <v>24288</v>
      </c>
      <c r="J681" s="46">
        <v>24626</v>
      </c>
      <c r="K681" s="46">
        <v>24573</v>
      </c>
      <c r="L681" s="46">
        <v>26145</v>
      </c>
      <c r="M681" s="46">
        <v>34883</v>
      </c>
      <c r="N681" s="46">
        <v>28175</v>
      </c>
      <c r="O681" s="46">
        <v>24581</v>
      </c>
      <c r="P681" s="46">
        <v>23617</v>
      </c>
      <c r="Q681" s="46">
        <v>25780</v>
      </c>
      <c r="R681" s="46">
        <v>23944</v>
      </c>
      <c r="S681" s="19">
        <v>96</v>
      </c>
      <c r="T681" s="6">
        <v>36812.625</v>
      </c>
      <c r="U681" s="6">
        <v>33070.453125</v>
      </c>
      <c r="V681" s="6">
        <v>34213.546875</v>
      </c>
      <c r="W681" s="6">
        <v>33775.5</v>
      </c>
      <c r="X681" s="6">
        <v>34245.53125</v>
      </c>
      <c r="Y681" s="6">
        <v>34171.828125</v>
      </c>
      <c r="Z681" s="6">
        <v>36357.890625</v>
      </c>
      <c r="AA681" s="6">
        <v>48509.171875</v>
      </c>
      <c r="AB681" s="6">
        <v>39180.859375</v>
      </c>
      <c r="AC681" s="6">
        <v>34182.953125</v>
      </c>
      <c r="AD681" s="6">
        <v>32842.390625</v>
      </c>
      <c r="AE681" s="6">
        <v>35850.3125</v>
      </c>
      <c r="AF681" s="6">
        <v>33297.125</v>
      </c>
    </row>
    <row r="682" spans="1:32">
      <c r="A682" s="3">
        <v>2012</v>
      </c>
      <c r="B682" s="5" t="s">
        <v>29</v>
      </c>
      <c r="C682" s="5" t="s">
        <v>22</v>
      </c>
      <c r="D682" s="2">
        <v>32</v>
      </c>
      <c r="E682" s="2">
        <v>15</v>
      </c>
      <c r="F682" s="46">
        <v>28717</v>
      </c>
      <c r="G682" s="46">
        <v>25745</v>
      </c>
      <c r="H682" s="46">
        <v>26732</v>
      </c>
      <c r="I682" s="46">
        <v>26696</v>
      </c>
      <c r="J682" s="46">
        <v>26942</v>
      </c>
      <c r="K682" s="46">
        <v>26470</v>
      </c>
      <c r="L682" s="46">
        <v>28526</v>
      </c>
      <c r="M682" s="46">
        <v>37999</v>
      </c>
      <c r="N682" s="46">
        <v>31201</v>
      </c>
      <c r="O682" s="46">
        <v>26787</v>
      </c>
      <c r="P682" s="46">
        <v>25607</v>
      </c>
      <c r="Q682" s="46">
        <v>27819</v>
      </c>
      <c r="R682" s="46">
        <v>24957</v>
      </c>
      <c r="S682" s="19">
        <v>96</v>
      </c>
      <c r="T682" s="6">
        <v>39934.578125</v>
      </c>
      <c r="U682" s="6">
        <v>35801.640625</v>
      </c>
      <c r="V682" s="6">
        <v>37174.1875</v>
      </c>
      <c r="W682" s="6">
        <v>37124.125</v>
      </c>
      <c r="X682" s="6">
        <v>37466.21875</v>
      </c>
      <c r="Y682" s="6">
        <v>36809.84375</v>
      </c>
      <c r="Z682" s="6">
        <v>39668.96875</v>
      </c>
      <c r="AA682" s="6">
        <v>52842.359375</v>
      </c>
      <c r="AB682" s="6">
        <v>43388.890625</v>
      </c>
      <c r="AC682" s="6">
        <v>37250.671875</v>
      </c>
      <c r="AD682" s="6">
        <v>35609.734375</v>
      </c>
      <c r="AE682" s="6">
        <v>38685.796875</v>
      </c>
      <c r="AF682" s="6">
        <v>34705.828125</v>
      </c>
    </row>
    <row r="683" spans="1:32">
      <c r="A683" s="3">
        <v>2012</v>
      </c>
      <c r="B683" s="5" t="s">
        <v>29</v>
      </c>
      <c r="C683" s="5" t="s">
        <v>23</v>
      </c>
      <c r="D683" s="2">
        <v>33</v>
      </c>
      <c r="E683" s="2">
        <v>15</v>
      </c>
      <c r="F683" s="46">
        <v>23090</v>
      </c>
      <c r="G683" s="46">
        <v>21426</v>
      </c>
      <c r="H683" s="46">
        <v>21680</v>
      </c>
      <c r="I683" s="46">
        <v>20970</v>
      </c>
      <c r="J683" s="46">
        <v>20548</v>
      </c>
      <c r="K683" s="46">
        <v>21294</v>
      </c>
      <c r="L683" s="46">
        <v>22283</v>
      </c>
      <c r="M683" s="46">
        <v>31231</v>
      </c>
      <c r="N683" s="46">
        <v>23996</v>
      </c>
      <c r="O683" s="46">
        <v>21141</v>
      </c>
      <c r="P683" s="46">
        <v>20607</v>
      </c>
      <c r="Q683" s="46">
        <v>22639</v>
      </c>
      <c r="R683" s="46">
        <v>22590</v>
      </c>
      <c r="S683" s="19">
        <v>96</v>
      </c>
      <c r="T683" s="6">
        <v>32109.53125</v>
      </c>
      <c r="U683" s="6">
        <v>29795.53125</v>
      </c>
      <c r="V683" s="6">
        <v>30148.75</v>
      </c>
      <c r="W683" s="6">
        <v>29161.40625</v>
      </c>
      <c r="X683" s="6">
        <v>28574.5625</v>
      </c>
      <c r="Y683" s="6">
        <v>29611.96875</v>
      </c>
      <c r="Z683" s="6">
        <v>30987.296875</v>
      </c>
      <c r="AA683" s="6">
        <v>43430.609375</v>
      </c>
      <c r="AB683" s="6">
        <v>33369.4375</v>
      </c>
      <c r="AC683" s="6">
        <v>29399.203125</v>
      </c>
      <c r="AD683" s="6">
        <v>28656.609375</v>
      </c>
      <c r="AE683" s="6">
        <v>31482.359375</v>
      </c>
      <c r="AF683" s="6">
        <v>31414.21875</v>
      </c>
    </row>
    <row r="684" spans="1:32">
      <c r="A684" s="3">
        <v>2012</v>
      </c>
      <c r="B684" s="5" t="s">
        <v>29</v>
      </c>
      <c r="C684" s="5" t="s">
        <v>24</v>
      </c>
      <c r="D684" s="2">
        <v>34</v>
      </c>
      <c r="E684" s="2">
        <v>15</v>
      </c>
      <c r="F684" s="46">
        <v>8615</v>
      </c>
      <c r="G684" s="46">
        <v>8623</v>
      </c>
      <c r="H684" s="46">
        <v>8687</v>
      </c>
      <c r="I684" s="46">
        <v>8501</v>
      </c>
      <c r="J684" s="46">
        <v>8423</v>
      </c>
      <c r="K684" s="46">
        <v>8417</v>
      </c>
      <c r="L684" s="46">
        <v>8183</v>
      </c>
      <c r="M684" s="46">
        <v>9715</v>
      </c>
      <c r="N684" s="46">
        <v>8688</v>
      </c>
      <c r="O684" s="46">
        <v>8376</v>
      </c>
      <c r="P684" s="46">
        <v>8294</v>
      </c>
      <c r="Q684" s="46">
        <v>9122</v>
      </c>
      <c r="R684" s="46">
        <v>8037</v>
      </c>
      <c r="S684" s="19">
        <v>96</v>
      </c>
      <c r="T684" s="6">
        <v>11980.234375</v>
      </c>
      <c r="U684" s="6">
        <v>11991.359375</v>
      </c>
      <c r="V684" s="6">
        <v>12080.359375</v>
      </c>
      <c r="W684" s="6">
        <v>11821.703125</v>
      </c>
      <c r="X684" s="6">
        <v>11713.234375</v>
      </c>
      <c r="Y684" s="6">
        <v>11704.890625</v>
      </c>
      <c r="Z684" s="6">
        <v>11379.484375</v>
      </c>
      <c r="AA684" s="6">
        <v>13509.921875</v>
      </c>
      <c r="AB684" s="6">
        <v>12081.75</v>
      </c>
      <c r="AC684" s="6">
        <v>11647.875</v>
      </c>
      <c r="AD684" s="6">
        <v>11533.84375</v>
      </c>
      <c r="AE684" s="6">
        <v>12685.28125</v>
      </c>
      <c r="AF684" s="6">
        <v>11176.453125</v>
      </c>
    </row>
    <row r="685" spans="1:32">
      <c r="A685" s="3">
        <v>2012</v>
      </c>
      <c r="B685" s="5" t="s">
        <v>29</v>
      </c>
      <c r="C685" s="5" t="s">
        <v>25</v>
      </c>
      <c r="D685" s="2">
        <v>35</v>
      </c>
      <c r="E685" s="2">
        <v>15</v>
      </c>
      <c r="F685" s="46">
        <v>8321</v>
      </c>
      <c r="G685" s="46">
        <v>8392</v>
      </c>
      <c r="H685" s="46">
        <v>8694</v>
      </c>
      <c r="I685" s="46">
        <v>8284</v>
      </c>
      <c r="J685" s="46">
        <v>8316</v>
      </c>
      <c r="K685" s="46">
        <v>7829</v>
      </c>
      <c r="L685" s="46">
        <v>8248</v>
      </c>
      <c r="M685" s="46">
        <v>9058</v>
      </c>
      <c r="N685" s="46">
        <v>8395</v>
      </c>
      <c r="O685" s="46">
        <v>7997</v>
      </c>
      <c r="P685" s="46">
        <v>7613</v>
      </c>
      <c r="Q685" s="46">
        <v>8335</v>
      </c>
      <c r="R685" s="46">
        <v>7676</v>
      </c>
      <c r="S685" s="19">
        <v>96</v>
      </c>
      <c r="T685" s="6">
        <v>11571.390625</v>
      </c>
      <c r="U685" s="6">
        <v>11670.125</v>
      </c>
      <c r="V685" s="6">
        <v>12090.09375</v>
      </c>
      <c r="W685" s="6">
        <v>11519.9375</v>
      </c>
      <c r="X685" s="6">
        <v>11564.4375</v>
      </c>
      <c r="Y685" s="6">
        <v>10887.203125</v>
      </c>
      <c r="Z685" s="6">
        <v>11469.875</v>
      </c>
      <c r="AA685" s="6">
        <v>12596.28125</v>
      </c>
      <c r="AB685" s="6">
        <v>11674.296875</v>
      </c>
      <c r="AC685" s="6">
        <v>11120.828125</v>
      </c>
      <c r="AD685" s="6">
        <v>10586.828125</v>
      </c>
      <c r="AE685" s="6">
        <v>11590.859375</v>
      </c>
      <c r="AF685" s="6">
        <v>10674.4375</v>
      </c>
    </row>
    <row r="686" spans="1:32">
      <c r="A686" s="3">
        <v>2012</v>
      </c>
      <c r="B686" s="5" t="s">
        <v>29</v>
      </c>
      <c r="C686" s="5" t="s">
        <v>26</v>
      </c>
      <c r="D686" s="2">
        <v>36</v>
      </c>
      <c r="E686" s="2">
        <v>15</v>
      </c>
      <c r="F686" s="46">
        <v>8692</v>
      </c>
      <c r="G686" s="46">
        <v>8639</v>
      </c>
      <c r="H686" s="46">
        <v>8678</v>
      </c>
      <c r="I686" s="46">
        <v>8537</v>
      </c>
      <c r="J686" s="46">
        <v>8436</v>
      </c>
      <c r="K686" s="46">
        <v>8535</v>
      </c>
      <c r="L686" s="46">
        <v>8169</v>
      </c>
      <c r="M686" s="46">
        <v>10073</v>
      </c>
      <c r="N686" s="46">
        <v>8755</v>
      </c>
      <c r="O686" s="46">
        <v>8494</v>
      </c>
      <c r="P686" s="46">
        <v>8433</v>
      </c>
      <c r="Q686" s="46">
        <v>9291</v>
      </c>
      <c r="R686" s="46">
        <v>8182</v>
      </c>
      <c r="S686" s="19">
        <v>96</v>
      </c>
      <c r="T686" s="6">
        <v>12087.3125</v>
      </c>
      <c r="U686" s="6">
        <v>12013.609375</v>
      </c>
      <c r="V686" s="6">
        <v>12067.84375</v>
      </c>
      <c r="W686" s="6">
        <v>11871.765625</v>
      </c>
      <c r="X686" s="6">
        <v>11731.3125</v>
      </c>
      <c r="Y686" s="6">
        <v>11868.984375</v>
      </c>
      <c r="Z686" s="6">
        <v>11360.015625</v>
      </c>
      <c r="AA686" s="6">
        <v>14007.765625</v>
      </c>
      <c r="AB686" s="6">
        <v>12174.921875</v>
      </c>
      <c r="AC686" s="6">
        <v>11811.96875</v>
      </c>
      <c r="AD686" s="6">
        <v>11727.140625</v>
      </c>
      <c r="AE686" s="6">
        <v>12920.296875</v>
      </c>
      <c r="AF686" s="6">
        <v>11378.09375</v>
      </c>
    </row>
    <row r="687" spans="1:32">
      <c r="A687" s="3">
        <v>2013</v>
      </c>
      <c r="B687" s="5" t="s">
        <v>17</v>
      </c>
      <c r="C687" s="5" t="s">
        <v>18</v>
      </c>
      <c r="D687" s="2">
        <v>1</v>
      </c>
      <c r="E687" s="2">
        <v>16</v>
      </c>
      <c r="F687" s="96">
        <v>415.3</v>
      </c>
      <c r="G687" s="96">
        <v>378.7</v>
      </c>
      <c r="H687" s="96">
        <v>386.7</v>
      </c>
      <c r="I687" s="96">
        <v>383.3</v>
      </c>
      <c r="J687" s="96">
        <v>383.5</v>
      </c>
      <c r="K687" s="96">
        <v>391.4</v>
      </c>
      <c r="L687" s="96">
        <v>404.6</v>
      </c>
      <c r="M687" s="96">
        <v>568.1</v>
      </c>
      <c r="N687" s="96">
        <v>426</v>
      </c>
      <c r="O687" s="96">
        <v>378.7</v>
      </c>
      <c r="P687" s="96">
        <v>377.5</v>
      </c>
      <c r="Q687" s="96">
        <v>408.8</v>
      </c>
      <c r="R687" s="96">
        <v>365.5</v>
      </c>
      <c r="S687" s="19">
        <v>98.3</v>
      </c>
      <c r="T687" s="20">
        <v>564.01373346897253</v>
      </c>
      <c r="U687" s="20">
        <v>514.30773143438455</v>
      </c>
      <c r="V687" s="20">
        <v>525.17243133265515</v>
      </c>
      <c r="W687" s="20">
        <v>520.55493387589013</v>
      </c>
      <c r="X687" s="20">
        <v>520.82655137334689</v>
      </c>
      <c r="Y687" s="20">
        <v>531.55544252288905</v>
      </c>
      <c r="Z687" s="20">
        <v>549.48219735503574</v>
      </c>
      <c r="AA687" s="20">
        <v>771.5295015259411</v>
      </c>
      <c r="AB687" s="20">
        <v>578.54526958290944</v>
      </c>
      <c r="AC687" s="20">
        <v>514.30773143438455</v>
      </c>
      <c r="AD687" s="20">
        <v>512.67802644964399</v>
      </c>
      <c r="AE687" s="20">
        <v>555.18616480162768</v>
      </c>
      <c r="AF687" s="20">
        <v>496.38097660223804</v>
      </c>
    </row>
    <row r="688" spans="1:32">
      <c r="A688" s="3">
        <v>2013</v>
      </c>
      <c r="B688" s="5" t="s">
        <v>17</v>
      </c>
      <c r="C688" s="5" t="s">
        <v>19</v>
      </c>
      <c r="D688" s="2">
        <v>2</v>
      </c>
      <c r="E688" s="2">
        <v>16</v>
      </c>
      <c r="F688" s="96">
        <v>507.8</v>
      </c>
      <c r="G688" s="96">
        <v>466.8</v>
      </c>
      <c r="H688" s="96">
        <v>473.6</v>
      </c>
      <c r="I688" s="96">
        <v>478.4</v>
      </c>
      <c r="J688" s="96">
        <v>477.9</v>
      </c>
      <c r="K688" s="96">
        <v>483.7</v>
      </c>
      <c r="L688" s="96">
        <v>504.2</v>
      </c>
      <c r="M688" s="96">
        <v>656.2</v>
      </c>
      <c r="N688" s="96">
        <v>536.6</v>
      </c>
      <c r="O688" s="96">
        <v>474.3</v>
      </c>
      <c r="P688" s="96">
        <v>465.1</v>
      </c>
      <c r="Q688" s="96">
        <v>500</v>
      </c>
      <c r="R688" s="96">
        <v>431.2</v>
      </c>
      <c r="S688" s="19">
        <v>98.3</v>
      </c>
      <c r="T688" s="20">
        <v>689.6368260427264</v>
      </c>
      <c r="U688" s="20">
        <v>633.9552390640896</v>
      </c>
      <c r="V688" s="20">
        <v>643.19023397761964</v>
      </c>
      <c r="W688" s="20">
        <v>649.70905391658187</v>
      </c>
      <c r="X688" s="20">
        <v>649.03001017293991</v>
      </c>
      <c r="Y688" s="20">
        <v>656.90691759918616</v>
      </c>
      <c r="Z688" s="20">
        <v>684.74771108850462</v>
      </c>
      <c r="AA688" s="20">
        <v>891.17700915564615</v>
      </c>
      <c r="AB688" s="20">
        <v>728.74974567650054</v>
      </c>
      <c r="AC688" s="20">
        <v>644.14089521871824</v>
      </c>
      <c r="AD688" s="20">
        <v>631.64649033570709</v>
      </c>
      <c r="AE688" s="20">
        <v>679.04374364191256</v>
      </c>
      <c r="AF688" s="20">
        <v>585.6073245167853</v>
      </c>
    </row>
    <row r="689" spans="1:32">
      <c r="A689" s="3">
        <v>2013</v>
      </c>
      <c r="B689" s="5" t="s">
        <v>17</v>
      </c>
      <c r="C689" s="5" t="s">
        <v>20</v>
      </c>
      <c r="D689" s="2">
        <v>3</v>
      </c>
      <c r="E689" s="2">
        <v>16</v>
      </c>
      <c r="F689" s="96">
        <v>327.2</v>
      </c>
      <c r="G689" s="96">
        <v>296.60000000000002</v>
      </c>
      <c r="H689" s="96">
        <v>318.10000000000002</v>
      </c>
      <c r="I689" s="96">
        <v>299.39999999999998</v>
      </c>
      <c r="J689" s="96">
        <v>297.10000000000002</v>
      </c>
      <c r="K689" s="96">
        <v>303.2</v>
      </c>
      <c r="L689" s="96">
        <v>307.10000000000002</v>
      </c>
      <c r="M689" s="96">
        <v>481.4</v>
      </c>
      <c r="N689" s="96">
        <v>331.7</v>
      </c>
      <c r="O689" s="96">
        <v>294.10000000000002</v>
      </c>
      <c r="P689" s="96">
        <v>307.60000000000002</v>
      </c>
      <c r="Q689" s="96">
        <v>330</v>
      </c>
      <c r="R689" s="96">
        <v>302.89999999999998</v>
      </c>
      <c r="S689" s="19">
        <v>98.3</v>
      </c>
      <c r="T689" s="20">
        <v>444.36622583926754</v>
      </c>
      <c r="U689" s="20">
        <v>402.80874872838257</v>
      </c>
      <c r="V689" s="20">
        <v>432.00762970498482</v>
      </c>
      <c r="W689" s="20">
        <v>406.61139369277714</v>
      </c>
      <c r="X689" s="20">
        <v>403.48779247202447</v>
      </c>
      <c r="Y689" s="20">
        <v>411.77212614445574</v>
      </c>
      <c r="Z689" s="20">
        <v>417.06866734486272</v>
      </c>
      <c r="AA689" s="20">
        <v>653.78331637843337</v>
      </c>
      <c r="AB689" s="20">
        <v>450.47761953204474</v>
      </c>
      <c r="AC689" s="20">
        <v>399.41353001017302</v>
      </c>
      <c r="AD689" s="20">
        <v>417.74771108850467</v>
      </c>
      <c r="AE689" s="20">
        <v>448.16887080366229</v>
      </c>
      <c r="AF689" s="20">
        <v>411.36469989827054</v>
      </c>
    </row>
    <row r="690" spans="1:32">
      <c r="A690" s="3">
        <v>2013</v>
      </c>
      <c r="B690" s="5" t="s">
        <v>17</v>
      </c>
      <c r="C690" s="5" t="s">
        <v>21</v>
      </c>
      <c r="D690" s="2">
        <v>4</v>
      </c>
      <c r="E690" s="2">
        <v>16</v>
      </c>
      <c r="F690" s="96">
        <v>517.4</v>
      </c>
      <c r="G690" s="96">
        <v>470.1</v>
      </c>
      <c r="H690" s="96">
        <v>480.8</v>
      </c>
      <c r="I690" s="96">
        <v>479.1</v>
      </c>
      <c r="J690" s="96">
        <v>474.1</v>
      </c>
      <c r="K690" s="96">
        <v>484.5</v>
      </c>
      <c r="L690" s="96">
        <v>505</v>
      </c>
      <c r="M690" s="96">
        <v>654.79999999999995</v>
      </c>
      <c r="N690" s="96">
        <v>536.6</v>
      </c>
      <c r="O690" s="96">
        <v>480</v>
      </c>
      <c r="P690" s="96">
        <v>470.5</v>
      </c>
      <c r="Q690" s="96">
        <v>508.7</v>
      </c>
      <c r="R690" s="96">
        <v>463.6</v>
      </c>
      <c r="S690" s="19">
        <v>98.3</v>
      </c>
      <c r="T690" s="20">
        <v>702.67446592065107</v>
      </c>
      <c r="U690" s="20">
        <v>638.43692777212618</v>
      </c>
      <c r="V690" s="20">
        <v>652.96846388606309</v>
      </c>
      <c r="W690" s="20">
        <v>650.65971515768069</v>
      </c>
      <c r="X690" s="20">
        <v>643.86927772126148</v>
      </c>
      <c r="Y690" s="20">
        <v>657.9933875890132</v>
      </c>
      <c r="Z690" s="20">
        <v>685.83418107833165</v>
      </c>
      <c r="AA690" s="20">
        <v>889.27568667344849</v>
      </c>
      <c r="AB690" s="20">
        <v>728.74974567650054</v>
      </c>
      <c r="AC690" s="20">
        <v>651.88199389623605</v>
      </c>
      <c r="AD690" s="20">
        <v>638.9801627670397</v>
      </c>
      <c r="AE690" s="20">
        <v>690.85910478128176</v>
      </c>
      <c r="AF690" s="20">
        <v>629.60935910478133</v>
      </c>
    </row>
    <row r="691" spans="1:32">
      <c r="A691" s="3">
        <v>2013</v>
      </c>
      <c r="B691" s="5" t="s">
        <v>17</v>
      </c>
      <c r="C691" s="5" t="s">
        <v>22</v>
      </c>
      <c r="D691" s="2">
        <v>5</v>
      </c>
      <c r="E691" s="2">
        <v>16</v>
      </c>
      <c r="F691" s="96">
        <v>556.20000000000005</v>
      </c>
      <c r="G691" s="96">
        <v>507.9</v>
      </c>
      <c r="H691" s="96">
        <v>517.5</v>
      </c>
      <c r="I691" s="96">
        <v>518.20000000000005</v>
      </c>
      <c r="J691" s="96">
        <v>515.9</v>
      </c>
      <c r="K691" s="96">
        <v>528.1</v>
      </c>
      <c r="L691" s="96">
        <v>551.6</v>
      </c>
      <c r="M691" s="96">
        <v>715.2</v>
      </c>
      <c r="N691" s="96">
        <v>587</v>
      </c>
      <c r="O691" s="96">
        <v>520</v>
      </c>
      <c r="P691" s="96">
        <v>502</v>
      </c>
      <c r="Q691" s="96">
        <v>545.6</v>
      </c>
      <c r="R691" s="96">
        <v>479.1</v>
      </c>
      <c r="S691" s="19">
        <v>98.3</v>
      </c>
      <c r="T691" s="20">
        <v>755.36826042726364</v>
      </c>
      <c r="U691" s="20">
        <v>689.77263479145472</v>
      </c>
      <c r="V691" s="20">
        <v>702.81027466937951</v>
      </c>
      <c r="W691" s="20">
        <v>703.76093591047822</v>
      </c>
      <c r="X691" s="20">
        <v>700.63733468972532</v>
      </c>
      <c r="Y691" s="20">
        <v>717.2060020345881</v>
      </c>
      <c r="Z691" s="20">
        <v>749.12105798575794</v>
      </c>
      <c r="AA691" s="20">
        <v>971.30417090539186</v>
      </c>
      <c r="AB691" s="20">
        <v>797.19735503560537</v>
      </c>
      <c r="AC691" s="20">
        <v>706.20549338758906</v>
      </c>
      <c r="AD691" s="20">
        <v>681.75991861648015</v>
      </c>
      <c r="AE691" s="20">
        <v>740.97253306205505</v>
      </c>
      <c r="AF691" s="20">
        <v>650.65971515768069</v>
      </c>
    </row>
    <row r="692" spans="1:32">
      <c r="A692" s="3">
        <v>2013</v>
      </c>
      <c r="B692" s="5" t="s">
        <v>17</v>
      </c>
      <c r="C692" s="5" t="s">
        <v>23</v>
      </c>
      <c r="D692" s="2">
        <v>6</v>
      </c>
      <c r="E692" s="2">
        <v>16</v>
      </c>
      <c r="F692" s="96">
        <v>458.9</v>
      </c>
      <c r="G692" s="96">
        <v>416.7</v>
      </c>
      <c r="H692" s="96">
        <v>432.9</v>
      </c>
      <c r="I692" s="96">
        <v>415.2</v>
      </c>
      <c r="J692" s="96">
        <v>407.6</v>
      </c>
      <c r="K692" s="96">
        <v>416.8</v>
      </c>
      <c r="L692" s="96">
        <v>440.8</v>
      </c>
      <c r="M692" s="96">
        <v>592.79999999999995</v>
      </c>
      <c r="N692" s="96">
        <v>465.6</v>
      </c>
      <c r="O692" s="96">
        <v>419.3</v>
      </c>
      <c r="P692" s="96">
        <v>421.9</v>
      </c>
      <c r="Q692" s="96">
        <v>453.5</v>
      </c>
      <c r="R692" s="96">
        <v>446.5</v>
      </c>
      <c r="S692" s="19">
        <v>98.3</v>
      </c>
      <c r="T692" s="20">
        <v>623.22634791454732</v>
      </c>
      <c r="U692" s="20">
        <v>565.91505595116985</v>
      </c>
      <c r="V692" s="20">
        <v>587.91607324516781</v>
      </c>
      <c r="W692" s="20">
        <v>563.8779247202441</v>
      </c>
      <c r="X692" s="20">
        <v>553.55645981688713</v>
      </c>
      <c r="Y692" s="20">
        <v>566.05086469989828</v>
      </c>
      <c r="Z692" s="20">
        <v>598.64496439471009</v>
      </c>
      <c r="AA692" s="20">
        <v>805.07426246185139</v>
      </c>
      <c r="AB692" s="20">
        <v>632.32553407934904</v>
      </c>
      <c r="AC692" s="20">
        <v>569.44608341810783</v>
      </c>
      <c r="AD692" s="20">
        <v>572.9771108850457</v>
      </c>
      <c r="AE692" s="20">
        <v>615.8926754832147</v>
      </c>
      <c r="AF692" s="20">
        <v>606.3860630722279</v>
      </c>
    </row>
    <row r="693" spans="1:32">
      <c r="A693" s="3">
        <v>2013</v>
      </c>
      <c r="B693" s="5" t="s">
        <v>17</v>
      </c>
      <c r="C693" s="5" t="s">
        <v>24</v>
      </c>
      <c r="D693" s="2">
        <v>7</v>
      </c>
      <c r="E693" s="2">
        <v>16</v>
      </c>
      <c r="F693" s="96">
        <v>159.80000000000001</v>
      </c>
      <c r="G693" s="96">
        <v>154.5</v>
      </c>
      <c r="H693" s="96">
        <v>155.69999999999999</v>
      </c>
      <c r="I693" s="96">
        <v>158.6</v>
      </c>
      <c r="J693" s="96">
        <v>152.69999999999999</v>
      </c>
      <c r="K693" s="96">
        <v>157.5</v>
      </c>
      <c r="L693" s="96">
        <v>159.30000000000001</v>
      </c>
      <c r="M693" s="96">
        <v>177.8</v>
      </c>
      <c r="N693" s="96">
        <v>159.1</v>
      </c>
      <c r="O693" s="96">
        <v>154.80000000000001</v>
      </c>
      <c r="P693" s="96">
        <v>157.80000000000001</v>
      </c>
      <c r="Q693" s="96">
        <v>167.9</v>
      </c>
      <c r="R693" s="96">
        <v>155.19999999999999</v>
      </c>
      <c r="S693" s="19">
        <v>98.3</v>
      </c>
      <c r="T693" s="20">
        <v>217.02238046795529</v>
      </c>
      <c r="U693" s="20">
        <v>209.82451678535097</v>
      </c>
      <c r="V693" s="20">
        <v>211.45422177009152</v>
      </c>
      <c r="W693" s="20">
        <v>215.39267548321465</v>
      </c>
      <c r="X693" s="20">
        <v>207.37995930824005</v>
      </c>
      <c r="Y693" s="20">
        <v>213.89877924720244</v>
      </c>
      <c r="Z693" s="20">
        <v>216.34333672431336</v>
      </c>
      <c r="AA693" s="20">
        <v>241.46795523906414</v>
      </c>
      <c r="AB693" s="20">
        <v>216.07171922685654</v>
      </c>
      <c r="AC693" s="20">
        <v>210.23194303153616</v>
      </c>
      <c r="AD693" s="20">
        <v>214.30620549338764</v>
      </c>
      <c r="AE693" s="20">
        <v>228.02288911495424</v>
      </c>
      <c r="AF693" s="20">
        <v>210.77517802644962</v>
      </c>
    </row>
    <row r="694" spans="1:32">
      <c r="A694" s="3">
        <v>2013</v>
      </c>
      <c r="B694" s="5" t="s">
        <v>17</v>
      </c>
      <c r="C694" s="5" t="s">
        <v>25</v>
      </c>
      <c r="D694" s="2">
        <v>8</v>
      </c>
      <c r="E694" s="2">
        <v>16</v>
      </c>
      <c r="F694" s="96">
        <v>149.4</v>
      </c>
      <c r="G694" s="96">
        <v>147.9</v>
      </c>
      <c r="H694" s="96">
        <v>147.4</v>
      </c>
      <c r="I694" s="96">
        <v>148.6</v>
      </c>
      <c r="J694" s="96">
        <v>147.19999999999999</v>
      </c>
      <c r="K694" s="96">
        <v>146.19999999999999</v>
      </c>
      <c r="L694" s="96">
        <v>151.9</v>
      </c>
      <c r="M694" s="96">
        <v>162.1</v>
      </c>
      <c r="N694" s="96">
        <v>147.4</v>
      </c>
      <c r="O694" s="96">
        <v>145.69999999999999</v>
      </c>
      <c r="P694" s="96">
        <v>147.4</v>
      </c>
      <c r="Q694" s="96">
        <v>151.9</v>
      </c>
      <c r="R694" s="96">
        <v>144.9</v>
      </c>
      <c r="S694" s="19">
        <v>98.3</v>
      </c>
      <c r="T694" s="20">
        <v>202.89827060020349</v>
      </c>
      <c r="U694" s="20">
        <v>200.86113936927774</v>
      </c>
      <c r="V694" s="20">
        <v>200.18209562563584</v>
      </c>
      <c r="W694" s="20">
        <v>201.81180061037639</v>
      </c>
      <c r="X694" s="20">
        <v>199.91047812817902</v>
      </c>
      <c r="Y694" s="20">
        <v>198.5523906408952</v>
      </c>
      <c r="Z694" s="20">
        <v>206.29348931841304</v>
      </c>
      <c r="AA694" s="20">
        <v>220.14598168870802</v>
      </c>
      <c r="AB694" s="20">
        <v>200.18209562563584</v>
      </c>
      <c r="AC694" s="20">
        <v>197.87334689725327</v>
      </c>
      <c r="AD694" s="20">
        <v>200.18209562563584</v>
      </c>
      <c r="AE694" s="20">
        <v>206.29348931841304</v>
      </c>
      <c r="AF694" s="20">
        <v>196.78687690742626</v>
      </c>
    </row>
    <row r="695" spans="1:32">
      <c r="A695" s="3">
        <v>2013</v>
      </c>
      <c r="B695" s="5" t="s">
        <v>17</v>
      </c>
      <c r="C695" s="5" t="s">
        <v>26</v>
      </c>
      <c r="D695" s="2">
        <v>9</v>
      </c>
      <c r="E695" s="2">
        <v>16</v>
      </c>
      <c r="F695" s="96">
        <v>164</v>
      </c>
      <c r="G695" s="96">
        <v>156.9</v>
      </c>
      <c r="H695" s="96">
        <v>160.69999999999999</v>
      </c>
      <c r="I695" s="96">
        <v>163.80000000000001</v>
      </c>
      <c r="J695" s="96">
        <v>154.1</v>
      </c>
      <c r="K695" s="96">
        <v>164.3</v>
      </c>
      <c r="L695" s="96">
        <v>161.9</v>
      </c>
      <c r="M695" s="96">
        <v>184.9</v>
      </c>
      <c r="N695" s="96">
        <v>163.1</v>
      </c>
      <c r="O695" s="96">
        <v>158</v>
      </c>
      <c r="P695" s="96">
        <v>160.80000000000001</v>
      </c>
      <c r="Q695" s="96">
        <v>172.1</v>
      </c>
      <c r="R695" s="96">
        <v>161.30000000000001</v>
      </c>
      <c r="S695" s="19">
        <v>98.3</v>
      </c>
      <c r="T695" s="20">
        <v>222.72634791454732</v>
      </c>
      <c r="U695" s="20">
        <v>213.08392675483216</v>
      </c>
      <c r="V695" s="20">
        <v>218.24465920651065</v>
      </c>
      <c r="W695" s="20">
        <v>222.45473041709059</v>
      </c>
      <c r="X695" s="20">
        <v>209.28128179043742</v>
      </c>
      <c r="Y695" s="20">
        <v>223.13377416073249</v>
      </c>
      <c r="Z695" s="20">
        <v>219.87436419125129</v>
      </c>
      <c r="AA695" s="20">
        <v>251.11037639877927</v>
      </c>
      <c r="AB695" s="20">
        <v>221.50406917599184</v>
      </c>
      <c r="AC695" s="20">
        <v>214.57782299084437</v>
      </c>
      <c r="AD695" s="20">
        <v>218.38046795523911</v>
      </c>
      <c r="AE695" s="20">
        <v>233.72685656154627</v>
      </c>
      <c r="AF695" s="20">
        <v>219.05951169888101</v>
      </c>
    </row>
    <row r="696" spans="1:32">
      <c r="A696" s="3">
        <v>2013</v>
      </c>
      <c r="B696" s="5" t="s">
        <v>27</v>
      </c>
      <c r="C696" s="5" t="s">
        <v>18</v>
      </c>
      <c r="D696" s="2">
        <v>10</v>
      </c>
      <c r="E696" s="2">
        <v>16</v>
      </c>
      <c r="F696" s="44">
        <v>11.59</v>
      </c>
      <c r="G696" s="44">
        <v>10.64</v>
      </c>
      <c r="H696" s="44">
        <v>10.78</v>
      </c>
      <c r="I696" s="44">
        <v>10.58</v>
      </c>
      <c r="J696" s="44">
        <v>10.47</v>
      </c>
      <c r="K696" s="44">
        <v>10.85</v>
      </c>
      <c r="L696" s="44">
        <v>11.32</v>
      </c>
      <c r="M696" s="44">
        <v>15.8</v>
      </c>
      <c r="N696" s="44">
        <v>12.05</v>
      </c>
      <c r="O696" s="44">
        <v>10.76</v>
      </c>
      <c r="P696" s="44">
        <v>10.5</v>
      </c>
      <c r="Q696" s="44">
        <v>11.56</v>
      </c>
      <c r="R696" s="44">
        <v>10.31</v>
      </c>
      <c r="S696" s="19">
        <v>98.3</v>
      </c>
      <c r="T696" s="21">
        <v>15.740233977619532</v>
      </c>
      <c r="U696" s="21">
        <v>14.450050864699898</v>
      </c>
      <c r="V696" s="21">
        <v>14.640183112919633</v>
      </c>
      <c r="W696" s="21">
        <v>14.36856561546287</v>
      </c>
      <c r="X696" s="21">
        <v>14.21917599186165</v>
      </c>
      <c r="Y696" s="21">
        <v>14.735249237029501</v>
      </c>
      <c r="Z696" s="21">
        <v>15.373550356052901</v>
      </c>
      <c r="AA696" s="21">
        <v>21.457782299084439</v>
      </c>
      <c r="AB696" s="21">
        <v>16.364954221770095</v>
      </c>
      <c r="AC696" s="21">
        <v>14.613021363173958</v>
      </c>
      <c r="AD696" s="21">
        <v>14.259918616480164</v>
      </c>
      <c r="AE696" s="21">
        <v>15.699491353001017</v>
      </c>
      <c r="AF696" s="21">
        <v>14.001881993896236</v>
      </c>
    </row>
    <row r="697" spans="1:32">
      <c r="A697" s="3">
        <v>2013</v>
      </c>
      <c r="B697" s="5" t="s">
        <v>27</v>
      </c>
      <c r="C697" s="5" t="s">
        <v>19</v>
      </c>
      <c r="D697" s="2">
        <v>11</v>
      </c>
      <c r="E697" s="2">
        <v>16</v>
      </c>
      <c r="F697" s="44">
        <v>12.96</v>
      </c>
      <c r="G697" s="44">
        <v>12.02</v>
      </c>
      <c r="H697" s="44">
        <v>11.94</v>
      </c>
      <c r="I697" s="44">
        <v>11.89</v>
      </c>
      <c r="J697" s="44">
        <v>11.83</v>
      </c>
      <c r="K697" s="44">
        <v>12.25</v>
      </c>
      <c r="L697" s="44">
        <v>12.78</v>
      </c>
      <c r="M697" s="44">
        <v>17.38</v>
      </c>
      <c r="N697" s="44">
        <v>13.83</v>
      </c>
      <c r="O697" s="44">
        <v>12.11</v>
      </c>
      <c r="P697" s="44">
        <v>11.76</v>
      </c>
      <c r="Q697" s="44">
        <v>12.82</v>
      </c>
      <c r="R697" s="44">
        <v>10.95</v>
      </c>
      <c r="S697" s="19">
        <v>98.3</v>
      </c>
      <c r="T697" s="21">
        <v>17.600813835198373</v>
      </c>
      <c r="U697" s="21">
        <v>16.324211597151574</v>
      </c>
      <c r="V697" s="21">
        <v>16.215564598168871</v>
      </c>
      <c r="W697" s="21">
        <v>16.147660223804682</v>
      </c>
      <c r="X697" s="21">
        <v>16.066174974567652</v>
      </c>
      <c r="Y697" s="21">
        <v>16.636571719226858</v>
      </c>
      <c r="Z697" s="21">
        <v>17.356358087487283</v>
      </c>
      <c r="AA697" s="21">
        <v>23.60356052899288</v>
      </c>
      <c r="AB697" s="21">
        <v>18.782349949135302</v>
      </c>
      <c r="AC697" s="21">
        <v>16.446439471007121</v>
      </c>
      <c r="AD697" s="21">
        <v>15.971108850457783</v>
      </c>
      <c r="AE697" s="21">
        <v>17.410681586978637</v>
      </c>
      <c r="AF697" s="21">
        <v>14.871057985757883</v>
      </c>
    </row>
    <row r="698" spans="1:32">
      <c r="A698" s="3">
        <v>2013</v>
      </c>
      <c r="B698" s="5" t="s">
        <v>27</v>
      </c>
      <c r="C698" s="5" t="s">
        <v>20</v>
      </c>
      <c r="D698" s="2">
        <v>12</v>
      </c>
      <c r="E698" s="2">
        <v>16</v>
      </c>
      <c r="F698" s="44">
        <v>10.32</v>
      </c>
      <c r="G698" s="44">
        <v>9.6199999999999992</v>
      </c>
      <c r="H698" s="44">
        <v>9.84</v>
      </c>
      <c r="I698" s="44">
        <v>9.52</v>
      </c>
      <c r="J698" s="44">
        <v>9.23</v>
      </c>
      <c r="K698" s="44">
        <v>9.64</v>
      </c>
      <c r="L698" s="44">
        <v>10.02</v>
      </c>
      <c r="M698" s="44">
        <v>14.38</v>
      </c>
      <c r="N698" s="44">
        <v>10.55</v>
      </c>
      <c r="O698" s="44">
        <v>9.7200000000000006</v>
      </c>
      <c r="P698" s="44">
        <v>9.7100000000000009</v>
      </c>
      <c r="Q698" s="44">
        <v>10.45</v>
      </c>
      <c r="R698" s="44">
        <v>9.85</v>
      </c>
      <c r="S698" s="19">
        <v>98.3</v>
      </c>
      <c r="T698" s="21">
        <v>14.015462868769076</v>
      </c>
      <c r="U698" s="21">
        <v>13.064801627670397</v>
      </c>
      <c r="V698" s="21">
        <v>13.363580874872838</v>
      </c>
      <c r="W698" s="21">
        <v>12.928992878942013</v>
      </c>
      <c r="X698" s="21">
        <v>12.535147507629707</v>
      </c>
      <c r="Y698" s="21">
        <v>13.091963377416073</v>
      </c>
      <c r="Z698" s="21">
        <v>13.608036622583926</v>
      </c>
      <c r="AA698" s="21">
        <v>19.529298067141404</v>
      </c>
      <c r="AB698" s="21">
        <v>14.327822990844357</v>
      </c>
      <c r="AC698" s="21">
        <v>13.200610376398782</v>
      </c>
      <c r="AD698" s="21">
        <v>13.187029501525942</v>
      </c>
      <c r="AE698" s="21">
        <v>14.19201424211597</v>
      </c>
      <c r="AF698" s="21">
        <v>13.377161749745676</v>
      </c>
    </row>
    <row r="699" spans="1:32">
      <c r="A699" s="3">
        <v>2013</v>
      </c>
      <c r="B699" s="5" t="s">
        <v>27</v>
      </c>
      <c r="C699" s="5" t="s">
        <v>21</v>
      </c>
      <c r="D699" s="2">
        <v>13</v>
      </c>
      <c r="E699" s="2">
        <v>16</v>
      </c>
      <c r="F699" s="44">
        <v>13.13</v>
      </c>
      <c r="G699" s="44">
        <v>12.08</v>
      </c>
      <c r="H699" s="44">
        <v>12.26</v>
      </c>
      <c r="I699" s="44">
        <v>11.99</v>
      </c>
      <c r="J699" s="44">
        <v>11.78</v>
      </c>
      <c r="K699" s="44">
        <v>12.25</v>
      </c>
      <c r="L699" s="44">
        <v>12.78</v>
      </c>
      <c r="M699" s="44">
        <v>17.22</v>
      </c>
      <c r="N699" s="44">
        <v>13.73</v>
      </c>
      <c r="O699" s="44">
        <v>12.13</v>
      </c>
      <c r="P699" s="44">
        <v>11.92</v>
      </c>
      <c r="Q699" s="44">
        <v>13.02</v>
      </c>
      <c r="R699" s="44">
        <v>11.55</v>
      </c>
      <c r="S699" s="19">
        <v>98.3</v>
      </c>
      <c r="T699" s="21">
        <v>17.831688708036623</v>
      </c>
      <c r="U699" s="21">
        <v>16.405696846388608</v>
      </c>
      <c r="V699" s="21">
        <v>16.650152594099694</v>
      </c>
      <c r="W699" s="21">
        <v>16.283468972533061</v>
      </c>
      <c r="X699" s="21">
        <v>15.998270600203458</v>
      </c>
      <c r="Y699" s="21">
        <v>16.636571719226858</v>
      </c>
      <c r="Z699" s="21">
        <v>17.356358087487283</v>
      </c>
      <c r="AA699" s="21">
        <v>23.386266531027466</v>
      </c>
      <c r="AB699" s="21">
        <v>18.646541200406919</v>
      </c>
      <c r="AC699" s="21">
        <v>16.473601220752798</v>
      </c>
      <c r="AD699" s="21">
        <v>16.188402848423195</v>
      </c>
      <c r="AE699" s="21">
        <v>17.6822990844354</v>
      </c>
      <c r="AF699" s="21">
        <v>15.685910478128182</v>
      </c>
    </row>
    <row r="700" spans="1:32">
      <c r="A700" s="3">
        <v>2013</v>
      </c>
      <c r="B700" s="5" t="s">
        <v>27</v>
      </c>
      <c r="C700" s="5" t="s">
        <v>22</v>
      </c>
      <c r="D700" s="2">
        <v>14</v>
      </c>
      <c r="E700" s="2">
        <v>16</v>
      </c>
      <c r="F700" s="44">
        <v>13.73</v>
      </c>
      <c r="G700" s="44">
        <v>12.52</v>
      </c>
      <c r="H700" s="44">
        <v>12.74</v>
      </c>
      <c r="I700" s="44">
        <v>12.5</v>
      </c>
      <c r="J700" s="44">
        <v>12.46</v>
      </c>
      <c r="K700" s="44">
        <v>12.9</v>
      </c>
      <c r="L700" s="44">
        <v>13.43</v>
      </c>
      <c r="M700" s="44">
        <v>18.420000000000002</v>
      </c>
      <c r="N700" s="44">
        <v>14.66</v>
      </c>
      <c r="O700" s="44">
        <v>12.94</v>
      </c>
      <c r="P700" s="44">
        <v>12.36</v>
      </c>
      <c r="Q700" s="44">
        <v>13.46</v>
      </c>
      <c r="R700" s="44">
        <v>11.51</v>
      </c>
      <c r="S700" s="19">
        <v>98.3</v>
      </c>
      <c r="T700" s="21">
        <v>18.646541200406919</v>
      </c>
      <c r="U700" s="21">
        <v>17.003255340793487</v>
      </c>
      <c r="V700" s="21">
        <v>17.30203458799593</v>
      </c>
      <c r="W700" s="21">
        <v>16.976093591047814</v>
      </c>
      <c r="X700" s="21">
        <v>16.921770091556461</v>
      </c>
      <c r="Y700" s="21">
        <v>17.519328585961343</v>
      </c>
      <c r="Z700" s="21">
        <v>18.239114954221769</v>
      </c>
      <c r="AA700" s="21">
        <v>25.015971515768058</v>
      </c>
      <c r="AB700" s="21">
        <v>19.909562563580877</v>
      </c>
      <c r="AC700" s="21">
        <v>17.573652085452697</v>
      </c>
      <c r="AD700" s="21">
        <v>16.785961342828077</v>
      </c>
      <c r="AE700" s="21">
        <v>18.279857578840286</v>
      </c>
      <c r="AF700" s="21">
        <v>15.631586978636827</v>
      </c>
    </row>
    <row r="701" spans="1:32">
      <c r="A701" s="3">
        <v>2013</v>
      </c>
      <c r="B701" s="5" t="s">
        <v>27</v>
      </c>
      <c r="C701" s="5" t="s">
        <v>23</v>
      </c>
      <c r="D701" s="2">
        <v>15</v>
      </c>
      <c r="E701" s="2">
        <v>16</v>
      </c>
      <c r="F701" s="44">
        <v>12.25</v>
      </c>
      <c r="G701" s="44">
        <v>11.21</v>
      </c>
      <c r="H701" s="44">
        <v>11.58</v>
      </c>
      <c r="I701" s="44">
        <v>11.14</v>
      </c>
      <c r="J701" s="44">
        <v>10.76</v>
      </c>
      <c r="K701" s="44">
        <v>11.16</v>
      </c>
      <c r="L701" s="44">
        <v>11.73</v>
      </c>
      <c r="M701" s="44">
        <v>15.98</v>
      </c>
      <c r="N701" s="44">
        <v>12.41</v>
      </c>
      <c r="O701" s="44">
        <v>11.14</v>
      </c>
      <c r="P701" s="44">
        <v>11.24</v>
      </c>
      <c r="Q701" s="44">
        <v>12.29</v>
      </c>
      <c r="R701" s="44">
        <v>11.61</v>
      </c>
      <c r="S701" s="19">
        <v>98.3</v>
      </c>
      <c r="T701" s="21">
        <v>16.636571719226858</v>
      </c>
      <c r="U701" s="21">
        <v>15.224160732451679</v>
      </c>
      <c r="V701" s="21">
        <v>15.726653102746695</v>
      </c>
      <c r="W701" s="21">
        <v>15.129094608341811</v>
      </c>
      <c r="X701" s="21">
        <v>14.613021363173958</v>
      </c>
      <c r="Y701" s="21">
        <v>15.156256358087489</v>
      </c>
      <c r="Z701" s="21">
        <v>15.93036622583927</v>
      </c>
      <c r="AA701" s="21">
        <v>21.702238046795525</v>
      </c>
      <c r="AB701" s="21">
        <v>16.853865717192271</v>
      </c>
      <c r="AC701" s="21">
        <v>15.129094608341811</v>
      </c>
      <c r="AD701" s="21">
        <v>15.264903357070194</v>
      </c>
      <c r="AE701" s="21">
        <v>16.690895218718211</v>
      </c>
      <c r="AF701" s="21">
        <v>15.767395727365209</v>
      </c>
    </row>
    <row r="702" spans="1:32">
      <c r="A702" s="3">
        <v>2013</v>
      </c>
      <c r="B702" s="5" t="s">
        <v>27</v>
      </c>
      <c r="C702" s="5" t="s">
        <v>24</v>
      </c>
      <c r="D702" s="2">
        <v>16</v>
      </c>
      <c r="E702" s="2">
        <v>16</v>
      </c>
      <c r="F702" s="44">
        <v>8.26</v>
      </c>
      <c r="G702" s="44">
        <v>7.8</v>
      </c>
      <c r="H702" s="44">
        <v>7.81</v>
      </c>
      <c r="I702" s="44">
        <v>7.91</v>
      </c>
      <c r="J702" s="44">
        <v>7.79</v>
      </c>
      <c r="K702" s="44">
        <v>8.01</v>
      </c>
      <c r="L702" s="44">
        <v>8.32</v>
      </c>
      <c r="M702" s="44">
        <v>9.5299999999999994</v>
      </c>
      <c r="N702" s="44">
        <v>8.66</v>
      </c>
      <c r="O702" s="44">
        <v>8.24</v>
      </c>
      <c r="P702" s="44">
        <v>7.87</v>
      </c>
      <c r="Q702" s="44">
        <v>8.56</v>
      </c>
      <c r="R702" s="44">
        <v>8</v>
      </c>
      <c r="S702" s="19">
        <v>98.3</v>
      </c>
      <c r="T702" s="21">
        <v>11.217802644964395</v>
      </c>
      <c r="U702" s="21">
        <v>10.593082400813834</v>
      </c>
      <c r="V702" s="21">
        <v>10.606663275686673</v>
      </c>
      <c r="W702" s="21">
        <v>10.742472024415058</v>
      </c>
      <c r="X702" s="21">
        <v>10.579501525940996</v>
      </c>
      <c r="Y702" s="21">
        <v>10.878280773143439</v>
      </c>
      <c r="Z702" s="21">
        <v>11.299287894201425</v>
      </c>
      <c r="AA702" s="21">
        <v>12.942573753814852</v>
      </c>
      <c r="AB702" s="21">
        <v>11.761037639877927</v>
      </c>
      <c r="AC702" s="21">
        <v>11.190640895218719</v>
      </c>
      <c r="AD702" s="21">
        <v>10.688148524923703</v>
      </c>
      <c r="AE702" s="21">
        <v>11.625228891149542</v>
      </c>
      <c r="AF702" s="21">
        <v>10.864699898270601</v>
      </c>
    </row>
    <row r="703" spans="1:32">
      <c r="A703" s="3">
        <v>2013</v>
      </c>
      <c r="B703" s="5" t="s">
        <v>27</v>
      </c>
      <c r="C703" s="5" t="s">
        <v>25</v>
      </c>
      <c r="D703" s="2">
        <v>17</v>
      </c>
      <c r="E703" s="2">
        <v>16</v>
      </c>
      <c r="F703" s="44">
        <v>7.9</v>
      </c>
      <c r="G703" s="44">
        <v>7.34</v>
      </c>
      <c r="H703" s="44">
        <v>7.58</v>
      </c>
      <c r="I703" s="44">
        <v>7.5</v>
      </c>
      <c r="J703" s="44">
        <v>7.65</v>
      </c>
      <c r="K703" s="44">
        <v>7.57</v>
      </c>
      <c r="L703" s="44">
        <v>7.98</v>
      </c>
      <c r="M703" s="44">
        <v>8.85</v>
      </c>
      <c r="N703" s="44">
        <v>8.17</v>
      </c>
      <c r="O703" s="44">
        <v>7.94</v>
      </c>
      <c r="P703" s="44">
        <v>7.47</v>
      </c>
      <c r="Q703" s="44">
        <v>7.89</v>
      </c>
      <c r="R703" s="44">
        <v>7.5</v>
      </c>
      <c r="S703" s="19">
        <v>98.3</v>
      </c>
      <c r="T703" s="21">
        <v>10.728891149542219</v>
      </c>
      <c r="U703" s="21">
        <v>9.9683621566632752</v>
      </c>
      <c r="V703" s="21">
        <v>10.294303153611395</v>
      </c>
      <c r="W703" s="21">
        <v>10.185656154628688</v>
      </c>
      <c r="X703" s="21">
        <v>10.389369277721263</v>
      </c>
      <c r="Y703" s="21">
        <v>10.280722278738557</v>
      </c>
      <c r="Z703" s="21">
        <v>10.837538148524926</v>
      </c>
      <c r="AA703" s="21">
        <v>12.019074262461851</v>
      </c>
      <c r="AB703" s="21">
        <v>11.095574771108851</v>
      </c>
      <c r="AC703" s="21">
        <v>10.783214649033571</v>
      </c>
      <c r="AD703" s="21">
        <v>10.144913530010173</v>
      </c>
      <c r="AE703" s="21">
        <v>10.715310274669381</v>
      </c>
      <c r="AF703" s="21">
        <v>10.185656154628688</v>
      </c>
    </row>
    <row r="704" spans="1:32">
      <c r="A704" s="3">
        <v>2013</v>
      </c>
      <c r="B704" s="5" t="s">
        <v>27</v>
      </c>
      <c r="C704" s="5" t="s">
        <v>26</v>
      </c>
      <c r="D704" s="2">
        <v>18</v>
      </c>
      <c r="E704" s="2">
        <v>16</v>
      </c>
      <c r="F704" s="44">
        <v>8.3699999999999992</v>
      </c>
      <c r="G704" s="44">
        <v>7.92</v>
      </c>
      <c r="H704" s="44">
        <v>7.89</v>
      </c>
      <c r="I704" s="44">
        <v>8.01</v>
      </c>
      <c r="J704" s="44">
        <v>7.84</v>
      </c>
      <c r="K704" s="44">
        <v>8.1199999999999992</v>
      </c>
      <c r="L704" s="44">
        <v>8.41</v>
      </c>
      <c r="M704" s="44">
        <v>9.91</v>
      </c>
      <c r="N704" s="44">
        <v>8.76</v>
      </c>
      <c r="O704" s="44">
        <v>8.35</v>
      </c>
      <c r="P704" s="44">
        <v>7.99</v>
      </c>
      <c r="Q704" s="44">
        <v>8.7799999999999994</v>
      </c>
      <c r="R704" s="44">
        <v>8.17</v>
      </c>
      <c r="S704" s="19">
        <v>98.3</v>
      </c>
      <c r="T704" s="21">
        <v>11.367192268565615</v>
      </c>
      <c r="U704" s="21">
        <v>10.756052899287894</v>
      </c>
      <c r="V704" s="21">
        <v>10.715310274669381</v>
      </c>
      <c r="W704" s="21">
        <v>10.878280773143439</v>
      </c>
      <c r="X704" s="21">
        <v>10.647405900305188</v>
      </c>
      <c r="Y704" s="21">
        <v>11.027670396744659</v>
      </c>
      <c r="Z704" s="21">
        <v>11.42151576805697</v>
      </c>
      <c r="AA704" s="21">
        <v>13.458646998982708</v>
      </c>
      <c r="AB704" s="21">
        <v>11.896846388606308</v>
      </c>
      <c r="AC704" s="21">
        <v>11.340030518819939</v>
      </c>
      <c r="AD704" s="21">
        <v>10.851119023397763</v>
      </c>
      <c r="AE704" s="21">
        <v>11.924008138351983</v>
      </c>
      <c r="AF704" s="21">
        <v>11.095574771108851</v>
      </c>
    </row>
    <row r="705" spans="1:32">
      <c r="A705" s="3">
        <v>2013</v>
      </c>
      <c r="B705" s="5" t="s">
        <v>28</v>
      </c>
      <c r="C705" s="5" t="s">
        <v>18</v>
      </c>
      <c r="D705" s="2">
        <v>19</v>
      </c>
      <c r="E705" s="2">
        <v>16</v>
      </c>
      <c r="F705" s="45">
        <v>11.53</v>
      </c>
      <c r="G705" s="45">
        <v>10.55</v>
      </c>
      <c r="H705" s="45">
        <v>10.73</v>
      </c>
      <c r="I705" s="45">
        <v>10.49</v>
      </c>
      <c r="J705" s="45">
        <v>10.4</v>
      </c>
      <c r="K705" s="45">
        <v>10.8</v>
      </c>
      <c r="L705" s="45">
        <v>11.28</v>
      </c>
      <c r="M705" s="45">
        <v>15.77</v>
      </c>
      <c r="N705" s="45">
        <v>12.02</v>
      </c>
      <c r="O705" s="45">
        <v>10.72</v>
      </c>
      <c r="P705" s="45">
        <v>10.46</v>
      </c>
      <c r="Q705" s="45">
        <v>11.5</v>
      </c>
      <c r="R705" s="45">
        <v>10.25</v>
      </c>
      <c r="S705" s="19">
        <v>98.3</v>
      </c>
      <c r="T705" s="22">
        <v>15.658748728382502</v>
      </c>
      <c r="U705" s="22">
        <v>14.327822990844357</v>
      </c>
      <c r="V705" s="22">
        <v>14.572278738555445</v>
      </c>
      <c r="W705" s="22">
        <v>14.246337741607325</v>
      </c>
      <c r="X705" s="22">
        <v>14.124109867751782</v>
      </c>
      <c r="Y705" s="22">
        <v>14.667344862665313</v>
      </c>
      <c r="Z705" s="22">
        <v>15.319226856561546</v>
      </c>
      <c r="AA705" s="22">
        <v>21.417039674465922</v>
      </c>
      <c r="AB705" s="22">
        <v>16.324211597151574</v>
      </c>
      <c r="AC705" s="22">
        <v>14.558697863682607</v>
      </c>
      <c r="AD705" s="22">
        <v>14.20559511698881</v>
      </c>
      <c r="AE705" s="22">
        <v>15.618006103763989</v>
      </c>
      <c r="AF705" s="22">
        <v>13.920396744659207</v>
      </c>
    </row>
    <row r="706" spans="1:32">
      <c r="A706" s="3">
        <v>2013</v>
      </c>
      <c r="B706" s="5" t="s">
        <v>28</v>
      </c>
      <c r="C706" s="5" t="s">
        <v>19</v>
      </c>
      <c r="D706" s="2">
        <v>20</v>
      </c>
      <c r="E706" s="2">
        <v>16</v>
      </c>
      <c r="F706" s="45">
        <v>12.85</v>
      </c>
      <c r="G706" s="45">
        <v>11.87</v>
      </c>
      <c r="H706" s="45">
        <v>11.84</v>
      </c>
      <c r="I706" s="45">
        <v>11.76</v>
      </c>
      <c r="J706" s="45">
        <v>11.7</v>
      </c>
      <c r="K706" s="45">
        <v>12.14</v>
      </c>
      <c r="L706" s="45">
        <v>12.7</v>
      </c>
      <c r="M706" s="45">
        <v>17.32</v>
      </c>
      <c r="N706" s="45">
        <v>13.72</v>
      </c>
      <c r="O706" s="45">
        <v>12.01</v>
      </c>
      <c r="P706" s="45">
        <v>11.63</v>
      </c>
      <c r="Q706" s="45">
        <v>12.66</v>
      </c>
      <c r="R706" s="45">
        <v>10.86</v>
      </c>
      <c r="S706" s="19">
        <v>98.3</v>
      </c>
      <c r="T706" s="22">
        <v>17.45142421159715</v>
      </c>
      <c r="U706" s="22">
        <v>16.120498474059005</v>
      </c>
      <c r="V706" s="22">
        <v>16.079755849440488</v>
      </c>
      <c r="W706" s="22">
        <v>15.971108850457783</v>
      </c>
      <c r="X706" s="22">
        <v>15.889623601220752</v>
      </c>
      <c r="Y706" s="22">
        <v>16.487182095625638</v>
      </c>
      <c r="Z706" s="22">
        <v>17.247711088504577</v>
      </c>
      <c r="AA706" s="22">
        <v>23.522075279755853</v>
      </c>
      <c r="AB706" s="22">
        <v>18.632960325534082</v>
      </c>
      <c r="AC706" s="22">
        <v>16.310630722278738</v>
      </c>
      <c r="AD706" s="22">
        <v>15.794557477110885</v>
      </c>
      <c r="AE706" s="22">
        <v>17.193387589013227</v>
      </c>
      <c r="AF706" s="22">
        <v>14.74883011190234</v>
      </c>
    </row>
    <row r="707" spans="1:32">
      <c r="A707" s="3">
        <v>2013</v>
      </c>
      <c r="B707" s="5" t="s">
        <v>28</v>
      </c>
      <c r="C707" s="5" t="s">
        <v>20</v>
      </c>
      <c r="D707" s="2">
        <v>21</v>
      </c>
      <c r="E707" s="2">
        <v>16</v>
      </c>
      <c r="F707" s="45">
        <v>10.31</v>
      </c>
      <c r="G707" s="45">
        <v>9.58</v>
      </c>
      <c r="H707" s="45">
        <v>9.84</v>
      </c>
      <c r="I707" s="45">
        <v>9.5</v>
      </c>
      <c r="J707" s="45">
        <v>9.2200000000000006</v>
      </c>
      <c r="K707" s="45">
        <v>9.64</v>
      </c>
      <c r="L707" s="45">
        <v>10</v>
      </c>
      <c r="M707" s="45">
        <v>14.38</v>
      </c>
      <c r="N707" s="45">
        <v>10.56</v>
      </c>
      <c r="O707" s="45">
        <v>9.7100000000000009</v>
      </c>
      <c r="P707" s="45">
        <v>9.69</v>
      </c>
      <c r="Q707" s="45">
        <v>10.45</v>
      </c>
      <c r="R707" s="45">
        <v>9.83</v>
      </c>
      <c r="S707" s="19">
        <v>98.3</v>
      </c>
      <c r="T707" s="22">
        <v>14.001881993896236</v>
      </c>
      <c r="U707" s="22">
        <v>13.010478128179045</v>
      </c>
      <c r="V707" s="22">
        <v>13.363580874872838</v>
      </c>
      <c r="W707" s="22">
        <v>12.901831129196339</v>
      </c>
      <c r="X707" s="22">
        <v>12.521566632756869</v>
      </c>
      <c r="Y707" s="22">
        <v>13.091963377416073</v>
      </c>
      <c r="Z707" s="22">
        <v>13.580874872838251</v>
      </c>
      <c r="AA707" s="22">
        <v>19.529298067141404</v>
      </c>
      <c r="AB707" s="22">
        <v>14.341403865717192</v>
      </c>
      <c r="AC707" s="22">
        <v>13.187029501525942</v>
      </c>
      <c r="AD707" s="22">
        <v>13.159867751780265</v>
      </c>
      <c r="AE707" s="22">
        <v>14.19201424211597</v>
      </c>
      <c r="AF707" s="22">
        <v>13.350000000000001</v>
      </c>
    </row>
    <row r="708" spans="1:32">
      <c r="A708" s="3">
        <v>2013</v>
      </c>
      <c r="B708" s="5" t="s">
        <v>28</v>
      </c>
      <c r="C708" s="5" t="s">
        <v>21</v>
      </c>
      <c r="D708" s="2">
        <v>22</v>
      </c>
      <c r="E708" s="2">
        <v>16</v>
      </c>
      <c r="F708" s="45">
        <v>13.02</v>
      </c>
      <c r="G708" s="45">
        <v>11.93</v>
      </c>
      <c r="H708" s="45">
        <v>12.2</v>
      </c>
      <c r="I708" s="45">
        <v>11.91</v>
      </c>
      <c r="J708" s="45">
        <v>11.7</v>
      </c>
      <c r="K708" s="45">
        <v>12.18</v>
      </c>
      <c r="L708" s="45">
        <v>12.73</v>
      </c>
      <c r="M708" s="45">
        <v>17.16</v>
      </c>
      <c r="N708" s="45">
        <v>13.64</v>
      </c>
      <c r="O708" s="45">
        <v>12.06</v>
      </c>
      <c r="P708" s="45">
        <v>11.83</v>
      </c>
      <c r="Q708" s="45">
        <v>12.87</v>
      </c>
      <c r="R708" s="45">
        <v>11.46</v>
      </c>
      <c r="S708" s="19">
        <v>98.3</v>
      </c>
      <c r="T708" s="22">
        <v>17.6822990844354</v>
      </c>
      <c r="U708" s="22">
        <v>16.201983723296031</v>
      </c>
      <c r="V708" s="22">
        <v>16.568667344862664</v>
      </c>
      <c r="W708" s="22">
        <v>16.174821973550358</v>
      </c>
      <c r="X708" s="22">
        <v>15.889623601220752</v>
      </c>
      <c r="Y708" s="22">
        <v>16.541505595116988</v>
      </c>
      <c r="Z708" s="22">
        <v>17.288453713123094</v>
      </c>
      <c r="AA708" s="22">
        <v>23.30478128179044</v>
      </c>
      <c r="AB708" s="22">
        <v>18.524313326551376</v>
      </c>
      <c r="AC708" s="22">
        <v>16.378535096642931</v>
      </c>
      <c r="AD708" s="22">
        <v>16.066174974567652</v>
      </c>
      <c r="AE708" s="22">
        <v>17.47858596134283</v>
      </c>
      <c r="AF708" s="22">
        <v>15.563682604272636</v>
      </c>
    </row>
    <row r="709" spans="1:32">
      <c r="A709" s="3">
        <v>2013</v>
      </c>
      <c r="B709" s="5" t="s">
        <v>28</v>
      </c>
      <c r="C709" s="5" t="s">
        <v>22</v>
      </c>
      <c r="D709" s="2">
        <v>23</v>
      </c>
      <c r="E709" s="2">
        <v>16</v>
      </c>
      <c r="F709" s="45">
        <v>13.6</v>
      </c>
      <c r="G709" s="45">
        <v>12.32</v>
      </c>
      <c r="H709" s="45">
        <v>12.63</v>
      </c>
      <c r="I709" s="45">
        <v>12.37</v>
      </c>
      <c r="J709" s="45">
        <v>12.34</v>
      </c>
      <c r="K709" s="45">
        <v>12.8</v>
      </c>
      <c r="L709" s="45">
        <v>13.3</v>
      </c>
      <c r="M709" s="45">
        <v>18.350000000000001</v>
      </c>
      <c r="N709" s="45">
        <v>14.51</v>
      </c>
      <c r="O709" s="45">
        <v>12.79</v>
      </c>
      <c r="P709" s="45">
        <v>12.24</v>
      </c>
      <c r="Q709" s="45">
        <v>13.28</v>
      </c>
      <c r="R709" s="45">
        <v>11.39</v>
      </c>
      <c r="S709" s="19">
        <v>98.3</v>
      </c>
      <c r="T709" s="22">
        <v>18.469989827060019</v>
      </c>
      <c r="U709" s="22">
        <v>16.731637843336724</v>
      </c>
      <c r="V709" s="22">
        <v>17.15264496439471</v>
      </c>
      <c r="W709" s="22">
        <v>16.799542217700917</v>
      </c>
      <c r="X709" s="22">
        <v>16.758799593082401</v>
      </c>
      <c r="Y709" s="22">
        <v>17.383519837232964</v>
      </c>
      <c r="Z709" s="22">
        <v>18.062563580874876</v>
      </c>
      <c r="AA709" s="22">
        <v>24.920905391658195</v>
      </c>
      <c r="AB709" s="22">
        <v>19.705849440488301</v>
      </c>
      <c r="AC709" s="22">
        <v>17.369938962360123</v>
      </c>
      <c r="AD709" s="22">
        <v>16.622990844354018</v>
      </c>
      <c r="AE709" s="22">
        <v>18.035401831129196</v>
      </c>
      <c r="AF709" s="22">
        <v>15.468616480162767</v>
      </c>
    </row>
    <row r="710" spans="1:32">
      <c r="A710" s="3">
        <v>2013</v>
      </c>
      <c r="B710" s="5" t="s">
        <v>28</v>
      </c>
      <c r="C710" s="5" t="s">
        <v>23</v>
      </c>
      <c r="D710" s="2">
        <v>24</v>
      </c>
      <c r="E710" s="2">
        <v>16</v>
      </c>
      <c r="F710" s="45">
        <v>12.24</v>
      </c>
      <c r="G710" s="45">
        <v>11.16</v>
      </c>
      <c r="H710" s="45">
        <v>11.58</v>
      </c>
      <c r="I710" s="45">
        <v>11.1</v>
      </c>
      <c r="J710" s="45">
        <v>10.76</v>
      </c>
      <c r="K710" s="45">
        <v>11.15</v>
      </c>
      <c r="L710" s="45">
        <v>11.73</v>
      </c>
      <c r="M710" s="45">
        <v>15.98</v>
      </c>
      <c r="N710" s="45">
        <v>12.4</v>
      </c>
      <c r="O710" s="45">
        <v>11.12</v>
      </c>
      <c r="P710" s="45">
        <v>11.23</v>
      </c>
      <c r="Q710" s="45">
        <v>12.25</v>
      </c>
      <c r="R710" s="45">
        <v>11.56</v>
      </c>
      <c r="S710" s="19">
        <v>98.3</v>
      </c>
      <c r="T710" s="22">
        <v>16.622990844354018</v>
      </c>
      <c r="U710" s="22">
        <v>15.156256358087489</v>
      </c>
      <c r="V710" s="22">
        <v>15.726653102746695</v>
      </c>
      <c r="W710" s="22">
        <v>15.074771108850458</v>
      </c>
      <c r="X710" s="22">
        <v>14.613021363173958</v>
      </c>
      <c r="Y710" s="22">
        <v>15.142675483214651</v>
      </c>
      <c r="Z710" s="22">
        <v>15.93036622583927</v>
      </c>
      <c r="AA710" s="22">
        <v>21.702238046795525</v>
      </c>
      <c r="AB710" s="22">
        <v>16.840284842319431</v>
      </c>
      <c r="AC710" s="22">
        <v>15.101932858596134</v>
      </c>
      <c r="AD710" s="22">
        <v>15.251322482197358</v>
      </c>
      <c r="AE710" s="22">
        <v>16.636571719226858</v>
      </c>
      <c r="AF710" s="22">
        <v>15.699491353001017</v>
      </c>
    </row>
    <row r="711" spans="1:32">
      <c r="A711" s="3">
        <v>2013</v>
      </c>
      <c r="B711" s="5" t="s">
        <v>28</v>
      </c>
      <c r="C711" s="5" t="s">
        <v>24</v>
      </c>
      <c r="D711" s="2">
        <v>25</v>
      </c>
      <c r="E711" s="2">
        <v>16</v>
      </c>
      <c r="F711" s="45">
        <v>8.26</v>
      </c>
      <c r="G711" s="45">
        <v>7.8</v>
      </c>
      <c r="H711" s="45">
        <v>7.8</v>
      </c>
      <c r="I711" s="45">
        <v>7.9</v>
      </c>
      <c r="J711" s="45">
        <v>7.8</v>
      </c>
      <c r="K711" s="45">
        <v>8.01</v>
      </c>
      <c r="L711" s="45">
        <v>8.31</v>
      </c>
      <c r="M711" s="45">
        <v>9.5500000000000007</v>
      </c>
      <c r="N711" s="45">
        <v>8.66</v>
      </c>
      <c r="O711" s="45">
        <v>8.25</v>
      </c>
      <c r="P711" s="45">
        <v>7.87</v>
      </c>
      <c r="Q711" s="45">
        <v>8.56</v>
      </c>
      <c r="R711" s="45">
        <v>8</v>
      </c>
      <c r="S711" s="19">
        <v>98.3</v>
      </c>
      <c r="T711" s="22">
        <v>11.217802644964395</v>
      </c>
      <c r="U711" s="22">
        <v>10.593082400813834</v>
      </c>
      <c r="V711" s="22">
        <v>10.593082400813834</v>
      </c>
      <c r="W711" s="22">
        <v>10.728891149542219</v>
      </c>
      <c r="X711" s="22">
        <v>10.593082400813834</v>
      </c>
      <c r="Y711" s="22">
        <v>10.878280773143439</v>
      </c>
      <c r="Z711" s="22">
        <v>11.285707019328585</v>
      </c>
      <c r="AA711" s="22">
        <v>12.969735503560532</v>
      </c>
      <c r="AB711" s="22">
        <v>11.761037639877927</v>
      </c>
      <c r="AC711" s="22">
        <v>11.204221770091557</v>
      </c>
      <c r="AD711" s="22">
        <v>10.688148524923703</v>
      </c>
      <c r="AE711" s="22">
        <v>11.625228891149542</v>
      </c>
      <c r="AF711" s="22">
        <v>10.864699898270601</v>
      </c>
    </row>
    <row r="712" spans="1:32">
      <c r="A712" s="3">
        <v>2013</v>
      </c>
      <c r="B712" s="5" t="s">
        <v>28</v>
      </c>
      <c r="C712" s="5" t="s">
        <v>25</v>
      </c>
      <c r="D712" s="2">
        <v>26</v>
      </c>
      <c r="E712" s="2">
        <v>16</v>
      </c>
      <c r="F712" s="45">
        <v>7.91</v>
      </c>
      <c r="G712" s="45">
        <v>7.27</v>
      </c>
      <c r="H712" s="45">
        <v>7.6</v>
      </c>
      <c r="I712" s="45">
        <v>7.5</v>
      </c>
      <c r="J712" s="45">
        <v>7.58</v>
      </c>
      <c r="K712" s="45">
        <v>7.6</v>
      </c>
      <c r="L712" s="45">
        <v>8</v>
      </c>
      <c r="M712" s="45">
        <v>8.92</v>
      </c>
      <c r="N712" s="45">
        <v>8.18</v>
      </c>
      <c r="O712" s="45">
        <v>7.94</v>
      </c>
      <c r="P712" s="45">
        <v>7.46</v>
      </c>
      <c r="Q712" s="45">
        <v>7.84</v>
      </c>
      <c r="R712" s="45">
        <v>7.5</v>
      </c>
      <c r="S712" s="19">
        <v>98.3</v>
      </c>
      <c r="T712" s="22">
        <v>10.742472024415058</v>
      </c>
      <c r="U712" s="22">
        <v>9.8732960325534069</v>
      </c>
      <c r="V712" s="22">
        <v>10.32146490335707</v>
      </c>
      <c r="W712" s="22">
        <v>10.185656154628688</v>
      </c>
      <c r="X712" s="22">
        <v>10.294303153611395</v>
      </c>
      <c r="Y712" s="22">
        <v>10.32146490335707</v>
      </c>
      <c r="Z712" s="22">
        <v>10.864699898270601</v>
      </c>
      <c r="AA712" s="22">
        <v>12.114140386571719</v>
      </c>
      <c r="AB712" s="22">
        <v>11.109155645981689</v>
      </c>
      <c r="AC712" s="22">
        <v>10.783214649033571</v>
      </c>
      <c r="AD712" s="22">
        <v>10.131332655137335</v>
      </c>
      <c r="AE712" s="22">
        <v>10.647405900305188</v>
      </c>
      <c r="AF712" s="22">
        <v>10.185656154628688</v>
      </c>
    </row>
    <row r="713" spans="1:32">
      <c r="A713" s="3">
        <v>2013</v>
      </c>
      <c r="B713" s="5" t="s">
        <v>28</v>
      </c>
      <c r="C713" s="5" t="s">
        <v>26</v>
      </c>
      <c r="D713" s="2">
        <v>27</v>
      </c>
      <c r="E713" s="2">
        <v>16</v>
      </c>
      <c r="F713" s="45">
        <v>8.3699999999999992</v>
      </c>
      <c r="G713" s="45">
        <v>7.91</v>
      </c>
      <c r="H713" s="45">
        <v>7.88</v>
      </c>
      <c r="I713" s="45">
        <v>8.01</v>
      </c>
      <c r="J713" s="45">
        <v>7.85</v>
      </c>
      <c r="K713" s="45">
        <v>8.1300000000000008</v>
      </c>
      <c r="L713" s="45">
        <v>8.41</v>
      </c>
      <c r="M713" s="45">
        <v>9.9499999999999993</v>
      </c>
      <c r="N713" s="45">
        <v>8.77</v>
      </c>
      <c r="O713" s="45">
        <v>8.35</v>
      </c>
      <c r="P713" s="45">
        <v>7.97</v>
      </c>
      <c r="Q713" s="45">
        <v>8.7799999999999994</v>
      </c>
      <c r="R713" s="45">
        <v>8.18</v>
      </c>
      <c r="S713" s="19">
        <v>98.3</v>
      </c>
      <c r="T713" s="22">
        <v>11.367192268565615</v>
      </c>
      <c r="U713" s="22">
        <v>10.742472024415058</v>
      </c>
      <c r="V713" s="22">
        <v>10.701729399796541</v>
      </c>
      <c r="W713" s="22">
        <v>10.878280773143439</v>
      </c>
      <c r="X713" s="22">
        <v>10.660986775178026</v>
      </c>
      <c r="Y713" s="22">
        <v>11.041251271617497</v>
      </c>
      <c r="Z713" s="22">
        <v>11.42151576805697</v>
      </c>
      <c r="AA713" s="22">
        <v>13.512970498474058</v>
      </c>
      <c r="AB713" s="22">
        <v>11.910427263479145</v>
      </c>
      <c r="AC713" s="22">
        <v>11.340030518819939</v>
      </c>
      <c r="AD713" s="22">
        <v>10.823957273652084</v>
      </c>
      <c r="AE713" s="22">
        <v>11.924008138351983</v>
      </c>
      <c r="AF713" s="22">
        <v>11.109155645981689</v>
      </c>
    </row>
    <row r="714" spans="1:32">
      <c r="A714" s="3">
        <v>2013</v>
      </c>
      <c r="B714" s="5" t="s">
        <v>29</v>
      </c>
      <c r="C714" s="5" t="s">
        <v>18</v>
      </c>
      <c r="D714" s="2">
        <v>28</v>
      </c>
      <c r="E714" s="2">
        <v>16</v>
      </c>
      <c r="F714" s="46">
        <v>21837</v>
      </c>
      <c r="G714" s="46">
        <v>19889</v>
      </c>
      <c r="H714" s="46">
        <v>20500</v>
      </c>
      <c r="I714" s="46">
        <v>20155</v>
      </c>
      <c r="J714" s="46">
        <v>20457</v>
      </c>
      <c r="K714" s="46">
        <v>20614</v>
      </c>
      <c r="L714" s="46">
        <v>21393</v>
      </c>
      <c r="M714" s="46">
        <v>30385</v>
      </c>
      <c r="N714" s="46">
        <v>22643</v>
      </c>
      <c r="O714" s="46">
        <v>19934</v>
      </c>
      <c r="P714" s="46">
        <v>19440</v>
      </c>
      <c r="Q714" s="46">
        <v>21500</v>
      </c>
      <c r="R714" s="46">
        <v>18473</v>
      </c>
      <c r="S714" s="19">
        <v>98.3</v>
      </c>
      <c r="T714" s="6">
        <v>29656.556459816889</v>
      </c>
      <c r="U714" s="6">
        <v>27011.002034587997</v>
      </c>
      <c r="V714" s="6">
        <v>27840.793489318414</v>
      </c>
      <c r="W714" s="6">
        <v>27372.253306205494</v>
      </c>
      <c r="X714" s="6">
        <v>27782.395727365209</v>
      </c>
      <c r="Y714" s="6">
        <v>27995.615462868769</v>
      </c>
      <c r="Z714" s="6">
        <v>29053.56561546287</v>
      </c>
      <c r="AA714" s="6">
        <v>41265.488301119025</v>
      </c>
      <c r="AB714" s="6">
        <v>30751.17497456765</v>
      </c>
      <c r="AC714" s="6">
        <v>27072.11597151577</v>
      </c>
      <c r="AD714" s="6">
        <v>26401.220752797559</v>
      </c>
      <c r="AE714" s="6">
        <v>29198.880976602239</v>
      </c>
      <c r="AF714" s="6">
        <v>25087.950152594101</v>
      </c>
    </row>
    <row r="715" spans="1:32">
      <c r="A715" s="3">
        <v>2013</v>
      </c>
      <c r="B715" s="5" t="s">
        <v>29</v>
      </c>
      <c r="C715" s="5" t="s">
        <v>19</v>
      </c>
      <c r="D715" s="2">
        <v>29</v>
      </c>
      <c r="E715" s="2">
        <v>16</v>
      </c>
      <c r="F715" s="46">
        <v>27151</v>
      </c>
      <c r="G715" s="46">
        <v>24567</v>
      </c>
      <c r="H715" s="46">
        <v>25240</v>
      </c>
      <c r="I715" s="46">
        <v>25320</v>
      </c>
      <c r="J715" s="46">
        <v>25558</v>
      </c>
      <c r="K715" s="46">
        <v>25801</v>
      </c>
      <c r="L715" s="46">
        <v>27013</v>
      </c>
      <c r="M715" s="46">
        <v>35756</v>
      </c>
      <c r="N715" s="46">
        <v>29068</v>
      </c>
      <c r="O715" s="46">
        <v>25335</v>
      </c>
      <c r="P715" s="46">
        <v>24146</v>
      </c>
      <c r="Q715" s="46">
        <v>26433</v>
      </c>
      <c r="R715" s="46">
        <v>21801</v>
      </c>
      <c r="S715" s="19">
        <v>98.3</v>
      </c>
      <c r="T715" s="6">
        <v>36873.433367243131</v>
      </c>
      <c r="U715" s="6">
        <v>33364.135300101727</v>
      </c>
      <c r="V715" s="6">
        <v>34278.128179043742</v>
      </c>
      <c r="W715" s="6">
        <v>34386.775178026452</v>
      </c>
      <c r="X715" s="6">
        <v>34710</v>
      </c>
      <c r="Y715" s="6">
        <v>35040.015259409971</v>
      </c>
      <c r="Z715" s="6">
        <v>36686.017293997967</v>
      </c>
      <c r="AA715" s="6">
        <v>48559.776195320446</v>
      </c>
      <c r="AB715" s="6">
        <v>39476.887080366228</v>
      </c>
      <c r="AC715" s="6">
        <v>34407.146490335705</v>
      </c>
      <c r="AD715" s="6">
        <v>32792.380467955241</v>
      </c>
      <c r="AE715" s="6">
        <v>35898.32655137335</v>
      </c>
      <c r="AF715" s="6">
        <v>29607.665310274671</v>
      </c>
    </row>
    <row r="716" spans="1:32">
      <c r="A716" s="3">
        <v>2013</v>
      </c>
      <c r="B716" s="5" t="s">
        <v>29</v>
      </c>
      <c r="C716" s="5" t="s">
        <v>20</v>
      </c>
      <c r="D716" s="2">
        <v>30</v>
      </c>
      <c r="E716" s="2">
        <v>16</v>
      </c>
      <c r="F716" s="46">
        <v>16972</v>
      </c>
      <c r="G716" s="46">
        <v>15622</v>
      </c>
      <c r="H716" s="46">
        <v>16697</v>
      </c>
      <c r="I716" s="46">
        <v>15552</v>
      </c>
      <c r="J716" s="46">
        <v>15444</v>
      </c>
      <c r="K716" s="46">
        <v>15773</v>
      </c>
      <c r="L716" s="46">
        <v>15753</v>
      </c>
      <c r="M716" s="46">
        <v>25369</v>
      </c>
      <c r="N716" s="46">
        <v>17188</v>
      </c>
      <c r="O716" s="46">
        <v>15167</v>
      </c>
      <c r="P716" s="46">
        <v>16042</v>
      </c>
      <c r="Q716" s="46">
        <v>17232</v>
      </c>
      <c r="R716" s="46">
        <v>15001</v>
      </c>
      <c r="S716" s="19">
        <v>98.3</v>
      </c>
      <c r="T716" s="6">
        <v>23049.460834181078</v>
      </c>
      <c r="U716" s="6">
        <v>21216.042726347914</v>
      </c>
      <c r="V716" s="6">
        <v>22675.986775178026</v>
      </c>
      <c r="W716" s="6">
        <v>21120.976602238046</v>
      </c>
      <c r="X716" s="6">
        <v>20974.303153611396</v>
      </c>
      <c r="Y716" s="6">
        <v>21421.113936927773</v>
      </c>
      <c r="Z716" s="6">
        <v>21393.952187182098</v>
      </c>
      <c r="AA716" s="6">
        <v>34453.321464903362</v>
      </c>
      <c r="AB716" s="6">
        <v>23342.807731434386</v>
      </c>
      <c r="AC716" s="6">
        <v>20598.112919633775</v>
      </c>
      <c r="AD716" s="6">
        <v>21786.439471007121</v>
      </c>
      <c r="AE716" s="6">
        <v>23402.563580874874</v>
      </c>
      <c r="AF716" s="6">
        <v>20372.670396744659</v>
      </c>
    </row>
    <row r="717" spans="1:32">
      <c r="A717" s="3">
        <v>2013</v>
      </c>
      <c r="B717" s="5" t="s">
        <v>29</v>
      </c>
      <c r="C717" s="5" t="s">
        <v>21</v>
      </c>
      <c r="D717" s="2">
        <v>31</v>
      </c>
      <c r="E717" s="2">
        <v>16</v>
      </c>
      <c r="F717" s="46">
        <v>27011</v>
      </c>
      <c r="G717" s="46">
        <v>24113</v>
      </c>
      <c r="H717" s="46">
        <v>25111</v>
      </c>
      <c r="I717" s="46">
        <v>24933</v>
      </c>
      <c r="J717" s="46">
        <v>24918</v>
      </c>
      <c r="K717" s="46">
        <v>25328</v>
      </c>
      <c r="L717" s="46">
        <v>26514</v>
      </c>
      <c r="M717" s="46">
        <v>35173</v>
      </c>
      <c r="N717" s="46">
        <v>28315</v>
      </c>
      <c r="O717" s="46">
        <v>25242</v>
      </c>
      <c r="P717" s="46">
        <v>24103</v>
      </c>
      <c r="Q717" s="46">
        <v>26489</v>
      </c>
      <c r="R717" s="46">
        <v>23952</v>
      </c>
      <c r="S717" s="19">
        <v>98.3</v>
      </c>
      <c r="T717" s="6">
        <v>36683.301119023396</v>
      </c>
      <c r="U717" s="6">
        <v>32747.563580874874</v>
      </c>
      <c r="V717" s="6">
        <v>34102.93489318413</v>
      </c>
      <c r="W717" s="6">
        <v>33861.195320447609</v>
      </c>
      <c r="X717" s="6">
        <v>33840.824008138356</v>
      </c>
      <c r="Y717" s="6">
        <v>34397.639877924725</v>
      </c>
      <c r="Z717" s="6">
        <v>36008.331637843337</v>
      </c>
      <c r="AA717" s="6">
        <v>47768.011190233978</v>
      </c>
      <c r="AB717" s="6">
        <v>38454.247202441504</v>
      </c>
      <c r="AC717" s="6">
        <v>34280.844354018314</v>
      </c>
      <c r="AD717" s="6">
        <v>32733.982706002036</v>
      </c>
      <c r="AE717" s="6">
        <v>35974.379450661239</v>
      </c>
      <c r="AF717" s="6">
        <v>32528.911495422177</v>
      </c>
    </row>
    <row r="718" spans="1:32">
      <c r="A718" s="3">
        <v>2013</v>
      </c>
      <c r="B718" s="5" t="s">
        <v>29</v>
      </c>
      <c r="C718" s="5" t="s">
        <v>22</v>
      </c>
      <c r="D718" s="2">
        <v>32</v>
      </c>
      <c r="E718" s="2">
        <v>16</v>
      </c>
      <c r="F718" s="46">
        <v>29271</v>
      </c>
      <c r="G718" s="46">
        <v>26290</v>
      </c>
      <c r="H718" s="46">
        <v>27341</v>
      </c>
      <c r="I718" s="46">
        <v>27165</v>
      </c>
      <c r="J718" s="46">
        <v>27316</v>
      </c>
      <c r="K718" s="46">
        <v>27801</v>
      </c>
      <c r="L718" s="46">
        <v>28766</v>
      </c>
      <c r="M718" s="46">
        <v>38524</v>
      </c>
      <c r="N718" s="46">
        <v>31346</v>
      </c>
      <c r="O718" s="46">
        <v>27806</v>
      </c>
      <c r="P718" s="46">
        <v>25713</v>
      </c>
      <c r="Q718" s="46">
        <v>28431</v>
      </c>
      <c r="R718" s="46">
        <v>24435</v>
      </c>
      <c r="S718" s="19">
        <v>98.3</v>
      </c>
      <c r="T718" s="6">
        <v>39752.578840284841</v>
      </c>
      <c r="U718" s="6">
        <v>35704.120040691763</v>
      </c>
      <c r="V718" s="6">
        <v>37131.469989827063</v>
      </c>
      <c r="W718" s="6">
        <v>36892.446592065106</v>
      </c>
      <c r="X718" s="6">
        <v>37097.517802644965</v>
      </c>
      <c r="Y718" s="6">
        <v>37756.190233977621</v>
      </c>
      <c r="Z718" s="6">
        <v>39066.74465920651</v>
      </c>
      <c r="AA718" s="6">
        <v>52318.962360122074</v>
      </c>
      <c r="AB718" s="6">
        <v>42570.610376398778</v>
      </c>
      <c r="AC718" s="6">
        <v>37762.980671414043</v>
      </c>
      <c r="AD718" s="6">
        <v>34920.503560528996</v>
      </c>
      <c r="AE718" s="6">
        <v>38611.785350966427</v>
      </c>
      <c r="AF718" s="6">
        <v>33184.867751780264</v>
      </c>
    </row>
    <row r="719" spans="1:32">
      <c r="A719" s="3">
        <v>2013</v>
      </c>
      <c r="B719" s="5" t="s">
        <v>29</v>
      </c>
      <c r="C719" s="5" t="s">
        <v>23</v>
      </c>
      <c r="D719" s="2">
        <v>33</v>
      </c>
      <c r="E719" s="2">
        <v>16</v>
      </c>
      <c r="F719" s="46">
        <v>23584</v>
      </c>
      <c r="G719" s="46">
        <v>21237</v>
      </c>
      <c r="H719" s="46">
        <v>22234</v>
      </c>
      <c r="I719" s="46">
        <v>21360</v>
      </c>
      <c r="J719" s="46">
        <v>21054</v>
      </c>
      <c r="K719" s="46">
        <v>21542</v>
      </c>
      <c r="L719" s="46">
        <v>22716</v>
      </c>
      <c r="M719" s="46">
        <v>31016</v>
      </c>
      <c r="N719" s="46">
        <v>24201</v>
      </c>
      <c r="O719" s="46">
        <v>21676</v>
      </c>
      <c r="P719" s="46">
        <v>21312</v>
      </c>
      <c r="Q719" s="46">
        <v>23455</v>
      </c>
      <c r="R719" s="46">
        <v>22890</v>
      </c>
      <c r="S719" s="19">
        <v>98.3</v>
      </c>
      <c r="T719" s="6">
        <v>32029.135300101731</v>
      </c>
      <c r="U719" s="6">
        <v>28841.703967446592</v>
      </c>
      <c r="V719" s="6">
        <v>30195.717192268567</v>
      </c>
      <c r="W719" s="6">
        <v>29008.748728382503</v>
      </c>
      <c r="X719" s="6">
        <v>28593.173957273651</v>
      </c>
      <c r="Y719" s="6">
        <v>29255.920651068158</v>
      </c>
      <c r="Z719" s="6">
        <v>30850.315361139372</v>
      </c>
      <c r="AA719" s="6">
        <v>42122.441505595118</v>
      </c>
      <c r="AB719" s="6">
        <v>32867.075279755853</v>
      </c>
      <c r="AC719" s="6">
        <v>29437.904374364192</v>
      </c>
      <c r="AD719" s="6">
        <v>28943.560528992879</v>
      </c>
      <c r="AE719" s="6">
        <v>31853.942014242119</v>
      </c>
      <c r="AF719" s="6">
        <v>31086.622583926757</v>
      </c>
    </row>
    <row r="720" spans="1:32">
      <c r="A720" s="3">
        <v>2013</v>
      </c>
      <c r="B720" s="5" t="s">
        <v>29</v>
      </c>
      <c r="C720" s="5" t="s">
        <v>24</v>
      </c>
      <c r="D720" s="2">
        <v>34</v>
      </c>
      <c r="E720" s="2">
        <v>16</v>
      </c>
      <c r="F720" s="46">
        <v>8862</v>
      </c>
      <c r="G720" s="46">
        <v>8625</v>
      </c>
      <c r="H720" s="46">
        <v>8693</v>
      </c>
      <c r="I720" s="46">
        <v>8726</v>
      </c>
      <c r="J720" s="46">
        <v>8490</v>
      </c>
      <c r="K720" s="46">
        <v>8788</v>
      </c>
      <c r="L720" s="46">
        <v>8689</v>
      </c>
      <c r="M720" s="46">
        <v>10080</v>
      </c>
      <c r="N720" s="46">
        <v>8808</v>
      </c>
      <c r="O720" s="46">
        <v>8567</v>
      </c>
      <c r="P720" s="46">
        <v>8846</v>
      </c>
      <c r="Q720" s="46">
        <v>9353</v>
      </c>
      <c r="R720" s="46">
        <v>8239</v>
      </c>
      <c r="S720" s="19">
        <v>98.3</v>
      </c>
      <c r="T720" s="6">
        <v>12035.371312309258</v>
      </c>
      <c r="U720" s="6">
        <v>11713.504577822991</v>
      </c>
      <c r="V720" s="6">
        <v>11805.854526958292</v>
      </c>
      <c r="W720" s="6">
        <v>11850.671414038658</v>
      </c>
      <c r="X720" s="6">
        <v>11530.162767039676</v>
      </c>
      <c r="Y720" s="6">
        <v>11934.872838250254</v>
      </c>
      <c r="Z720" s="6">
        <v>11800.422177009155</v>
      </c>
      <c r="AA720" s="6">
        <v>13689.521871820956</v>
      </c>
      <c r="AB720" s="6">
        <v>11962.034587995931</v>
      </c>
      <c r="AC720" s="6">
        <v>11634.735503560529</v>
      </c>
      <c r="AD720" s="6">
        <v>12013.641912512716</v>
      </c>
      <c r="AE720" s="6">
        <v>12702.192268565615</v>
      </c>
      <c r="AF720" s="6">
        <v>11189.282807731435</v>
      </c>
    </row>
    <row r="721" spans="1:32">
      <c r="A721" s="3">
        <v>2013</v>
      </c>
      <c r="B721" s="5" t="s">
        <v>29</v>
      </c>
      <c r="C721" s="5" t="s">
        <v>25</v>
      </c>
      <c r="D721" s="2">
        <v>35</v>
      </c>
      <c r="E721" s="2">
        <v>16</v>
      </c>
      <c r="F721" s="46">
        <v>8412</v>
      </c>
      <c r="G721" s="46">
        <v>8638</v>
      </c>
      <c r="H721" s="46">
        <v>8205</v>
      </c>
      <c r="I721" s="46">
        <v>8197</v>
      </c>
      <c r="J721" s="46">
        <v>8409</v>
      </c>
      <c r="K721" s="46">
        <v>8322</v>
      </c>
      <c r="L721" s="46">
        <v>8556</v>
      </c>
      <c r="M721" s="46">
        <v>8795</v>
      </c>
      <c r="N721" s="46">
        <v>8498</v>
      </c>
      <c r="O721" s="46">
        <v>8397</v>
      </c>
      <c r="P721" s="46">
        <v>8587</v>
      </c>
      <c r="Q721" s="46">
        <v>8497</v>
      </c>
      <c r="R721" s="46">
        <v>7758</v>
      </c>
      <c r="S721" s="19">
        <v>98.3</v>
      </c>
      <c r="T721" s="6">
        <v>11424.231943031537</v>
      </c>
      <c r="U721" s="6">
        <v>11731.159715157681</v>
      </c>
      <c r="V721" s="6">
        <v>11143.107833163785</v>
      </c>
      <c r="W721" s="6">
        <v>11132.243133265514</v>
      </c>
      <c r="X721" s="6">
        <v>11420.157680569684</v>
      </c>
      <c r="Y721" s="6">
        <v>11302.004069175991</v>
      </c>
      <c r="Z721" s="6">
        <v>11619.796541200407</v>
      </c>
      <c r="AA721" s="6">
        <v>11944.379450661241</v>
      </c>
      <c r="AB721" s="6">
        <v>11541.027466937945</v>
      </c>
      <c r="AC721" s="6">
        <v>11403.86063072228</v>
      </c>
      <c r="AD721" s="6">
        <v>11661.897253306206</v>
      </c>
      <c r="AE721" s="6">
        <v>11539.669379450661</v>
      </c>
      <c r="AF721" s="6">
        <v>10536.042726347914</v>
      </c>
    </row>
    <row r="722" spans="1:32">
      <c r="A722" s="3">
        <v>2013</v>
      </c>
      <c r="B722" s="5" t="s">
        <v>29</v>
      </c>
      <c r="C722" s="5" t="s">
        <v>26</v>
      </c>
      <c r="D722" s="2">
        <v>36</v>
      </c>
      <c r="E722" s="2">
        <v>16</v>
      </c>
      <c r="F722" s="46">
        <v>8969</v>
      </c>
      <c r="G722" s="46">
        <v>8609</v>
      </c>
      <c r="H722" s="46">
        <v>8821</v>
      </c>
      <c r="I722" s="46">
        <v>8836</v>
      </c>
      <c r="J722" s="46">
        <v>8500</v>
      </c>
      <c r="K722" s="46">
        <v>8862</v>
      </c>
      <c r="L722" s="46">
        <v>8722</v>
      </c>
      <c r="M722" s="46">
        <v>10581</v>
      </c>
      <c r="N722" s="46">
        <v>8870</v>
      </c>
      <c r="O722" s="46">
        <v>8600</v>
      </c>
      <c r="P722" s="46">
        <v>8906</v>
      </c>
      <c r="Q722" s="46">
        <v>9540</v>
      </c>
      <c r="R722" s="46">
        <v>8474</v>
      </c>
      <c r="S722" s="19">
        <v>98.3</v>
      </c>
      <c r="T722" s="6">
        <v>12180.686673448627</v>
      </c>
      <c r="U722" s="6">
        <v>11691.77517802645</v>
      </c>
      <c r="V722" s="6">
        <v>11979.689725330622</v>
      </c>
      <c r="W722" s="6">
        <v>12000.061037639878</v>
      </c>
      <c r="X722" s="6">
        <v>11543.743641912513</v>
      </c>
      <c r="Y722" s="6">
        <v>12035.371312309258</v>
      </c>
      <c r="Z722" s="6">
        <v>11845.239064089523</v>
      </c>
      <c r="AA722" s="6">
        <v>14369.923702950153</v>
      </c>
      <c r="AB722" s="6">
        <v>12046.236012207528</v>
      </c>
      <c r="AC722" s="6">
        <v>11679.552390640896</v>
      </c>
      <c r="AD722" s="6">
        <v>12095.127161749746</v>
      </c>
      <c r="AE722" s="6">
        <v>12956.154628687691</v>
      </c>
      <c r="AF722" s="6">
        <v>11508.433367243133</v>
      </c>
    </row>
    <row r="723" spans="1:32">
      <c r="A723" s="3">
        <v>2014</v>
      </c>
      <c r="B723" s="5" t="s">
        <v>17</v>
      </c>
      <c r="C723" s="5" t="s">
        <v>18</v>
      </c>
      <c r="D723" s="2">
        <v>1</v>
      </c>
      <c r="E723" s="2">
        <v>17</v>
      </c>
      <c r="F723" s="96">
        <v>417.9</v>
      </c>
      <c r="G723" s="96">
        <v>389.5</v>
      </c>
      <c r="H723" s="96">
        <v>392.7</v>
      </c>
      <c r="I723" s="96">
        <v>385</v>
      </c>
      <c r="J723" s="96">
        <v>387.4</v>
      </c>
      <c r="K723" s="96">
        <v>385.8</v>
      </c>
      <c r="L723" s="96">
        <v>400.4</v>
      </c>
      <c r="M723" s="96">
        <v>565.4</v>
      </c>
      <c r="N723" s="96">
        <v>434.8</v>
      </c>
      <c r="O723" s="96">
        <v>379.1</v>
      </c>
      <c r="P723" s="96">
        <v>379.4</v>
      </c>
      <c r="Q723" s="96">
        <v>414.7</v>
      </c>
      <c r="R723" s="96">
        <v>363.1</v>
      </c>
      <c r="S723" s="19">
        <v>100.1</v>
      </c>
      <c r="T723" s="20">
        <v>557.33916083916085</v>
      </c>
      <c r="U723" s="20">
        <v>519.46303696303698</v>
      </c>
      <c r="V723" s="20">
        <v>523.73076923076928</v>
      </c>
      <c r="W723" s="20">
        <v>513.46153846153845</v>
      </c>
      <c r="X723" s="20">
        <v>516.66233766233768</v>
      </c>
      <c r="Y723" s="20">
        <v>514.52847152847164</v>
      </c>
      <c r="Z723" s="20">
        <v>534</v>
      </c>
      <c r="AA723" s="20">
        <v>754.05494505494505</v>
      </c>
      <c r="AB723" s="20">
        <v>579.87812187812199</v>
      </c>
      <c r="AC723" s="20">
        <v>505.59290709290718</v>
      </c>
      <c r="AD723" s="20">
        <v>505.99300699300699</v>
      </c>
      <c r="AE723" s="20">
        <v>553.07142857142856</v>
      </c>
      <c r="AF723" s="20">
        <v>484.25424575424586</v>
      </c>
    </row>
    <row r="724" spans="1:32">
      <c r="A724" s="3">
        <v>2014</v>
      </c>
      <c r="B724" s="5" t="s">
        <v>17</v>
      </c>
      <c r="C724" s="5" t="s">
        <v>19</v>
      </c>
      <c r="D724" s="2">
        <v>2</v>
      </c>
      <c r="E724" s="2">
        <v>17</v>
      </c>
      <c r="F724" s="96">
        <v>507.4</v>
      </c>
      <c r="G724" s="96">
        <v>480</v>
      </c>
      <c r="H724" s="96">
        <v>470</v>
      </c>
      <c r="I724" s="96">
        <v>476.3</v>
      </c>
      <c r="J724" s="96">
        <v>479.1</v>
      </c>
      <c r="K724" s="96">
        <v>474</v>
      </c>
      <c r="L724" s="96">
        <v>496</v>
      </c>
      <c r="M724" s="96">
        <v>650</v>
      </c>
      <c r="N724" s="96">
        <v>539.5</v>
      </c>
      <c r="O724" s="96">
        <v>478.9</v>
      </c>
      <c r="P724" s="96">
        <v>463.7</v>
      </c>
      <c r="Q724" s="96">
        <v>510</v>
      </c>
      <c r="R724" s="96">
        <v>424.5</v>
      </c>
      <c r="S724" s="19">
        <v>100.1</v>
      </c>
      <c r="T724" s="20">
        <v>676.70229770229764</v>
      </c>
      <c r="U724" s="20">
        <v>640.1598401598402</v>
      </c>
      <c r="V724" s="20">
        <v>626.82317682317682</v>
      </c>
      <c r="W724" s="20">
        <v>635.22527472527474</v>
      </c>
      <c r="X724" s="20">
        <v>638.95954045954056</v>
      </c>
      <c r="Y724" s="20">
        <v>632.1578421578422</v>
      </c>
      <c r="Z724" s="20">
        <v>661.49850149850158</v>
      </c>
      <c r="AA724" s="20">
        <v>866.88311688311694</v>
      </c>
      <c r="AB724" s="20">
        <v>719.51298701298708</v>
      </c>
      <c r="AC724" s="20">
        <v>638.69280719280721</v>
      </c>
      <c r="AD724" s="20">
        <v>618.4210789210789</v>
      </c>
      <c r="AE724" s="20">
        <v>680.16983016983022</v>
      </c>
      <c r="AF724" s="20">
        <v>566.14135864135869</v>
      </c>
    </row>
    <row r="725" spans="1:32">
      <c r="A725" s="3">
        <v>2014</v>
      </c>
      <c r="B725" s="5" t="s">
        <v>17</v>
      </c>
      <c r="C725" s="5" t="s">
        <v>20</v>
      </c>
      <c r="D725" s="2">
        <v>3</v>
      </c>
      <c r="E725" s="2">
        <v>17</v>
      </c>
      <c r="F725" s="96">
        <v>330.4</v>
      </c>
      <c r="G725" s="96">
        <v>311.8</v>
      </c>
      <c r="H725" s="96">
        <v>322</v>
      </c>
      <c r="I725" s="96">
        <v>299.39999999999998</v>
      </c>
      <c r="J725" s="96">
        <v>299.3</v>
      </c>
      <c r="K725" s="96">
        <v>301.60000000000002</v>
      </c>
      <c r="L725" s="96">
        <v>304.39999999999998</v>
      </c>
      <c r="M725" s="96">
        <v>480.8</v>
      </c>
      <c r="N725" s="96">
        <v>338.3</v>
      </c>
      <c r="O725" s="96">
        <v>293.5</v>
      </c>
      <c r="P725" s="96">
        <v>309.5</v>
      </c>
      <c r="Q725" s="96">
        <v>334.6</v>
      </c>
      <c r="R725" s="96">
        <v>295.8</v>
      </c>
      <c r="S725" s="19">
        <v>100.1</v>
      </c>
      <c r="T725" s="20">
        <v>440.64335664335658</v>
      </c>
      <c r="U725" s="20">
        <v>415.83716283716291</v>
      </c>
      <c r="V725" s="20">
        <v>429.44055944055947</v>
      </c>
      <c r="W725" s="20">
        <v>399.29970029970025</v>
      </c>
      <c r="X725" s="20">
        <v>399.16633366633374</v>
      </c>
      <c r="Y725" s="20">
        <v>402.23376623376629</v>
      </c>
      <c r="Z725" s="20">
        <v>405.96803196803194</v>
      </c>
      <c r="AA725" s="20">
        <v>641.22677322677328</v>
      </c>
      <c r="AB725" s="20">
        <v>451.17932067932071</v>
      </c>
      <c r="AC725" s="20">
        <v>391.43106893106898</v>
      </c>
      <c r="AD725" s="20">
        <v>412.7697302697303</v>
      </c>
      <c r="AE725" s="20">
        <v>446.24475524475531</v>
      </c>
      <c r="AF725" s="20">
        <v>394.49850149850153</v>
      </c>
    </row>
    <row r="726" spans="1:32">
      <c r="A726" s="3">
        <v>2014</v>
      </c>
      <c r="B726" s="5" t="s">
        <v>17</v>
      </c>
      <c r="C726" s="5" t="s">
        <v>21</v>
      </c>
      <c r="D726" s="2">
        <v>4</v>
      </c>
      <c r="E726" s="2">
        <v>17</v>
      </c>
      <c r="F726" s="96">
        <v>518.29999999999995</v>
      </c>
      <c r="G726" s="96">
        <v>479.1</v>
      </c>
      <c r="H726" s="96">
        <v>482.7</v>
      </c>
      <c r="I726" s="96">
        <v>479.1</v>
      </c>
      <c r="J726" s="96">
        <v>477.1</v>
      </c>
      <c r="K726" s="96">
        <v>479.2</v>
      </c>
      <c r="L726" s="96">
        <v>504.1</v>
      </c>
      <c r="M726" s="96">
        <v>660</v>
      </c>
      <c r="N726" s="96">
        <v>541.70000000000005</v>
      </c>
      <c r="O726" s="96">
        <v>485.5</v>
      </c>
      <c r="P726" s="96">
        <v>473.9</v>
      </c>
      <c r="Q726" s="96">
        <v>519.6</v>
      </c>
      <c r="R726" s="96">
        <v>460</v>
      </c>
      <c r="S726" s="19">
        <v>100.1</v>
      </c>
      <c r="T726" s="20">
        <v>691.23926073926066</v>
      </c>
      <c r="U726" s="20">
        <v>638.95954045954056</v>
      </c>
      <c r="V726" s="20">
        <v>643.76073926073923</v>
      </c>
      <c r="W726" s="20">
        <v>638.95954045954056</v>
      </c>
      <c r="X726" s="20">
        <v>636.29220779220793</v>
      </c>
      <c r="Y726" s="20">
        <v>639.09290709290713</v>
      </c>
      <c r="Z726" s="20">
        <v>672.30119880119889</v>
      </c>
      <c r="AA726" s="20">
        <v>880.21978021978032</v>
      </c>
      <c r="AB726" s="20">
        <v>722.44705294705307</v>
      </c>
      <c r="AC726" s="20">
        <v>647.49500499500505</v>
      </c>
      <c r="AD726" s="20">
        <v>632.02447552447552</v>
      </c>
      <c r="AE726" s="20">
        <v>692.97302697302712</v>
      </c>
      <c r="AF726" s="20">
        <v>613.48651348651356</v>
      </c>
    </row>
    <row r="727" spans="1:32">
      <c r="A727" s="3">
        <v>2014</v>
      </c>
      <c r="B727" s="5" t="s">
        <v>17</v>
      </c>
      <c r="C727" s="5" t="s">
        <v>22</v>
      </c>
      <c r="D727" s="2">
        <v>5</v>
      </c>
      <c r="E727" s="2">
        <v>17</v>
      </c>
      <c r="F727" s="96">
        <v>558.6</v>
      </c>
      <c r="G727" s="96">
        <v>520.9</v>
      </c>
      <c r="H727" s="96">
        <v>517.70000000000005</v>
      </c>
      <c r="I727" s="96">
        <v>517.20000000000005</v>
      </c>
      <c r="J727" s="96">
        <v>520.20000000000005</v>
      </c>
      <c r="K727" s="96">
        <v>518.9</v>
      </c>
      <c r="L727" s="96">
        <v>548.1</v>
      </c>
      <c r="M727" s="96">
        <v>713.9</v>
      </c>
      <c r="N727" s="96">
        <v>592</v>
      </c>
      <c r="O727" s="96">
        <v>527</v>
      </c>
      <c r="P727" s="96">
        <v>501.2</v>
      </c>
      <c r="Q727" s="96">
        <v>558.5</v>
      </c>
      <c r="R727" s="96">
        <v>471.7</v>
      </c>
      <c r="S727" s="19">
        <v>100.1</v>
      </c>
      <c r="T727" s="20">
        <v>744.98601398601409</v>
      </c>
      <c r="U727" s="20">
        <v>694.70679320679324</v>
      </c>
      <c r="V727" s="20">
        <v>690.43906093906105</v>
      </c>
      <c r="W727" s="20">
        <v>689.77222777222789</v>
      </c>
      <c r="X727" s="20">
        <v>693.77322677322695</v>
      </c>
      <c r="Y727" s="20">
        <v>692.03946053946049</v>
      </c>
      <c r="Z727" s="20">
        <v>730.98251748251755</v>
      </c>
      <c r="AA727" s="20">
        <v>952.10439560439556</v>
      </c>
      <c r="AB727" s="20">
        <v>789.53046953046953</v>
      </c>
      <c r="AC727" s="20">
        <v>702.84215784215792</v>
      </c>
      <c r="AD727" s="20">
        <v>668.4335664335664</v>
      </c>
      <c r="AE727" s="20">
        <v>744.85264735264741</v>
      </c>
      <c r="AF727" s="20">
        <v>629.09040959040965</v>
      </c>
    </row>
    <row r="728" spans="1:32">
      <c r="A728" s="3">
        <v>2014</v>
      </c>
      <c r="B728" s="5" t="s">
        <v>17</v>
      </c>
      <c r="C728" s="5" t="s">
        <v>23</v>
      </c>
      <c r="D728" s="2">
        <v>6</v>
      </c>
      <c r="E728" s="2">
        <v>17</v>
      </c>
      <c r="F728" s="96">
        <v>461.5</v>
      </c>
      <c r="G728" s="96">
        <v>422</v>
      </c>
      <c r="H728" s="96">
        <v>437.9</v>
      </c>
      <c r="I728" s="96">
        <v>418.2</v>
      </c>
      <c r="J728" s="96">
        <v>412</v>
      </c>
      <c r="K728" s="96">
        <v>420</v>
      </c>
      <c r="L728" s="96">
        <v>443</v>
      </c>
      <c r="M728" s="96">
        <v>594.1</v>
      </c>
      <c r="N728" s="96">
        <v>473.7</v>
      </c>
      <c r="O728" s="96">
        <v>424.3</v>
      </c>
      <c r="P728" s="96">
        <v>422</v>
      </c>
      <c r="Q728" s="96">
        <v>460.9</v>
      </c>
      <c r="R728" s="96">
        <v>444.3</v>
      </c>
      <c r="S728" s="19">
        <v>100.1</v>
      </c>
      <c r="T728" s="20">
        <v>615.48701298701303</v>
      </c>
      <c r="U728" s="20">
        <v>562.80719280719279</v>
      </c>
      <c r="V728" s="20">
        <v>584.0124875124875</v>
      </c>
      <c r="W728" s="20">
        <v>557.73926073926077</v>
      </c>
      <c r="X728" s="20">
        <v>549.47052947052953</v>
      </c>
      <c r="Y728" s="20">
        <v>560.13986013986016</v>
      </c>
      <c r="Z728" s="20">
        <v>590.81418581418586</v>
      </c>
      <c r="AA728" s="20">
        <v>792.33116883116895</v>
      </c>
      <c r="AB728" s="20">
        <v>631.75774225774228</v>
      </c>
      <c r="AC728" s="20">
        <v>565.87462537462545</v>
      </c>
      <c r="AD728" s="20">
        <v>562.80719280719279</v>
      </c>
      <c r="AE728" s="20">
        <v>614.6868131868132</v>
      </c>
      <c r="AF728" s="20">
        <v>592.54795204795209</v>
      </c>
    </row>
    <row r="729" spans="1:32">
      <c r="A729" s="3">
        <v>2014</v>
      </c>
      <c r="B729" s="5" t="s">
        <v>17</v>
      </c>
      <c r="C729" s="5" t="s">
        <v>24</v>
      </c>
      <c r="D729" s="2">
        <v>7</v>
      </c>
      <c r="E729" s="2">
        <v>17</v>
      </c>
      <c r="F729" s="96">
        <v>161</v>
      </c>
      <c r="G729" s="96">
        <v>158.69999999999999</v>
      </c>
      <c r="H729" s="96">
        <v>156.5</v>
      </c>
      <c r="I729" s="96">
        <v>162.4</v>
      </c>
      <c r="J729" s="96">
        <v>153</v>
      </c>
      <c r="K729" s="96">
        <v>158.9</v>
      </c>
      <c r="L729" s="96">
        <v>158.30000000000001</v>
      </c>
      <c r="M729" s="96">
        <v>172.7</v>
      </c>
      <c r="N729" s="96">
        <v>162.6</v>
      </c>
      <c r="O729" s="96">
        <v>156.80000000000001</v>
      </c>
      <c r="P729" s="96">
        <v>162.4</v>
      </c>
      <c r="Q729" s="96">
        <v>172.8</v>
      </c>
      <c r="R729" s="96">
        <v>154.19999999999999</v>
      </c>
      <c r="S729" s="19">
        <v>100.1</v>
      </c>
      <c r="T729" s="20">
        <v>214.72027972027973</v>
      </c>
      <c r="U729" s="20">
        <v>211.65284715284713</v>
      </c>
      <c r="V729" s="20">
        <v>208.71878121878123</v>
      </c>
      <c r="W729" s="20">
        <v>216.58741258741262</v>
      </c>
      <c r="X729" s="20">
        <v>204.05094905094907</v>
      </c>
      <c r="Y729" s="20">
        <v>211.91958041958046</v>
      </c>
      <c r="Z729" s="20">
        <v>211.11938061938065</v>
      </c>
      <c r="AA729" s="20">
        <v>230.3241758241758</v>
      </c>
      <c r="AB729" s="20">
        <v>216.85414585414586</v>
      </c>
      <c r="AC729" s="20">
        <v>209.11888111888115</v>
      </c>
      <c r="AD729" s="20">
        <v>216.58741258741262</v>
      </c>
      <c r="AE729" s="20">
        <v>230.4575424575425</v>
      </c>
      <c r="AF729" s="20">
        <v>205.65134865134863</v>
      </c>
    </row>
    <row r="730" spans="1:32">
      <c r="A730" s="3">
        <v>2014</v>
      </c>
      <c r="B730" s="5" t="s">
        <v>17</v>
      </c>
      <c r="C730" s="5" t="s">
        <v>25</v>
      </c>
      <c r="D730" s="2">
        <v>8</v>
      </c>
      <c r="E730" s="2">
        <v>17</v>
      </c>
      <c r="F730" s="96">
        <v>151.4</v>
      </c>
      <c r="G730" s="96">
        <v>152.5</v>
      </c>
      <c r="H730" s="96">
        <v>150.9</v>
      </c>
      <c r="I730" s="96">
        <v>152.5</v>
      </c>
      <c r="J730" s="96">
        <v>148.4</v>
      </c>
      <c r="K730" s="96">
        <v>151.4</v>
      </c>
      <c r="L730" s="96">
        <v>148.6</v>
      </c>
      <c r="M730" s="96">
        <v>152.5</v>
      </c>
      <c r="N730" s="96">
        <v>149.80000000000001</v>
      </c>
      <c r="O730" s="96">
        <v>148.6</v>
      </c>
      <c r="P730" s="96">
        <v>153</v>
      </c>
      <c r="Q730" s="96">
        <v>153.6</v>
      </c>
      <c r="R730" s="96">
        <v>151.19999999999999</v>
      </c>
      <c r="S730" s="19">
        <v>100.1</v>
      </c>
      <c r="T730" s="20">
        <v>201.91708291708295</v>
      </c>
      <c r="U730" s="20">
        <v>203.38411588411589</v>
      </c>
      <c r="V730" s="20">
        <v>201.25024975024976</v>
      </c>
      <c r="W730" s="20">
        <v>203.38411588411589</v>
      </c>
      <c r="X730" s="20">
        <v>197.91608391608395</v>
      </c>
      <c r="Y730" s="20">
        <v>201.91708291708295</v>
      </c>
      <c r="Z730" s="20">
        <v>198.18281718281719</v>
      </c>
      <c r="AA730" s="20">
        <v>203.38411588411589</v>
      </c>
      <c r="AB730" s="20">
        <v>199.78321678321683</v>
      </c>
      <c r="AC730" s="20">
        <v>198.18281718281719</v>
      </c>
      <c r="AD730" s="20">
        <v>204.05094905094907</v>
      </c>
      <c r="AE730" s="20">
        <v>204.85114885114885</v>
      </c>
      <c r="AF730" s="20">
        <v>201.65034965034963</v>
      </c>
    </row>
    <row r="731" spans="1:32">
      <c r="A731" s="3">
        <v>2014</v>
      </c>
      <c r="B731" s="5" t="s">
        <v>17</v>
      </c>
      <c r="C731" s="5" t="s">
        <v>26</v>
      </c>
      <c r="D731" s="2">
        <v>9</v>
      </c>
      <c r="E731" s="2">
        <v>17</v>
      </c>
      <c r="F731" s="96">
        <v>166</v>
      </c>
      <c r="G731" s="96">
        <v>160.1</v>
      </c>
      <c r="H731" s="96">
        <v>161.1</v>
      </c>
      <c r="I731" s="96">
        <v>165.9</v>
      </c>
      <c r="J731" s="96">
        <v>155.5</v>
      </c>
      <c r="K731" s="96">
        <v>162.19999999999999</v>
      </c>
      <c r="L731" s="96">
        <v>162.9</v>
      </c>
      <c r="M731" s="96">
        <v>184</v>
      </c>
      <c r="N731" s="96">
        <v>167.9</v>
      </c>
      <c r="O731" s="96">
        <v>159.30000000000001</v>
      </c>
      <c r="P731" s="96">
        <v>164.6</v>
      </c>
      <c r="Q731" s="96">
        <v>177.4</v>
      </c>
      <c r="R731" s="96">
        <v>157.69999999999999</v>
      </c>
      <c r="S731" s="19">
        <v>100.1</v>
      </c>
      <c r="T731" s="20">
        <v>221.38861138861139</v>
      </c>
      <c r="U731" s="20">
        <v>213.51998001998001</v>
      </c>
      <c r="V731" s="20">
        <v>214.85364635364635</v>
      </c>
      <c r="W731" s="20">
        <v>221.25524475524477</v>
      </c>
      <c r="X731" s="20">
        <v>207.38511488511489</v>
      </c>
      <c r="Y731" s="20">
        <v>216.32067932067932</v>
      </c>
      <c r="Z731" s="20">
        <v>217.25424575424577</v>
      </c>
      <c r="AA731" s="20">
        <v>245.39460539460541</v>
      </c>
      <c r="AB731" s="20">
        <v>223.92257742257746</v>
      </c>
      <c r="AC731" s="20">
        <v>212.45304695304699</v>
      </c>
      <c r="AD731" s="20">
        <v>219.52147852147851</v>
      </c>
      <c r="AE731" s="20">
        <v>236.59240759240762</v>
      </c>
      <c r="AF731" s="20">
        <v>210.31918081918081</v>
      </c>
    </row>
    <row r="732" spans="1:32">
      <c r="A732" s="3">
        <v>2014</v>
      </c>
      <c r="B732" s="5" t="s">
        <v>27</v>
      </c>
      <c r="C732" s="5" t="s">
        <v>18</v>
      </c>
      <c r="D732" s="2">
        <v>10</v>
      </c>
      <c r="E732" s="2">
        <v>17</v>
      </c>
      <c r="F732" s="44">
        <v>11.61</v>
      </c>
      <c r="G732" s="44">
        <v>10.85</v>
      </c>
      <c r="H732" s="44">
        <v>10.83</v>
      </c>
      <c r="I732" s="44">
        <v>10.58</v>
      </c>
      <c r="J732" s="44">
        <v>10.59</v>
      </c>
      <c r="K732" s="44">
        <v>10.7</v>
      </c>
      <c r="L732" s="44">
        <v>11.18</v>
      </c>
      <c r="M732" s="44">
        <v>15.79</v>
      </c>
      <c r="N732" s="44">
        <v>12.32</v>
      </c>
      <c r="O732" s="44">
        <v>10.81</v>
      </c>
      <c r="P732" s="44">
        <v>10.67</v>
      </c>
      <c r="Q732" s="44">
        <v>11.77</v>
      </c>
      <c r="R732" s="44">
        <v>10.210000000000001</v>
      </c>
      <c r="S732" s="19">
        <v>100.1</v>
      </c>
      <c r="T732" s="21">
        <v>15.483866133866135</v>
      </c>
      <c r="U732" s="21">
        <v>14.47027972027972</v>
      </c>
      <c r="V732" s="21">
        <v>14.443606393606395</v>
      </c>
      <c r="W732" s="21">
        <v>14.110189810189812</v>
      </c>
      <c r="X732" s="21">
        <v>14.123526473526473</v>
      </c>
      <c r="Y732" s="21">
        <v>14.270229770229768</v>
      </c>
      <c r="Z732" s="21">
        <v>14.910389610389611</v>
      </c>
      <c r="AA732" s="21">
        <v>21.058591408591408</v>
      </c>
      <c r="AB732" s="21">
        <v>16.430769230769233</v>
      </c>
      <c r="AC732" s="21">
        <v>14.416933066933067</v>
      </c>
      <c r="AD732" s="21">
        <v>14.23021978021978</v>
      </c>
      <c r="AE732" s="21">
        <v>15.697252747252747</v>
      </c>
      <c r="AF732" s="21">
        <v>13.616733266733268</v>
      </c>
    </row>
    <row r="733" spans="1:32">
      <c r="A733" s="3">
        <v>2014</v>
      </c>
      <c r="B733" s="5" t="s">
        <v>27</v>
      </c>
      <c r="C733" s="5" t="s">
        <v>19</v>
      </c>
      <c r="D733" s="2">
        <v>11</v>
      </c>
      <c r="E733" s="2">
        <v>17</v>
      </c>
      <c r="F733" s="44">
        <v>12.93</v>
      </c>
      <c r="G733" s="44">
        <v>12.26</v>
      </c>
      <c r="H733" s="44">
        <v>11.84</v>
      </c>
      <c r="I733" s="44">
        <v>11.85</v>
      </c>
      <c r="J733" s="44">
        <v>11.83</v>
      </c>
      <c r="K733" s="44">
        <v>11.91</v>
      </c>
      <c r="L733" s="44">
        <v>12.5</v>
      </c>
      <c r="M733" s="44">
        <v>17.14</v>
      </c>
      <c r="N733" s="44">
        <v>13.95</v>
      </c>
      <c r="O733" s="44">
        <v>12.1</v>
      </c>
      <c r="P733" s="44">
        <v>11.71</v>
      </c>
      <c r="Q733" s="44">
        <v>13.01</v>
      </c>
      <c r="R733" s="44">
        <v>10.82</v>
      </c>
      <c r="S733" s="19">
        <v>100.1</v>
      </c>
      <c r="T733" s="21">
        <v>17.244305694305694</v>
      </c>
      <c r="U733" s="21">
        <v>16.350749250749253</v>
      </c>
      <c r="V733" s="21">
        <v>15.79060939060939</v>
      </c>
      <c r="W733" s="21">
        <v>15.803946053946055</v>
      </c>
      <c r="X733" s="21">
        <v>15.777272727272729</v>
      </c>
      <c r="Y733" s="21">
        <v>15.883966033966036</v>
      </c>
      <c r="Z733" s="21">
        <v>16.670829170829172</v>
      </c>
      <c r="AA733" s="21">
        <v>22.859040959040961</v>
      </c>
      <c r="AB733" s="21">
        <v>18.604645354645353</v>
      </c>
      <c r="AC733" s="21">
        <v>16.137362637362639</v>
      </c>
      <c r="AD733" s="21">
        <v>15.617232767232769</v>
      </c>
      <c r="AE733" s="21">
        <v>17.350999000999003</v>
      </c>
      <c r="AF733" s="21">
        <v>14.430269730269732</v>
      </c>
    </row>
    <row r="734" spans="1:32">
      <c r="A734" s="3">
        <v>2014</v>
      </c>
      <c r="B734" s="5" t="s">
        <v>27</v>
      </c>
      <c r="C734" s="5" t="s">
        <v>20</v>
      </c>
      <c r="D734" s="2">
        <v>12</v>
      </c>
      <c r="E734" s="2">
        <v>17</v>
      </c>
      <c r="F734" s="44">
        <v>10.37</v>
      </c>
      <c r="G734" s="44">
        <v>9.85</v>
      </c>
      <c r="H734" s="44">
        <v>9.89</v>
      </c>
      <c r="I734" s="44">
        <v>9.5</v>
      </c>
      <c r="J734" s="44">
        <v>9.36</v>
      </c>
      <c r="K734" s="44">
        <v>9.5</v>
      </c>
      <c r="L734" s="44">
        <v>9.9</v>
      </c>
      <c r="M734" s="44">
        <v>14.42</v>
      </c>
      <c r="N734" s="44">
        <v>10.81</v>
      </c>
      <c r="O734" s="44">
        <v>9.7200000000000006</v>
      </c>
      <c r="P734" s="44">
        <v>9.7799999999999994</v>
      </c>
      <c r="Q734" s="44">
        <v>10.61</v>
      </c>
      <c r="R734" s="44">
        <v>9.6300000000000008</v>
      </c>
      <c r="S734" s="19">
        <v>100.1</v>
      </c>
      <c r="T734" s="21">
        <v>13.830119880119881</v>
      </c>
      <c r="U734" s="21">
        <v>13.136613386613387</v>
      </c>
      <c r="V734" s="21">
        <v>13.189960039960042</v>
      </c>
      <c r="W734" s="21">
        <v>12.669830169830171</v>
      </c>
      <c r="X734" s="21">
        <v>12.483116883116883</v>
      </c>
      <c r="Y734" s="21">
        <v>12.669830169830171</v>
      </c>
      <c r="Z734" s="21">
        <v>13.203296703296704</v>
      </c>
      <c r="AA734" s="21">
        <v>19.231468531468533</v>
      </c>
      <c r="AB734" s="21">
        <v>14.416933066933067</v>
      </c>
      <c r="AC734" s="21">
        <v>12.963236763236765</v>
      </c>
      <c r="AD734" s="21">
        <v>13.043256743256743</v>
      </c>
      <c r="AE734" s="21">
        <v>14.1501998001998</v>
      </c>
      <c r="AF734" s="21">
        <v>12.843206793206795</v>
      </c>
    </row>
    <row r="735" spans="1:32">
      <c r="A735" s="3">
        <v>2014</v>
      </c>
      <c r="B735" s="5" t="s">
        <v>27</v>
      </c>
      <c r="C735" s="5" t="s">
        <v>21</v>
      </c>
      <c r="D735" s="2">
        <v>13</v>
      </c>
      <c r="E735" s="2">
        <v>17</v>
      </c>
      <c r="F735" s="44">
        <v>13.16</v>
      </c>
      <c r="G735" s="44">
        <v>12.21</v>
      </c>
      <c r="H735" s="44">
        <v>12.26</v>
      </c>
      <c r="I735" s="44">
        <v>11.92</v>
      </c>
      <c r="J735" s="44">
        <v>11.88</v>
      </c>
      <c r="K735" s="44">
        <v>12</v>
      </c>
      <c r="L735" s="44">
        <v>12.67</v>
      </c>
      <c r="M735" s="44">
        <v>17.27</v>
      </c>
      <c r="N735" s="44">
        <v>13.86</v>
      </c>
      <c r="O735" s="44">
        <v>12.24</v>
      </c>
      <c r="P735" s="44">
        <v>11.94</v>
      </c>
      <c r="Q735" s="44">
        <v>13.25</v>
      </c>
      <c r="R735" s="44">
        <v>11.5</v>
      </c>
      <c r="S735" s="19">
        <v>100.1</v>
      </c>
      <c r="T735" s="21">
        <v>17.551048951048955</v>
      </c>
      <c r="U735" s="21">
        <v>16.284065934065936</v>
      </c>
      <c r="V735" s="21">
        <v>16.350749250749253</v>
      </c>
      <c r="W735" s="21">
        <v>15.897302697302697</v>
      </c>
      <c r="X735" s="21">
        <v>15.843956043956045</v>
      </c>
      <c r="Y735" s="21">
        <v>16.003996003996004</v>
      </c>
      <c r="Z735" s="21">
        <v>16.897552447552449</v>
      </c>
      <c r="AA735" s="21">
        <v>23.032417582417583</v>
      </c>
      <c r="AB735" s="21">
        <v>18.484615384615385</v>
      </c>
      <c r="AC735" s="21">
        <v>16.324075924075924</v>
      </c>
      <c r="AD735" s="21">
        <v>15.923976023976024</v>
      </c>
      <c r="AE735" s="21">
        <v>17.671078921078923</v>
      </c>
      <c r="AF735" s="21">
        <v>15.337162837162838</v>
      </c>
    </row>
    <row r="736" spans="1:32">
      <c r="A736" s="3">
        <v>2014</v>
      </c>
      <c r="B736" s="5" t="s">
        <v>27</v>
      </c>
      <c r="C736" s="5" t="s">
        <v>22</v>
      </c>
      <c r="D736" s="2">
        <v>14</v>
      </c>
      <c r="E736" s="2">
        <v>17</v>
      </c>
      <c r="F736" s="44">
        <v>13.73</v>
      </c>
      <c r="G736" s="44">
        <v>12.79</v>
      </c>
      <c r="H736" s="44">
        <v>12.69</v>
      </c>
      <c r="I736" s="44">
        <v>12.45</v>
      </c>
      <c r="J736" s="44">
        <v>12.49</v>
      </c>
      <c r="K736" s="44">
        <v>12.65</v>
      </c>
      <c r="L736" s="44">
        <v>13.26</v>
      </c>
      <c r="M736" s="44">
        <v>18.45</v>
      </c>
      <c r="N736" s="44">
        <v>14.69</v>
      </c>
      <c r="O736" s="44">
        <v>12.9</v>
      </c>
      <c r="P736" s="44">
        <v>12.37</v>
      </c>
      <c r="Q736" s="44">
        <v>13.8</v>
      </c>
      <c r="R736" s="44">
        <v>11.5</v>
      </c>
      <c r="S736" s="19">
        <v>100.1</v>
      </c>
      <c r="T736" s="21">
        <v>18.311238761238762</v>
      </c>
      <c r="U736" s="21">
        <v>17.057592407592409</v>
      </c>
      <c r="V736" s="21">
        <v>16.924225774225775</v>
      </c>
      <c r="W736" s="21">
        <v>16.604145854145852</v>
      </c>
      <c r="X736" s="21">
        <v>16.65749250749251</v>
      </c>
      <c r="Y736" s="21">
        <v>16.870879120879124</v>
      </c>
      <c r="Z736" s="21">
        <v>17.684415584415586</v>
      </c>
      <c r="AA736" s="21">
        <v>24.606143856143856</v>
      </c>
      <c r="AB736" s="21">
        <v>19.591558441558444</v>
      </c>
      <c r="AC736" s="21">
        <v>17.204295704295706</v>
      </c>
      <c r="AD736" s="21">
        <v>16.49745254745255</v>
      </c>
      <c r="AE736" s="21">
        <v>18.404595404595408</v>
      </c>
      <c r="AF736" s="21">
        <v>15.337162837162838</v>
      </c>
    </row>
    <row r="737" spans="1:32">
      <c r="A737" s="3">
        <v>2014</v>
      </c>
      <c r="B737" s="5" t="s">
        <v>27</v>
      </c>
      <c r="C737" s="5" t="s">
        <v>23</v>
      </c>
      <c r="D737" s="2">
        <v>15</v>
      </c>
      <c r="E737" s="2">
        <v>17</v>
      </c>
      <c r="F737" s="44">
        <v>12.31</v>
      </c>
      <c r="G737" s="44">
        <v>11.26</v>
      </c>
      <c r="H737" s="44">
        <v>11.72</v>
      </c>
      <c r="I737" s="44">
        <v>11.16</v>
      </c>
      <c r="J737" s="44">
        <v>10.88</v>
      </c>
      <c r="K737" s="44">
        <v>11.04</v>
      </c>
      <c r="L737" s="44">
        <v>11.78</v>
      </c>
      <c r="M737" s="44">
        <v>16.14</v>
      </c>
      <c r="N737" s="44">
        <v>12.61</v>
      </c>
      <c r="O737" s="44">
        <v>11.24</v>
      </c>
      <c r="P737" s="44">
        <v>11.26</v>
      </c>
      <c r="Q737" s="44">
        <v>12.46</v>
      </c>
      <c r="R737" s="44">
        <v>11.5</v>
      </c>
      <c r="S737" s="19">
        <v>100.1</v>
      </c>
      <c r="T737" s="21">
        <v>16.417432567432567</v>
      </c>
      <c r="U737" s="21">
        <v>15.017082917082918</v>
      </c>
      <c r="V737" s="21">
        <v>15.630569430569432</v>
      </c>
      <c r="W737" s="21">
        <v>14.883716283716286</v>
      </c>
      <c r="X737" s="21">
        <v>14.510289710289712</v>
      </c>
      <c r="Y737" s="21">
        <v>14.723676323676324</v>
      </c>
      <c r="Z737" s="21">
        <v>15.71058941058941</v>
      </c>
      <c r="AA737" s="21">
        <v>21.525374625374628</v>
      </c>
      <c r="AB737" s="21">
        <v>16.81753246753247</v>
      </c>
      <c r="AC737" s="21">
        <v>14.990409590409591</v>
      </c>
      <c r="AD737" s="21">
        <v>15.017082917082918</v>
      </c>
      <c r="AE737" s="21">
        <v>16.617482517482518</v>
      </c>
      <c r="AF737" s="21">
        <v>15.337162837162838</v>
      </c>
    </row>
    <row r="738" spans="1:32">
      <c r="A738" s="3">
        <v>2014</v>
      </c>
      <c r="B738" s="5" t="s">
        <v>27</v>
      </c>
      <c r="C738" s="5" t="s">
        <v>24</v>
      </c>
      <c r="D738" s="2">
        <v>16</v>
      </c>
      <c r="E738" s="2">
        <v>17</v>
      </c>
      <c r="F738" s="44">
        <v>8.34</v>
      </c>
      <c r="G738" s="44">
        <v>8</v>
      </c>
      <c r="H738" s="44">
        <v>7.95</v>
      </c>
      <c r="I738" s="44">
        <v>7.97</v>
      </c>
      <c r="J738" s="44">
        <v>7.89</v>
      </c>
      <c r="K738" s="44">
        <v>8.07</v>
      </c>
      <c r="L738" s="44">
        <v>8.2799999999999994</v>
      </c>
      <c r="M738" s="44">
        <v>9.6199999999999992</v>
      </c>
      <c r="N738" s="44">
        <v>8.76</v>
      </c>
      <c r="O738" s="44">
        <v>8.3000000000000007</v>
      </c>
      <c r="P738" s="44">
        <v>8.02</v>
      </c>
      <c r="Q738" s="44">
        <v>8.77</v>
      </c>
      <c r="R738" s="44">
        <v>8</v>
      </c>
      <c r="S738" s="19">
        <v>100.1</v>
      </c>
      <c r="T738" s="21">
        <v>11.122777222777222</v>
      </c>
      <c r="U738" s="21">
        <v>10.66933066933067</v>
      </c>
      <c r="V738" s="21">
        <v>10.602647352647354</v>
      </c>
      <c r="W738" s="21">
        <v>10.62932067932068</v>
      </c>
      <c r="X738" s="21">
        <v>10.522627372627374</v>
      </c>
      <c r="Y738" s="21">
        <v>10.762687312687314</v>
      </c>
      <c r="Z738" s="21">
        <v>11.042757242757242</v>
      </c>
      <c r="AA738" s="21">
        <v>12.82987012987013</v>
      </c>
      <c r="AB738" s="21">
        <v>11.682917082917085</v>
      </c>
      <c r="AC738" s="21">
        <v>11.069430569430573</v>
      </c>
      <c r="AD738" s="21">
        <v>10.696003996003995</v>
      </c>
      <c r="AE738" s="21">
        <v>11.696253746253745</v>
      </c>
      <c r="AF738" s="21">
        <v>10.66933066933067</v>
      </c>
    </row>
    <row r="739" spans="1:32">
      <c r="A739" s="3">
        <v>2014</v>
      </c>
      <c r="B739" s="5" t="s">
        <v>27</v>
      </c>
      <c r="C739" s="5" t="s">
        <v>25</v>
      </c>
      <c r="D739" s="2">
        <v>17</v>
      </c>
      <c r="E739" s="2">
        <v>17</v>
      </c>
      <c r="F739" s="44">
        <v>8</v>
      </c>
      <c r="G739" s="44">
        <v>7.74</v>
      </c>
      <c r="H739" s="44">
        <v>7.75</v>
      </c>
      <c r="I739" s="44">
        <v>7.85</v>
      </c>
      <c r="J739" s="44">
        <v>7.5</v>
      </c>
      <c r="K739" s="44">
        <v>7.85</v>
      </c>
      <c r="L739" s="44">
        <v>8</v>
      </c>
      <c r="M739" s="44">
        <v>8.73</v>
      </c>
      <c r="N739" s="44">
        <v>8.4</v>
      </c>
      <c r="O739" s="44">
        <v>7.98</v>
      </c>
      <c r="P739" s="44">
        <v>7.71</v>
      </c>
      <c r="Q739" s="44">
        <v>8.27</v>
      </c>
      <c r="R739" s="44">
        <v>7.69</v>
      </c>
      <c r="S739" s="19">
        <v>100.1</v>
      </c>
      <c r="T739" s="21">
        <v>10.66933066933067</v>
      </c>
      <c r="U739" s="21">
        <v>10.322577422577423</v>
      </c>
      <c r="V739" s="21">
        <v>10.335914085914087</v>
      </c>
      <c r="W739" s="21">
        <v>10.46928071928072</v>
      </c>
      <c r="X739" s="21">
        <v>10.002497502497503</v>
      </c>
      <c r="Y739" s="21">
        <v>10.46928071928072</v>
      </c>
      <c r="Z739" s="21">
        <v>10.66933066933067</v>
      </c>
      <c r="AA739" s="21">
        <v>11.642907092907095</v>
      </c>
      <c r="AB739" s="21">
        <v>11.202797202797205</v>
      </c>
      <c r="AC739" s="21">
        <v>10.642657342657344</v>
      </c>
      <c r="AD739" s="21">
        <v>10.282567432567435</v>
      </c>
      <c r="AE739" s="21">
        <v>11.029420579420579</v>
      </c>
      <c r="AF739" s="21">
        <v>10.255894105894107</v>
      </c>
    </row>
    <row r="740" spans="1:32">
      <c r="A740" s="3">
        <v>2014</v>
      </c>
      <c r="B740" s="5" t="s">
        <v>27</v>
      </c>
      <c r="C740" s="5" t="s">
        <v>26</v>
      </c>
      <c r="D740" s="2">
        <v>18</v>
      </c>
      <c r="E740" s="2">
        <v>17</v>
      </c>
      <c r="F740" s="44">
        <v>8.4499999999999993</v>
      </c>
      <c r="G740" s="44">
        <v>8.0299999999999994</v>
      </c>
      <c r="H740" s="44">
        <v>8</v>
      </c>
      <c r="I740" s="44">
        <v>8</v>
      </c>
      <c r="J740" s="44">
        <v>8</v>
      </c>
      <c r="K740" s="44">
        <v>8.1199999999999992</v>
      </c>
      <c r="L740" s="44">
        <v>8.3800000000000008</v>
      </c>
      <c r="M740" s="44">
        <v>10</v>
      </c>
      <c r="N740" s="44">
        <v>8.8800000000000008</v>
      </c>
      <c r="O740" s="44">
        <v>8.42</v>
      </c>
      <c r="P740" s="44">
        <v>8.08</v>
      </c>
      <c r="Q740" s="44">
        <v>8.9</v>
      </c>
      <c r="R740" s="44">
        <v>8.07</v>
      </c>
      <c r="S740" s="19">
        <v>100.1</v>
      </c>
      <c r="T740" s="21">
        <v>11.269480519480519</v>
      </c>
      <c r="U740" s="21">
        <v>10.709340659340659</v>
      </c>
      <c r="V740" s="21">
        <v>10.66933066933067</v>
      </c>
      <c r="W740" s="21">
        <v>10.66933066933067</v>
      </c>
      <c r="X740" s="21">
        <v>10.66933066933067</v>
      </c>
      <c r="Y740" s="21">
        <v>10.829370629370629</v>
      </c>
      <c r="Z740" s="21">
        <v>11.176123876123876</v>
      </c>
      <c r="AA740" s="21">
        <v>13.336663336663337</v>
      </c>
      <c r="AB740" s="21">
        <v>11.842957042957044</v>
      </c>
      <c r="AC740" s="21">
        <v>11.229470529470529</v>
      </c>
      <c r="AD740" s="21">
        <v>10.776023976023977</v>
      </c>
      <c r="AE740" s="21">
        <v>11.869630369630372</v>
      </c>
      <c r="AF740" s="21">
        <v>10.762687312687314</v>
      </c>
    </row>
    <row r="741" spans="1:32">
      <c r="A741" s="3">
        <v>2014</v>
      </c>
      <c r="B741" s="5" t="s">
        <v>28</v>
      </c>
      <c r="C741" s="5" t="s">
        <v>18</v>
      </c>
      <c r="D741" s="2">
        <v>19</v>
      </c>
      <c r="E741" s="2">
        <v>17</v>
      </c>
      <c r="F741" s="45">
        <v>11.55</v>
      </c>
      <c r="G741" s="45">
        <v>10.85</v>
      </c>
      <c r="H741" s="45">
        <v>10.79</v>
      </c>
      <c r="I741" s="45">
        <v>10.52</v>
      </c>
      <c r="J741" s="45">
        <v>10.5</v>
      </c>
      <c r="K741" s="45">
        <v>10.65</v>
      </c>
      <c r="L741" s="45">
        <v>11.07</v>
      </c>
      <c r="M741" s="45">
        <v>15.77</v>
      </c>
      <c r="N741" s="45">
        <v>12.27</v>
      </c>
      <c r="O741" s="45">
        <v>10.75</v>
      </c>
      <c r="P741" s="45">
        <v>10.61</v>
      </c>
      <c r="Q741" s="45">
        <v>11.69</v>
      </c>
      <c r="R741" s="45">
        <v>10.119999999999999</v>
      </c>
      <c r="S741" s="19">
        <v>100.1</v>
      </c>
      <c r="T741" s="22">
        <v>15.403846153846157</v>
      </c>
      <c r="U741" s="22">
        <v>14.47027972027972</v>
      </c>
      <c r="V741" s="22">
        <v>14.39025974025974</v>
      </c>
      <c r="W741" s="22">
        <v>14.030169830169829</v>
      </c>
      <c r="X741" s="22">
        <v>14.003496503496505</v>
      </c>
      <c r="Y741" s="22">
        <v>14.203546453546455</v>
      </c>
      <c r="Z741" s="22">
        <v>14.763686313686314</v>
      </c>
      <c r="AA741" s="22">
        <v>21.031918081918082</v>
      </c>
      <c r="AB741" s="22">
        <v>16.364085914085912</v>
      </c>
      <c r="AC741" s="22">
        <v>14.336913086913087</v>
      </c>
      <c r="AD741" s="22">
        <v>14.1501998001998</v>
      </c>
      <c r="AE741" s="22">
        <v>15.590559440559442</v>
      </c>
      <c r="AF741" s="22">
        <v>13.496703296703297</v>
      </c>
    </row>
    <row r="742" spans="1:32">
      <c r="A742" s="3">
        <v>2014</v>
      </c>
      <c r="B742" s="5" t="s">
        <v>28</v>
      </c>
      <c r="C742" s="5" t="s">
        <v>19</v>
      </c>
      <c r="D742" s="2">
        <v>20</v>
      </c>
      <c r="E742" s="2">
        <v>17</v>
      </c>
      <c r="F742" s="45">
        <v>12.82</v>
      </c>
      <c r="G742" s="45">
        <v>12.18</v>
      </c>
      <c r="H742" s="45">
        <v>11.76</v>
      </c>
      <c r="I742" s="45">
        <v>11.71</v>
      </c>
      <c r="J742" s="45">
        <v>11.7</v>
      </c>
      <c r="K742" s="45">
        <v>11.81</v>
      </c>
      <c r="L742" s="45">
        <v>12.39</v>
      </c>
      <c r="M742" s="45">
        <v>17.100000000000001</v>
      </c>
      <c r="N742" s="45">
        <v>13.83</v>
      </c>
      <c r="O742" s="45">
        <v>12.01</v>
      </c>
      <c r="P742" s="45">
        <v>11.63</v>
      </c>
      <c r="Q742" s="45">
        <v>12.89</v>
      </c>
      <c r="R742" s="45">
        <v>10.74</v>
      </c>
      <c r="S742" s="19">
        <v>100.1</v>
      </c>
      <c r="T742" s="22">
        <v>17.097602397602397</v>
      </c>
      <c r="U742" s="22">
        <v>16.244055944055944</v>
      </c>
      <c r="V742" s="22">
        <v>15.683916083916085</v>
      </c>
      <c r="W742" s="22">
        <v>15.617232767232769</v>
      </c>
      <c r="X742" s="22">
        <v>15.603896103896103</v>
      </c>
      <c r="Y742" s="22">
        <v>15.750599400599402</v>
      </c>
      <c r="Z742" s="22">
        <v>16.524125874125875</v>
      </c>
      <c r="AA742" s="22">
        <v>22.80569430569431</v>
      </c>
      <c r="AB742" s="22">
        <v>18.444605394605396</v>
      </c>
      <c r="AC742" s="22">
        <v>16.017332667332667</v>
      </c>
      <c r="AD742" s="22">
        <v>15.510539460539462</v>
      </c>
      <c r="AE742" s="22">
        <v>17.190959040959044</v>
      </c>
      <c r="AF742" s="22">
        <v>14.323576423576425</v>
      </c>
    </row>
    <row r="743" spans="1:32">
      <c r="A743" s="3">
        <v>2014</v>
      </c>
      <c r="B743" s="5" t="s">
        <v>28</v>
      </c>
      <c r="C743" s="5" t="s">
        <v>20</v>
      </c>
      <c r="D743" s="2">
        <v>21</v>
      </c>
      <c r="E743" s="2">
        <v>17</v>
      </c>
      <c r="F743" s="45">
        <v>10.36</v>
      </c>
      <c r="G743" s="45">
        <v>9.83</v>
      </c>
      <c r="H743" s="45">
        <v>9.89</v>
      </c>
      <c r="I743" s="45">
        <v>9.5</v>
      </c>
      <c r="J743" s="45">
        <v>9.34</v>
      </c>
      <c r="K743" s="45">
        <v>9.5</v>
      </c>
      <c r="L743" s="45">
        <v>9.8800000000000008</v>
      </c>
      <c r="M743" s="45">
        <v>14.43</v>
      </c>
      <c r="N743" s="45">
        <v>10.79</v>
      </c>
      <c r="O743" s="45">
        <v>9.69</v>
      </c>
      <c r="P743" s="45">
        <v>9.77</v>
      </c>
      <c r="Q743" s="45">
        <v>10.62</v>
      </c>
      <c r="R743" s="45">
        <v>9.59</v>
      </c>
      <c r="S743" s="19">
        <v>100.1</v>
      </c>
      <c r="T743" s="22">
        <v>13.816783216783216</v>
      </c>
      <c r="U743" s="22">
        <v>13.109940059940062</v>
      </c>
      <c r="V743" s="22">
        <v>13.189960039960042</v>
      </c>
      <c r="W743" s="22">
        <v>12.669830169830171</v>
      </c>
      <c r="X743" s="22">
        <v>12.456443556443556</v>
      </c>
      <c r="Y743" s="22">
        <v>12.669830169830171</v>
      </c>
      <c r="Z743" s="22">
        <v>13.176623376623377</v>
      </c>
      <c r="AA743" s="22">
        <v>19.244805194805195</v>
      </c>
      <c r="AB743" s="22">
        <v>14.39025974025974</v>
      </c>
      <c r="AC743" s="22">
        <v>12.923226773226775</v>
      </c>
      <c r="AD743" s="22">
        <v>13.029920079920078</v>
      </c>
      <c r="AE743" s="22">
        <v>14.163536463536465</v>
      </c>
      <c r="AF743" s="22">
        <v>12.789860139860139</v>
      </c>
    </row>
    <row r="744" spans="1:32">
      <c r="A744" s="3">
        <v>2014</v>
      </c>
      <c r="B744" s="5" t="s">
        <v>28</v>
      </c>
      <c r="C744" s="5" t="s">
        <v>21</v>
      </c>
      <c r="D744" s="2">
        <v>22</v>
      </c>
      <c r="E744" s="2">
        <v>17</v>
      </c>
      <c r="F744" s="45">
        <v>13.09</v>
      </c>
      <c r="G744" s="45">
        <v>12.15</v>
      </c>
      <c r="H744" s="45">
        <v>12.22</v>
      </c>
      <c r="I744" s="45">
        <v>11.79</v>
      </c>
      <c r="J744" s="45">
        <v>11.77</v>
      </c>
      <c r="K744" s="45">
        <v>11.96</v>
      </c>
      <c r="L744" s="45">
        <v>12.59</v>
      </c>
      <c r="M744" s="45">
        <v>17.25</v>
      </c>
      <c r="N744" s="45">
        <v>13.78</v>
      </c>
      <c r="O744" s="45">
        <v>12.14</v>
      </c>
      <c r="P744" s="45">
        <v>11.84</v>
      </c>
      <c r="Q744" s="45">
        <v>13.13</v>
      </c>
      <c r="R744" s="45">
        <v>11.36</v>
      </c>
      <c r="S744" s="19">
        <v>100.1</v>
      </c>
      <c r="T744" s="22">
        <v>17.457692307692309</v>
      </c>
      <c r="U744" s="22">
        <v>16.204045954045956</v>
      </c>
      <c r="V744" s="22">
        <v>16.297402597402598</v>
      </c>
      <c r="W744" s="22">
        <v>15.723926073926075</v>
      </c>
      <c r="X744" s="22">
        <v>15.697252747252747</v>
      </c>
      <c r="Y744" s="22">
        <v>15.950649350649352</v>
      </c>
      <c r="Z744" s="22">
        <v>16.790859140859141</v>
      </c>
      <c r="AA744" s="22">
        <v>23.005744255744258</v>
      </c>
      <c r="AB744" s="22">
        <v>18.377922077922079</v>
      </c>
      <c r="AC744" s="22">
        <v>16.190709290709293</v>
      </c>
      <c r="AD744" s="22">
        <v>15.79060939060939</v>
      </c>
      <c r="AE744" s="22">
        <v>17.511038961038963</v>
      </c>
      <c r="AF744" s="22">
        <v>15.150449550449551</v>
      </c>
    </row>
    <row r="745" spans="1:32">
      <c r="A745" s="3">
        <v>2014</v>
      </c>
      <c r="B745" s="5" t="s">
        <v>28</v>
      </c>
      <c r="C745" s="5" t="s">
        <v>22</v>
      </c>
      <c r="D745" s="2">
        <v>23</v>
      </c>
      <c r="E745" s="2">
        <v>17</v>
      </c>
      <c r="F745" s="45">
        <v>13.61</v>
      </c>
      <c r="G745" s="45">
        <v>12.6</v>
      </c>
      <c r="H745" s="45">
        <v>12.57</v>
      </c>
      <c r="I745" s="45">
        <v>12.26</v>
      </c>
      <c r="J745" s="45">
        <v>12.36</v>
      </c>
      <c r="K745" s="45">
        <v>12.51</v>
      </c>
      <c r="L745" s="45">
        <v>13.16</v>
      </c>
      <c r="M745" s="45">
        <v>18.39</v>
      </c>
      <c r="N745" s="45">
        <v>14.56</v>
      </c>
      <c r="O745" s="45">
        <v>12.81</v>
      </c>
      <c r="P745" s="45">
        <v>12.29</v>
      </c>
      <c r="Q745" s="45">
        <v>13.63</v>
      </c>
      <c r="R745" s="45">
        <v>11.32</v>
      </c>
      <c r="S745" s="19">
        <v>100.1</v>
      </c>
      <c r="T745" s="22">
        <v>18.151198801198802</v>
      </c>
      <c r="U745" s="22">
        <v>16.804195804195803</v>
      </c>
      <c r="V745" s="22">
        <v>16.764185814185815</v>
      </c>
      <c r="W745" s="22">
        <v>16.350749250749253</v>
      </c>
      <c r="X745" s="22">
        <v>16.484115884115884</v>
      </c>
      <c r="Y745" s="22">
        <v>16.684165834165835</v>
      </c>
      <c r="Z745" s="22">
        <v>17.551048951048955</v>
      </c>
      <c r="AA745" s="22">
        <v>24.526123876123879</v>
      </c>
      <c r="AB745" s="22">
        <v>19.418181818181818</v>
      </c>
      <c r="AC745" s="22">
        <v>17.084265734265735</v>
      </c>
      <c r="AD745" s="22">
        <v>16.390759240759241</v>
      </c>
      <c r="AE745" s="22">
        <v>18.177872127872128</v>
      </c>
      <c r="AF745" s="22">
        <v>15.097102897102898</v>
      </c>
    </row>
    <row r="746" spans="1:32">
      <c r="A746" s="3">
        <v>2014</v>
      </c>
      <c r="B746" s="5" t="s">
        <v>28</v>
      </c>
      <c r="C746" s="5" t="s">
        <v>23</v>
      </c>
      <c r="D746" s="2">
        <v>24</v>
      </c>
      <c r="E746" s="2">
        <v>17</v>
      </c>
      <c r="F746" s="45">
        <v>12.3</v>
      </c>
      <c r="G746" s="45">
        <v>11.27</v>
      </c>
      <c r="H746" s="45">
        <v>11.71</v>
      </c>
      <c r="I746" s="45">
        <v>11.16</v>
      </c>
      <c r="J746" s="45">
        <v>10.86</v>
      </c>
      <c r="K746" s="45">
        <v>11.02</v>
      </c>
      <c r="L746" s="45">
        <v>11.76</v>
      </c>
      <c r="M746" s="45">
        <v>16.14</v>
      </c>
      <c r="N746" s="45">
        <v>12.62</v>
      </c>
      <c r="O746" s="45">
        <v>11.24</v>
      </c>
      <c r="P746" s="45">
        <v>11.26</v>
      </c>
      <c r="Q746" s="45">
        <v>12.39</v>
      </c>
      <c r="R746" s="45">
        <v>11.45</v>
      </c>
      <c r="S746" s="19">
        <v>100.1</v>
      </c>
      <c r="T746" s="22">
        <v>16.404095904095907</v>
      </c>
      <c r="U746" s="22">
        <v>15.030419580419579</v>
      </c>
      <c r="V746" s="22">
        <v>15.617232767232769</v>
      </c>
      <c r="W746" s="22">
        <v>14.883716283716286</v>
      </c>
      <c r="X746" s="22">
        <v>14.483616383616384</v>
      </c>
      <c r="Y746" s="22">
        <v>14.697002997002997</v>
      </c>
      <c r="Z746" s="22">
        <v>15.683916083916085</v>
      </c>
      <c r="AA746" s="22">
        <v>21.525374625374628</v>
      </c>
      <c r="AB746" s="22">
        <v>16.830869130869132</v>
      </c>
      <c r="AC746" s="22">
        <v>14.990409590409591</v>
      </c>
      <c r="AD746" s="22">
        <v>15.017082917082918</v>
      </c>
      <c r="AE746" s="22">
        <v>16.524125874125875</v>
      </c>
      <c r="AF746" s="22">
        <v>15.270479520479519</v>
      </c>
    </row>
    <row r="747" spans="1:32">
      <c r="A747" s="3">
        <v>2014</v>
      </c>
      <c r="B747" s="5" t="s">
        <v>28</v>
      </c>
      <c r="C747" s="5" t="s">
        <v>24</v>
      </c>
      <c r="D747" s="2">
        <v>25</v>
      </c>
      <c r="E747" s="2">
        <v>17</v>
      </c>
      <c r="F747" s="45">
        <v>8.33</v>
      </c>
      <c r="G747" s="45">
        <v>7.99</v>
      </c>
      <c r="H747" s="45">
        <v>7.92</v>
      </c>
      <c r="I747" s="45">
        <v>7.97</v>
      </c>
      <c r="J747" s="45">
        <v>7.88</v>
      </c>
      <c r="K747" s="45">
        <v>8.0500000000000007</v>
      </c>
      <c r="L747" s="45">
        <v>8.25</v>
      </c>
      <c r="M747" s="45">
        <v>9.5399999999999991</v>
      </c>
      <c r="N747" s="45">
        <v>8.75</v>
      </c>
      <c r="O747" s="45">
        <v>8.27</v>
      </c>
      <c r="P747" s="45">
        <v>8.01</v>
      </c>
      <c r="Q747" s="45">
        <v>8.75</v>
      </c>
      <c r="R747" s="45">
        <v>7.96</v>
      </c>
      <c r="S747" s="19">
        <v>100.1</v>
      </c>
      <c r="T747" s="22">
        <v>11.109440559440561</v>
      </c>
      <c r="U747" s="22">
        <v>10.655994005994007</v>
      </c>
      <c r="V747" s="22">
        <v>10.562637362637362</v>
      </c>
      <c r="W747" s="22">
        <v>10.62932067932068</v>
      </c>
      <c r="X747" s="22">
        <v>10.50929070929071</v>
      </c>
      <c r="Y747" s="22">
        <v>10.736013986013988</v>
      </c>
      <c r="Z747" s="22">
        <v>11.002747252747254</v>
      </c>
      <c r="AA747" s="22">
        <v>12.723176823176823</v>
      </c>
      <c r="AB747" s="22">
        <v>11.66958041958042</v>
      </c>
      <c r="AC747" s="22">
        <v>11.029420579420579</v>
      </c>
      <c r="AD747" s="22">
        <v>10.682667332667334</v>
      </c>
      <c r="AE747" s="22">
        <v>11.66958041958042</v>
      </c>
      <c r="AF747" s="22">
        <v>10.615984015984017</v>
      </c>
    </row>
    <row r="748" spans="1:32">
      <c r="A748" s="3">
        <v>2014</v>
      </c>
      <c r="B748" s="5" t="s">
        <v>28</v>
      </c>
      <c r="C748" s="5" t="s">
        <v>25</v>
      </c>
      <c r="D748" s="2">
        <v>26</v>
      </c>
      <c r="E748" s="2">
        <v>17</v>
      </c>
      <c r="F748" s="45">
        <v>8</v>
      </c>
      <c r="G748" s="45">
        <v>7.69</v>
      </c>
      <c r="H748" s="45">
        <v>7.74</v>
      </c>
      <c r="I748" s="45">
        <v>7.84</v>
      </c>
      <c r="J748" s="45">
        <v>7.48</v>
      </c>
      <c r="K748" s="45">
        <v>7.78</v>
      </c>
      <c r="L748" s="45">
        <v>7.99</v>
      </c>
      <c r="M748" s="45">
        <v>8.66</v>
      </c>
      <c r="N748" s="45">
        <v>8.3800000000000008</v>
      </c>
      <c r="O748" s="45">
        <v>7.9</v>
      </c>
      <c r="P748" s="45">
        <v>7.72</v>
      </c>
      <c r="Q748" s="45">
        <v>8.27</v>
      </c>
      <c r="R748" s="45">
        <v>7.63</v>
      </c>
      <c r="S748" s="19">
        <v>100.1</v>
      </c>
      <c r="T748" s="22">
        <v>10.66933066933067</v>
      </c>
      <c r="U748" s="22">
        <v>10.255894105894107</v>
      </c>
      <c r="V748" s="22">
        <v>10.322577422577423</v>
      </c>
      <c r="W748" s="22">
        <v>10.455944055944055</v>
      </c>
      <c r="X748" s="22">
        <v>9.9758241758241777</v>
      </c>
      <c r="Y748" s="22">
        <v>10.375924075924077</v>
      </c>
      <c r="Z748" s="22">
        <v>10.655994005994007</v>
      </c>
      <c r="AA748" s="22">
        <v>11.549550449550452</v>
      </c>
      <c r="AB748" s="22">
        <v>11.176123876123876</v>
      </c>
      <c r="AC748" s="22">
        <v>10.535964035964037</v>
      </c>
      <c r="AD748" s="22">
        <v>10.295904095904095</v>
      </c>
      <c r="AE748" s="22">
        <v>11.029420579420579</v>
      </c>
      <c r="AF748" s="22">
        <v>10.175874125874127</v>
      </c>
    </row>
    <row r="749" spans="1:32">
      <c r="A749" s="3">
        <v>2014</v>
      </c>
      <c r="B749" s="5" t="s">
        <v>28</v>
      </c>
      <c r="C749" s="5" t="s">
        <v>26</v>
      </c>
      <c r="D749" s="2">
        <v>27</v>
      </c>
      <c r="E749" s="2">
        <v>17</v>
      </c>
      <c r="F749" s="45">
        <v>8.44</v>
      </c>
      <c r="G749" s="45">
        <v>8.0299999999999994</v>
      </c>
      <c r="H749" s="45">
        <v>7.99</v>
      </c>
      <c r="I749" s="45">
        <v>8</v>
      </c>
      <c r="J749" s="45">
        <v>7.99</v>
      </c>
      <c r="K749" s="45">
        <v>8.1199999999999992</v>
      </c>
      <c r="L749" s="45">
        <v>8.35</v>
      </c>
      <c r="M749" s="45">
        <v>10</v>
      </c>
      <c r="N749" s="45">
        <v>8.86</v>
      </c>
      <c r="O749" s="45">
        <v>8.4</v>
      </c>
      <c r="P749" s="45">
        <v>8.08</v>
      </c>
      <c r="Q749" s="45">
        <v>8.9</v>
      </c>
      <c r="R749" s="45">
        <v>8.0500000000000007</v>
      </c>
      <c r="S749" s="19">
        <v>100.1</v>
      </c>
      <c r="T749" s="22">
        <v>11.256143856143856</v>
      </c>
      <c r="U749" s="22">
        <v>10.709340659340659</v>
      </c>
      <c r="V749" s="22">
        <v>10.655994005994007</v>
      </c>
      <c r="W749" s="22">
        <v>10.66933066933067</v>
      </c>
      <c r="X749" s="22">
        <v>10.655994005994007</v>
      </c>
      <c r="Y749" s="22">
        <v>10.829370629370629</v>
      </c>
      <c r="Z749" s="22">
        <v>11.136113886113886</v>
      </c>
      <c r="AA749" s="22">
        <v>13.336663336663337</v>
      </c>
      <c r="AB749" s="22">
        <v>11.816283716283717</v>
      </c>
      <c r="AC749" s="22">
        <v>11.202797202797205</v>
      </c>
      <c r="AD749" s="22">
        <v>10.776023976023977</v>
      </c>
      <c r="AE749" s="22">
        <v>11.869630369630372</v>
      </c>
      <c r="AF749" s="22">
        <v>10.736013986013988</v>
      </c>
    </row>
    <row r="750" spans="1:32">
      <c r="A750" s="3">
        <v>2014</v>
      </c>
      <c r="B750" s="5" t="s">
        <v>29</v>
      </c>
      <c r="C750" s="5" t="s">
        <v>18</v>
      </c>
      <c r="D750" s="2">
        <v>28</v>
      </c>
      <c r="E750" s="2">
        <v>17</v>
      </c>
      <c r="F750" s="46">
        <v>22069</v>
      </c>
      <c r="G750" s="46">
        <v>20273</v>
      </c>
      <c r="H750" s="46">
        <v>20693</v>
      </c>
      <c r="I750" s="46">
        <v>20298</v>
      </c>
      <c r="J750" s="46">
        <v>20560</v>
      </c>
      <c r="K750" s="46">
        <v>20303</v>
      </c>
      <c r="L750" s="46">
        <v>21686</v>
      </c>
      <c r="M750" s="46">
        <v>30329</v>
      </c>
      <c r="N750" s="46">
        <v>23185</v>
      </c>
      <c r="O750" s="46">
        <v>20107</v>
      </c>
      <c r="P750" s="46">
        <v>19845</v>
      </c>
      <c r="Q750" s="46">
        <v>21714</v>
      </c>
      <c r="R750" s="46">
        <v>19485</v>
      </c>
      <c r="S750" s="19">
        <v>100.1</v>
      </c>
      <c r="T750" s="6">
        <v>29432.68231768232</v>
      </c>
      <c r="U750" s="6">
        <v>27037.417582417584</v>
      </c>
      <c r="V750" s="6">
        <v>27597.557442557445</v>
      </c>
      <c r="W750" s="6">
        <v>27070.759240759242</v>
      </c>
      <c r="X750" s="6">
        <v>27420.179820179823</v>
      </c>
      <c r="Y750" s="6">
        <v>27077.427572427572</v>
      </c>
      <c r="Z750" s="6">
        <v>28921.888111888115</v>
      </c>
      <c r="AA750" s="6">
        <v>40448.766233766233</v>
      </c>
      <c r="AB750" s="6">
        <v>30921.053946053948</v>
      </c>
      <c r="AC750" s="6">
        <v>26816.028971028973</v>
      </c>
      <c r="AD750" s="6">
        <v>26466.608391608392</v>
      </c>
      <c r="AE750" s="6">
        <v>28959.23076923077</v>
      </c>
      <c r="AF750" s="6">
        <v>25986.488511488515</v>
      </c>
    </row>
    <row r="751" spans="1:32">
      <c r="A751" s="3">
        <v>2014</v>
      </c>
      <c r="B751" s="5" t="s">
        <v>29</v>
      </c>
      <c r="C751" s="5" t="s">
        <v>19</v>
      </c>
      <c r="D751" s="2">
        <v>29</v>
      </c>
      <c r="E751" s="2">
        <v>17</v>
      </c>
      <c r="F751" s="46">
        <v>27213</v>
      </c>
      <c r="G751" s="46">
        <v>25332</v>
      </c>
      <c r="H751" s="46">
        <v>25109</v>
      </c>
      <c r="I751" s="46">
        <v>25388</v>
      </c>
      <c r="J751" s="46">
        <v>25578</v>
      </c>
      <c r="K751" s="46">
        <v>25000</v>
      </c>
      <c r="L751" s="46">
        <v>27102</v>
      </c>
      <c r="M751" s="46">
        <v>35447</v>
      </c>
      <c r="N751" s="46">
        <v>29152</v>
      </c>
      <c r="O751" s="46">
        <v>25672</v>
      </c>
      <c r="P751" s="46">
        <v>24432</v>
      </c>
      <c r="Q751" s="46">
        <v>26963</v>
      </c>
      <c r="R751" s="46">
        <v>22898</v>
      </c>
      <c r="S751" s="19">
        <v>100.1</v>
      </c>
      <c r="T751" s="6">
        <v>36293.061938061939</v>
      </c>
      <c r="U751" s="6">
        <v>33784.435564435567</v>
      </c>
      <c r="V751" s="6">
        <v>33487.027972027972</v>
      </c>
      <c r="W751" s="6">
        <v>33859.120879120885</v>
      </c>
      <c r="X751" s="6">
        <v>34112.517482517484</v>
      </c>
      <c r="Y751" s="6">
        <v>33341.658341658345</v>
      </c>
      <c r="Z751" s="6">
        <v>36145.024975024979</v>
      </c>
      <c r="AA751" s="6">
        <v>47274.470529470535</v>
      </c>
      <c r="AB751" s="6">
        <v>38879.040959040962</v>
      </c>
      <c r="AC751" s="6">
        <v>34237.882117882116</v>
      </c>
      <c r="AD751" s="6">
        <v>32584.135864135867</v>
      </c>
      <c r="AE751" s="6">
        <v>35959.645354645356</v>
      </c>
      <c r="AF751" s="6">
        <v>30538.291708291708</v>
      </c>
    </row>
    <row r="752" spans="1:32">
      <c r="A752" s="3">
        <v>2014</v>
      </c>
      <c r="B752" s="5" t="s">
        <v>29</v>
      </c>
      <c r="C752" s="5" t="s">
        <v>20</v>
      </c>
      <c r="D752" s="2">
        <v>30</v>
      </c>
      <c r="E752" s="2">
        <v>17</v>
      </c>
      <c r="F752" s="46">
        <v>17117</v>
      </c>
      <c r="G752" s="46">
        <v>16046</v>
      </c>
      <c r="H752" s="46">
        <v>16809</v>
      </c>
      <c r="I752" s="46">
        <v>15543</v>
      </c>
      <c r="J752" s="46">
        <v>15540</v>
      </c>
      <c r="K752" s="46">
        <v>15400</v>
      </c>
      <c r="L752" s="46">
        <v>16085</v>
      </c>
      <c r="M752" s="46">
        <v>25511</v>
      </c>
      <c r="N752" s="46">
        <v>17572</v>
      </c>
      <c r="O752" s="46">
        <v>15432</v>
      </c>
      <c r="P752" s="46">
        <v>16268</v>
      </c>
      <c r="Q752" s="46">
        <v>17341</v>
      </c>
      <c r="R752" s="46">
        <v>15365</v>
      </c>
      <c r="S752" s="19">
        <v>100.1</v>
      </c>
      <c r="T752" s="6">
        <v>22828.366633366633</v>
      </c>
      <c r="U752" s="6">
        <v>21400.009990009992</v>
      </c>
      <c r="V752" s="6">
        <v>22417.597402597403</v>
      </c>
      <c r="W752" s="6">
        <v>20729.175824175825</v>
      </c>
      <c r="X752" s="6">
        <v>20725.174825174825</v>
      </c>
      <c r="Y752" s="6">
        <v>20538.461538461539</v>
      </c>
      <c r="Z752" s="6">
        <v>21452.022977022978</v>
      </c>
      <c r="AA752" s="6">
        <v>34023.161838161839</v>
      </c>
      <c r="AB752" s="6">
        <v>23435.184815184817</v>
      </c>
      <c r="AC752" s="6">
        <v>20581.138861138861</v>
      </c>
      <c r="AD752" s="6">
        <v>21696.083916083917</v>
      </c>
      <c r="AE752" s="6">
        <v>23127.107892107895</v>
      </c>
      <c r="AF752" s="6">
        <v>20491.783216783217</v>
      </c>
    </row>
    <row r="753" spans="1:32">
      <c r="A753" s="3">
        <v>2014</v>
      </c>
      <c r="B753" s="5" t="s">
        <v>29</v>
      </c>
      <c r="C753" s="5" t="s">
        <v>21</v>
      </c>
      <c r="D753" s="2">
        <v>31</v>
      </c>
      <c r="E753" s="2">
        <v>17</v>
      </c>
      <c r="F753" s="46">
        <v>27215</v>
      </c>
      <c r="G753" s="46">
        <v>24904</v>
      </c>
      <c r="H753" s="46">
        <v>25262</v>
      </c>
      <c r="I753" s="46">
        <v>24999</v>
      </c>
      <c r="J753" s="46">
        <v>25000</v>
      </c>
      <c r="K753" s="46">
        <v>24963</v>
      </c>
      <c r="L753" s="46">
        <v>26817</v>
      </c>
      <c r="M753" s="46">
        <v>35034</v>
      </c>
      <c r="N753" s="46">
        <v>28607</v>
      </c>
      <c r="O753" s="46">
        <v>25585</v>
      </c>
      <c r="P753" s="46">
        <v>24453</v>
      </c>
      <c r="Q753" s="46">
        <v>27038</v>
      </c>
      <c r="R753" s="46">
        <v>24491</v>
      </c>
      <c r="S753" s="19">
        <v>100.1</v>
      </c>
      <c r="T753" s="6">
        <v>36295.729270729273</v>
      </c>
      <c r="U753" s="6">
        <v>33213.626373626379</v>
      </c>
      <c r="V753" s="6">
        <v>33691.078921078923</v>
      </c>
      <c r="W753" s="6">
        <v>33340.324675324679</v>
      </c>
      <c r="X753" s="6">
        <v>33341.658341658345</v>
      </c>
      <c r="Y753" s="6">
        <v>33292.312687312689</v>
      </c>
      <c r="Z753" s="6">
        <v>35764.930069930073</v>
      </c>
      <c r="AA753" s="6">
        <v>46723.666333666333</v>
      </c>
      <c r="AB753" s="6">
        <v>38152.192807192812</v>
      </c>
      <c r="AC753" s="6">
        <v>34121.853146853151</v>
      </c>
      <c r="AD753" s="6">
        <v>32612.142857142859</v>
      </c>
      <c r="AE753" s="6">
        <v>36059.670329670334</v>
      </c>
      <c r="AF753" s="6">
        <v>32662.822177822181</v>
      </c>
    </row>
    <row r="754" spans="1:32">
      <c r="A754" s="3">
        <v>2014</v>
      </c>
      <c r="B754" s="5" t="s">
        <v>29</v>
      </c>
      <c r="C754" s="5" t="s">
        <v>22</v>
      </c>
      <c r="D754" s="2">
        <v>32</v>
      </c>
      <c r="E754" s="2">
        <v>17</v>
      </c>
      <c r="F754" s="46">
        <v>29472</v>
      </c>
      <c r="G754" s="46">
        <v>27001</v>
      </c>
      <c r="H754" s="46">
        <v>27213</v>
      </c>
      <c r="I754" s="46">
        <v>27125</v>
      </c>
      <c r="J754" s="46">
        <v>27284</v>
      </c>
      <c r="K754" s="46">
        <v>27280</v>
      </c>
      <c r="L754" s="46">
        <v>29303</v>
      </c>
      <c r="M754" s="46">
        <v>38361</v>
      </c>
      <c r="N754" s="46">
        <v>31422</v>
      </c>
      <c r="O754" s="46">
        <v>28000</v>
      </c>
      <c r="P754" s="46">
        <v>26269</v>
      </c>
      <c r="Q754" s="46">
        <v>29042</v>
      </c>
      <c r="R754" s="46">
        <v>25270</v>
      </c>
      <c r="S754" s="19">
        <v>100.1</v>
      </c>
      <c r="T754" s="6">
        <v>39305.81418581419</v>
      </c>
      <c r="U754" s="6">
        <v>36010.324675324679</v>
      </c>
      <c r="V754" s="6">
        <v>36293.061938061939</v>
      </c>
      <c r="W754" s="6">
        <v>36175.6993006993</v>
      </c>
      <c r="X754" s="6">
        <v>36387.752247752251</v>
      </c>
      <c r="Y754" s="6">
        <v>36382.417582417584</v>
      </c>
      <c r="Z754" s="6">
        <v>39080.424575424579</v>
      </c>
      <c r="AA754" s="6">
        <v>51160.774225774228</v>
      </c>
      <c r="AB754" s="6">
        <v>41906.46353646354</v>
      </c>
      <c r="AC754" s="6">
        <v>37342.657342657345</v>
      </c>
      <c r="AD754" s="6">
        <v>35034.080919080923</v>
      </c>
      <c r="AE754" s="6">
        <v>38732.337662337668</v>
      </c>
      <c r="AF754" s="6">
        <v>33701.748251748257</v>
      </c>
    </row>
    <row r="755" spans="1:32">
      <c r="A755" s="3">
        <v>2014</v>
      </c>
      <c r="B755" s="5" t="s">
        <v>29</v>
      </c>
      <c r="C755" s="5" t="s">
        <v>23</v>
      </c>
      <c r="D755" s="2">
        <v>33</v>
      </c>
      <c r="E755" s="2">
        <v>17</v>
      </c>
      <c r="F755" s="46">
        <v>23878</v>
      </c>
      <c r="G755" s="46">
        <v>21937</v>
      </c>
      <c r="H755" s="46">
        <v>22597</v>
      </c>
      <c r="I755" s="46">
        <v>21550</v>
      </c>
      <c r="J755" s="46">
        <v>21090</v>
      </c>
      <c r="K755" s="46">
        <v>21501</v>
      </c>
      <c r="L755" s="46">
        <v>23000</v>
      </c>
      <c r="M755" s="46">
        <v>31364</v>
      </c>
      <c r="N755" s="46">
        <v>24598</v>
      </c>
      <c r="O755" s="46">
        <v>22037</v>
      </c>
      <c r="P755" s="46">
        <v>21743</v>
      </c>
      <c r="Q755" s="46">
        <v>23931</v>
      </c>
      <c r="R755" s="46">
        <v>22821</v>
      </c>
      <c r="S755" s="19">
        <v>100.1</v>
      </c>
      <c r="T755" s="6">
        <v>31845.284715284717</v>
      </c>
      <c r="U755" s="6">
        <v>29256.638361638365</v>
      </c>
      <c r="V755" s="6">
        <v>30136.858141858145</v>
      </c>
      <c r="W755" s="6">
        <v>28740.509490509492</v>
      </c>
      <c r="X755" s="6">
        <v>28127.022977022978</v>
      </c>
      <c r="Y755" s="6">
        <v>28675.159840159842</v>
      </c>
      <c r="Z755" s="6">
        <v>30674.325674325675</v>
      </c>
      <c r="AA755" s="6">
        <v>41829.110889110889</v>
      </c>
      <c r="AB755" s="6">
        <v>32805.524475524478</v>
      </c>
      <c r="AC755" s="6">
        <v>29390.004995004998</v>
      </c>
      <c r="AD755" s="6">
        <v>28997.907092907095</v>
      </c>
      <c r="AE755" s="6">
        <v>31915.969030969034</v>
      </c>
      <c r="AF755" s="6">
        <v>30435.599400599403</v>
      </c>
    </row>
    <row r="756" spans="1:32">
      <c r="A756" s="3">
        <v>2014</v>
      </c>
      <c r="B756" s="5" t="s">
        <v>29</v>
      </c>
      <c r="C756" s="5" t="s">
        <v>24</v>
      </c>
      <c r="D756" s="2">
        <v>34</v>
      </c>
      <c r="E756" s="2">
        <v>17</v>
      </c>
      <c r="F756" s="46">
        <v>9000</v>
      </c>
      <c r="G756" s="46">
        <v>8822</v>
      </c>
      <c r="H756" s="46">
        <v>8963</v>
      </c>
      <c r="I756" s="46">
        <v>8896</v>
      </c>
      <c r="J756" s="46">
        <v>8533</v>
      </c>
      <c r="K756" s="46">
        <v>8872</v>
      </c>
      <c r="L756" s="46">
        <v>8888</v>
      </c>
      <c r="M756" s="46">
        <v>9844</v>
      </c>
      <c r="N756" s="46">
        <v>8997</v>
      </c>
      <c r="O756" s="46">
        <v>8702</v>
      </c>
      <c r="P756" s="46">
        <v>9000</v>
      </c>
      <c r="Q756" s="46">
        <v>9448</v>
      </c>
      <c r="R756" s="46">
        <v>8882</v>
      </c>
      <c r="S756" s="19">
        <v>100.1</v>
      </c>
      <c r="T756" s="6">
        <v>12002.997002997005</v>
      </c>
      <c r="U756" s="6">
        <v>11765.604395604396</v>
      </c>
      <c r="V756" s="6">
        <v>11953.651348651349</v>
      </c>
      <c r="W756" s="6">
        <v>11864.295704295704</v>
      </c>
      <c r="X756" s="6">
        <v>11380.174825174825</v>
      </c>
      <c r="Y756" s="6">
        <v>11832.287712287713</v>
      </c>
      <c r="Z756" s="6">
        <v>11853.626373626374</v>
      </c>
      <c r="AA756" s="6">
        <v>13128.611388611389</v>
      </c>
      <c r="AB756" s="6">
        <v>11998.996003996004</v>
      </c>
      <c r="AC756" s="6">
        <v>11605.564435564436</v>
      </c>
      <c r="AD756" s="6">
        <v>12002.997002997005</v>
      </c>
      <c r="AE756" s="6">
        <v>12600.479520479521</v>
      </c>
      <c r="AF756" s="6">
        <v>11845.624375624377</v>
      </c>
    </row>
    <row r="757" spans="1:32">
      <c r="A757" s="3">
        <v>2014</v>
      </c>
      <c r="B757" s="5" t="s">
        <v>29</v>
      </c>
      <c r="C757" s="5" t="s">
        <v>25</v>
      </c>
      <c r="D757" s="2">
        <v>35</v>
      </c>
      <c r="E757" s="2">
        <v>17</v>
      </c>
      <c r="F757" s="46">
        <v>8641</v>
      </c>
      <c r="G757" s="46">
        <v>8684</v>
      </c>
      <c r="H757" s="46">
        <v>8548</v>
      </c>
      <c r="I757" s="46">
        <v>8970</v>
      </c>
      <c r="J757" s="46">
        <v>8378</v>
      </c>
      <c r="K757" s="46">
        <v>8511</v>
      </c>
      <c r="L757" s="46">
        <v>8524</v>
      </c>
      <c r="M757" s="46">
        <v>8501</v>
      </c>
      <c r="N757" s="46">
        <v>8601</v>
      </c>
      <c r="O757" s="46">
        <v>8578</v>
      </c>
      <c r="P757" s="46">
        <v>8821</v>
      </c>
      <c r="Q757" s="46">
        <v>9038</v>
      </c>
      <c r="R757" s="46">
        <v>8826</v>
      </c>
      <c r="S757" s="19">
        <v>100.1</v>
      </c>
      <c r="T757" s="6">
        <v>11524.210789210791</v>
      </c>
      <c r="U757" s="6">
        <v>11581.558441558442</v>
      </c>
      <c r="V757" s="6">
        <v>11400.179820179821</v>
      </c>
      <c r="W757" s="6">
        <v>11962.987012987014</v>
      </c>
      <c r="X757" s="6">
        <v>11173.456543456545</v>
      </c>
      <c r="Y757" s="6">
        <v>11350.834165834167</v>
      </c>
      <c r="Z757" s="6">
        <v>11368.171828171829</v>
      </c>
      <c r="AA757" s="6">
        <v>11337.497502497503</v>
      </c>
      <c r="AB757" s="6">
        <v>11470.864135864136</v>
      </c>
      <c r="AC757" s="6">
        <v>11440.189810189811</v>
      </c>
      <c r="AD757" s="6">
        <v>11764.270729270729</v>
      </c>
      <c r="AE757" s="6">
        <v>12053.676323676324</v>
      </c>
      <c r="AF757" s="6">
        <v>11770.939060939061</v>
      </c>
    </row>
    <row r="758" spans="1:32">
      <c r="A758" s="3">
        <v>2014</v>
      </c>
      <c r="B758" s="5" t="s">
        <v>29</v>
      </c>
      <c r="C758" s="5" t="s">
        <v>26</v>
      </c>
      <c r="D758" s="2">
        <v>36</v>
      </c>
      <c r="E758" s="2">
        <v>17</v>
      </c>
      <c r="F758" s="46">
        <v>9097</v>
      </c>
      <c r="G758" s="46">
        <v>8841</v>
      </c>
      <c r="H758" s="46">
        <v>9058</v>
      </c>
      <c r="I758" s="46">
        <v>8882</v>
      </c>
      <c r="J758" s="46">
        <v>8603</v>
      </c>
      <c r="K758" s="46">
        <v>8928</v>
      </c>
      <c r="L758" s="46">
        <v>8964</v>
      </c>
      <c r="M758" s="46">
        <v>10468</v>
      </c>
      <c r="N758" s="46">
        <v>9046</v>
      </c>
      <c r="O758" s="46">
        <v>8727</v>
      </c>
      <c r="P758" s="46">
        <v>9014</v>
      </c>
      <c r="Q758" s="46">
        <v>9562</v>
      </c>
      <c r="R758" s="46">
        <v>8897</v>
      </c>
      <c r="S758" s="19">
        <v>100.1</v>
      </c>
      <c r="T758" s="6">
        <v>12132.362637362638</v>
      </c>
      <c r="U758" s="6">
        <v>11790.944055944057</v>
      </c>
      <c r="V758" s="6">
        <v>12080.349650349652</v>
      </c>
      <c r="W758" s="6">
        <v>11845.624375624377</v>
      </c>
      <c r="X758" s="6">
        <v>11473.53146853147</v>
      </c>
      <c r="Y758" s="6">
        <v>11906.973026973028</v>
      </c>
      <c r="Z758" s="6">
        <v>11954.985014985015</v>
      </c>
      <c r="AA758" s="6">
        <v>13960.819180819182</v>
      </c>
      <c r="AB758" s="6">
        <v>12064.345654345656</v>
      </c>
      <c r="AC758" s="6">
        <v>11638.906093906095</v>
      </c>
      <c r="AD758" s="6">
        <v>12021.668331668332</v>
      </c>
      <c r="AE758" s="6">
        <v>12752.517482517484</v>
      </c>
      <c r="AF758" s="6">
        <v>11865.629370629371</v>
      </c>
    </row>
    <row r="759" spans="1:32">
      <c r="A759" s="3">
        <v>2015</v>
      </c>
      <c r="B759" s="5" t="s">
        <v>17</v>
      </c>
      <c r="C759" s="5" t="s">
        <v>18</v>
      </c>
      <c r="D759" s="2">
        <v>1</v>
      </c>
      <c r="E759" s="2">
        <v>18</v>
      </c>
      <c r="F759" s="96">
        <v>425.1</v>
      </c>
      <c r="G759" s="96">
        <v>395.2</v>
      </c>
      <c r="H759" s="96">
        <v>399.6</v>
      </c>
      <c r="I759" s="96">
        <v>390.9</v>
      </c>
      <c r="J759" s="96">
        <v>388.1</v>
      </c>
      <c r="K759" s="96">
        <v>401.4</v>
      </c>
      <c r="L759" s="96">
        <v>402.5</v>
      </c>
      <c r="M759" s="96">
        <v>574.1</v>
      </c>
      <c r="N759" s="96">
        <v>447.1</v>
      </c>
      <c r="O759" s="96">
        <v>389.3</v>
      </c>
      <c r="P759" s="96">
        <v>383.3</v>
      </c>
      <c r="Q759" s="96">
        <v>422.6</v>
      </c>
      <c r="R759" s="96">
        <v>381.9</v>
      </c>
      <c r="S759" s="19">
        <v>99.9</v>
      </c>
      <c r="T759" s="20">
        <v>568.0765765765766</v>
      </c>
      <c r="U759" s="20">
        <v>528.12012012012008</v>
      </c>
      <c r="V759" s="20">
        <v>534</v>
      </c>
      <c r="W759" s="20">
        <v>522.37387387387378</v>
      </c>
      <c r="X759" s="20">
        <v>518.63213213213214</v>
      </c>
      <c r="Y759" s="20">
        <v>536.4054054054053</v>
      </c>
      <c r="Z759" s="20">
        <v>537.87537537537537</v>
      </c>
      <c r="AA759" s="20">
        <v>767.19069069069076</v>
      </c>
      <c r="AB759" s="20">
        <v>597.47597597597598</v>
      </c>
      <c r="AC759" s="20">
        <v>520.23573573573572</v>
      </c>
      <c r="AD759" s="20">
        <v>512.21771771771773</v>
      </c>
      <c r="AE759" s="20">
        <v>564.73573573573572</v>
      </c>
      <c r="AF759" s="20">
        <v>510.34684684684674</v>
      </c>
    </row>
    <row r="760" spans="1:32">
      <c r="A760" s="3">
        <v>2015</v>
      </c>
      <c r="B760" s="5" t="s">
        <v>17</v>
      </c>
      <c r="C760" s="5" t="s">
        <v>19</v>
      </c>
      <c r="D760" s="2">
        <v>2</v>
      </c>
      <c r="E760" s="2">
        <v>18</v>
      </c>
      <c r="F760" s="96">
        <v>517.5</v>
      </c>
      <c r="G760" s="96">
        <v>484.5</v>
      </c>
      <c r="H760" s="96">
        <v>476.8</v>
      </c>
      <c r="I760" s="96">
        <v>479.1</v>
      </c>
      <c r="J760" s="96">
        <v>479.1</v>
      </c>
      <c r="K760" s="96">
        <v>489.7</v>
      </c>
      <c r="L760" s="96">
        <v>504.7</v>
      </c>
      <c r="M760" s="96">
        <v>658.7</v>
      </c>
      <c r="N760" s="96">
        <v>552.1</v>
      </c>
      <c r="O760" s="96">
        <v>482.7</v>
      </c>
      <c r="P760" s="96">
        <v>463.1</v>
      </c>
      <c r="Q760" s="96">
        <v>519.70000000000005</v>
      </c>
      <c r="R760" s="96">
        <v>446.4</v>
      </c>
      <c r="S760" s="19">
        <v>99.9</v>
      </c>
      <c r="T760" s="20">
        <v>691.55405405405406</v>
      </c>
      <c r="U760" s="20">
        <v>647.45495495495493</v>
      </c>
      <c r="V760" s="20">
        <v>637.16516516516515</v>
      </c>
      <c r="W760" s="20">
        <v>640.23873873873879</v>
      </c>
      <c r="X760" s="20">
        <v>640.23873873873879</v>
      </c>
      <c r="Y760" s="20">
        <v>654.40390390390382</v>
      </c>
      <c r="Z760" s="20">
        <v>674.4489489489489</v>
      </c>
      <c r="AA760" s="20">
        <v>880.24474474474482</v>
      </c>
      <c r="AB760" s="20">
        <v>737.79129129129126</v>
      </c>
      <c r="AC760" s="20">
        <v>645.04954954954951</v>
      </c>
      <c r="AD760" s="20">
        <v>618.85735735735739</v>
      </c>
      <c r="AE760" s="20">
        <v>694.49399399399408</v>
      </c>
      <c r="AF760" s="20">
        <v>596.54054054054041</v>
      </c>
    </row>
    <row r="761" spans="1:32">
      <c r="A761" s="3">
        <v>2015</v>
      </c>
      <c r="B761" s="5" t="s">
        <v>17</v>
      </c>
      <c r="C761" s="5" t="s">
        <v>20</v>
      </c>
      <c r="D761" s="2">
        <v>3</v>
      </c>
      <c r="E761" s="2">
        <v>18</v>
      </c>
      <c r="F761" s="96">
        <v>337.1</v>
      </c>
      <c r="G761" s="96">
        <v>318.7</v>
      </c>
      <c r="H761" s="96">
        <v>332.7</v>
      </c>
      <c r="I761" s="96">
        <v>306.7</v>
      </c>
      <c r="J761" s="96">
        <v>299.5</v>
      </c>
      <c r="K761" s="96">
        <v>310.2</v>
      </c>
      <c r="L761" s="96">
        <v>306.8</v>
      </c>
      <c r="M761" s="96">
        <v>488.7</v>
      </c>
      <c r="N761" s="96">
        <v>345</v>
      </c>
      <c r="O761" s="96">
        <v>300</v>
      </c>
      <c r="P761" s="96">
        <v>317.10000000000002</v>
      </c>
      <c r="Q761" s="96">
        <v>344</v>
      </c>
      <c r="R761" s="96">
        <v>310.2</v>
      </c>
      <c r="S761" s="19">
        <v>99.9</v>
      </c>
      <c r="T761" s="20">
        <v>450.478978978979</v>
      </c>
      <c r="U761" s="20">
        <v>425.89039039039034</v>
      </c>
      <c r="V761" s="20">
        <v>444.59909909909902</v>
      </c>
      <c r="W761" s="20">
        <v>409.85435435435431</v>
      </c>
      <c r="X761" s="20">
        <v>400.2327327327327</v>
      </c>
      <c r="Y761" s="20">
        <v>414.53153153153147</v>
      </c>
      <c r="Z761" s="20">
        <v>409.98798798798799</v>
      </c>
      <c r="AA761" s="20">
        <v>653.06756756756749</v>
      </c>
      <c r="AB761" s="20">
        <v>461.03603603603602</v>
      </c>
      <c r="AC761" s="20">
        <v>400.90090090090087</v>
      </c>
      <c r="AD761" s="20">
        <v>423.75225225225228</v>
      </c>
      <c r="AE761" s="20">
        <v>459.69969969969969</v>
      </c>
      <c r="AF761" s="20">
        <v>414.53153153153147</v>
      </c>
    </row>
    <row r="762" spans="1:32">
      <c r="A762" s="3">
        <v>2015</v>
      </c>
      <c r="B762" s="5" t="s">
        <v>17</v>
      </c>
      <c r="C762" s="5" t="s">
        <v>21</v>
      </c>
      <c r="D762" s="2">
        <v>4</v>
      </c>
      <c r="E762" s="2">
        <v>18</v>
      </c>
      <c r="F762" s="96">
        <v>527.1</v>
      </c>
      <c r="G762" s="96">
        <v>490.5</v>
      </c>
      <c r="H762" s="96">
        <v>488.7</v>
      </c>
      <c r="I762" s="96">
        <v>486.2</v>
      </c>
      <c r="J762" s="96">
        <v>479.1</v>
      </c>
      <c r="K762" s="96">
        <v>492.1</v>
      </c>
      <c r="L762" s="96">
        <v>516.79999999999995</v>
      </c>
      <c r="M762" s="96">
        <v>659.7</v>
      </c>
      <c r="N762" s="96">
        <v>552</v>
      </c>
      <c r="O762" s="96">
        <v>492.1</v>
      </c>
      <c r="P762" s="96">
        <v>478.6</v>
      </c>
      <c r="Q762" s="96">
        <v>527</v>
      </c>
      <c r="R762" s="96">
        <v>484.7</v>
      </c>
      <c r="S762" s="19">
        <v>99.9</v>
      </c>
      <c r="T762" s="20">
        <v>704.38288288288288</v>
      </c>
      <c r="U762" s="20">
        <v>655.47297297297291</v>
      </c>
      <c r="V762" s="20">
        <v>653.06756756756749</v>
      </c>
      <c r="W762" s="20">
        <v>649.72672672672661</v>
      </c>
      <c r="X762" s="20">
        <v>640.23873873873879</v>
      </c>
      <c r="Y762" s="20">
        <v>657.61111111111109</v>
      </c>
      <c r="Z762" s="20">
        <v>690.61861861861848</v>
      </c>
      <c r="AA762" s="20">
        <v>881.58108108108115</v>
      </c>
      <c r="AB762" s="20">
        <v>737.65765765765764</v>
      </c>
      <c r="AC762" s="20">
        <v>657.61111111111109</v>
      </c>
      <c r="AD762" s="20">
        <v>639.57057057057057</v>
      </c>
      <c r="AE762" s="20">
        <v>704.24924924924926</v>
      </c>
      <c r="AF762" s="20">
        <v>647.72222222222217</v>
      </c>
    </row>
    <row r="763" spans="1:32">
      <c r="A763" s="3">
        <v>2015</v>
      </c>
      <c r="B763" s="5" t="s">
        <v>17</v>
      </c>
      <c r="C763" s="5" t="s">
        <v>22</v>
      </c>
      <c r="D763" s="2">
        <v>5</v>
      </c>
      <c r="E763" s="2">
        <v>18</v>
      </c>
      <c r="F763" s="96">
        <v>567.20000000000005</v>
      </c>
      <c r="G763" s="96">
        <v>525.79999999999995</v>
      </c>
      <c r="H763" s="96">
        <v>524.70000000000005</v>
      </c>
      <c r="I763" s="96">
        <v>527</v>
      </c>
      <c r="J763" s="96">
        <v>525.6</v>
      </c>
      <c r="K763" s="96">
        <v>535.79999999999995</v>
      </c>
      <c r="L763" s="96">
        <v>557.6</v>
      </c>
      <c r="M763" s="96">
        <v>715.5</v>
      </c>
      <c r="N763" s="96">
        <v>600</v>
      </c>
      <c r="O763" s="96">
        <v>531.79999999999995</v>
      </c>
      <c r="P763" s="96">
        <v>511.3</v>
      </c>
      <c r="Q763" s="96">
        <v>562.9</v>
      </c>
      <c r="R763" s="96">
        <v>498.3</v>
      </c>
      <c r="S763" s="19">
        <v>99.9</v>
      </c>
      <c r="T763" s="20">
        <v>757.96996996997007</v>
      </c>
      <c r="U763" s="20">
        <v>702.64564564564546</v>
      </c>
      <c r="V763" s="20">
        <v>701.17567567567573</v>
      </c>
      <c r="W763" s="20">
        <v>704.24924924924926</v>
      </c>
      <c r="X763" s="20">
        <v>702.37837837837844</v>
      </c>
      <c r="Y763" s="20">
        <v>716.00900900900888</v>
      </c>
      <c r="Z763" s="20">
        <v>745.14114114114113</v>
      </c>
      <c r="AA763" s="20">
        <v>956.14864864864865</v>
      </c>
      <c r="AB763" s="20">
        <v>801.80180180180173</v>
      </c>
      <c r="AC763" s="20">
        <v>710.66366366366356</v>
      </c>
      <c r="AD763" s="20">
        <v>683.26876876876872</v>
      </c>
      <c r="AE763" s="20">
        <v>752.22372372372365</v>
      </c>
      <c r="AF763" s="20">
        <v>665.89639639639643</v>
      </c>
    </row>
    <row r="764" spans="1:32">
      <c r="A764" s="3">
        <v>2015</v>
      </c>
      <c r="B764" s="5" t="s">
        <v>17</v>
      </c>
      <c r="C764" s="5" t="s">
        <v>23</v>
      </c>
      <c r="D764" s="2">
        <v>6</v>
      </c>
      <c r="E764" s="2">
        <v>18</v>
      </c>
      <c r="F764" s="96">
        <v>470.2</v>
      </c>
      <c r="G764" s="96">
        <v>436.5</v>
      </c>
      <c r="H764" s="96">
        <v>441.9</v>
      </c>
      <c r="I764" s="96">
        <v>427.4</v>
      </c>
      <c r="J764" s="96">
        <v>412</v>
      </c>
      <c r="K764" s="96">
        <v>429.6</v>
      </c>
      <c r="L764" s="96">
        <v>452.9</v>
      </c>
      <c r="M764" s="96">
        <v>595.20000000000005</v>
      </c>
      <c r="N764" s="96">
        <v>484</v>
      </c>
      <c r="O764" s="96">
        <v>435.3</v>
      </c>
      <c r="P764" s="96">
        <v>427.8</v>
      </c>
      <c r="Q764" s="96">
        <v>475</v>
      </c>
      <c r="R764" s="96">
        <v>459.9</v>
      </c>
      <c r="S764" s="19">
        <v>99.9</v>
      </c>
      <c r="T764" s="20">
        <v>628.34534534534532</v>
      </c>
      <c r="U764" s="20">
        <v>583.31081081081072</v>
      </c>
      <c r="V764" s="20">
        <v>590.52702702702697</v>
      </c>
      <c r="W764" s="20">
        <v>571.15015015015001</v>
      </c>
      <c r="X764" s="20">
        <v>550.57057057057057</v>
      </c>
      <c r="Y764" s="20">
        <v>574.09009009009014</v>
      </c>
      <c r="Z764" s="20">
        <v>605.22672672672661</v>
      </c>
      <c r="AA764" s="20">
        <v>795.38738738738743</v>
      </c>
      <c r="AB764" s="20">
        <v>646.78678678678671</v>
      </c>
      <c r="AC764" s="20">
        <v>581.70720720720715</v>
      </c>
      <c r="AD764" s="20">
        <v>571.68468468468473</v>
      </c>
      <c r="AE764" s="20">
        <v>634.75975975975973</v>
      </c>
      <c r="AF764" s="20">
        <v>614.58108108108104</v>
      </c>
    </row>
    <row r="765" spans="1:32">
      <c r="A765" s="3">
        <v>2015</v>
      </c>
      <c r="B765" s="5" t="s">
        <v>17</v>
      </c>
      <c r="C765" s="5" t="s">
        <v>24</v>
      </c>
      <c r="D765" s="2">
        <v>7</v>
      </c>
      <c r="E765" s="2">
        <v>18</v>
      </c>
      <c r="F765" s="96">
        <v>166.5</v>
      </c>
      <c r="G765" s="96">
        <v>164.8</v>
      </c>
      <c r="H765" s="96">
        <v>164.5</v>
      </c>
      <c r="I765" s="96">
        <v>167.7</v>
      </c>
      <c r="J765" s="96">
        <v>157.80000000000001</v>
      </c>
      <c r="K765" s="96">
        <v>161.6</v>
      </c>
      <c r="L765" s="96">
        <v>159.6</v>
      </c>
      <c r="M765" s="96">
        <v>181.7</v>
      </c>
      <c r="N765" s="96">
        <v>169.4</v>
      </c>
      <c r="O765" s="96">
        <v>164</v>
      </c>
      <c r="P765" s="96">
        <v>167.9</v>
      </c>
      <c r="Q765" s="96">
        <v>173.1</v>
      </c>
      <c r="R765" s="96">
        <v>162.5</v>
      </c>
      <c r="S765" s="19">
        <v>99.9</v>
      </c>
      <c r="T765" s="20">
        <v>222.5</v>
      </c>
      <c r="U765" s="20">
        <v>220.22822822822823</v>
      </c>
      <c r="V765" s="20">
        <v>219.82732732732731</v>
      </c>
      <c r="W765" s="20">
        <v>224.10360360360357</v>
      </c>
      <c r="X765" s="20">
        <v>210.87387387387389</v>
      </c>
      <c r="Y765" s="20">
        <v>215.95195195195191</v>
      </c>
      <c r="Z765" s="20">
        <v>213.27927927927925</v>
      </c>
      <c r="AA765" s="20">
        <v>242.81231231231226</v>
      </c>
      <c r="AB765" s="20">
        <v>226.37537537537537</v>
      </c>
      <c r="AC765" s="20">
        <v>219.15915915915915</v>
      </c>
      <c r="AD765" s="20">
        <v>224.37087087087087</v>
      </c>
      <c r="AE765" s="20">
        <v>231.3198198198198</v>
      </c>
      <c r="AF765" s="20">
        <v>217.15465465465465</v>
      </c>
    </row>
    <row r="766" spans="1:32">
      <c r="A766" s="3">
        <v>2015</v>
      </c>
      <c r="B766" s="5" t="s">
        <v>17</v>
      </c>
      <c r="C766" s="5" t="s">
        <v>25</v>
      </c>
      <c r="D766" s="2">
        <v>8</v>
      </c>
      <c r="E766" s="2">
        <v>18</v>
      </c>
      <c r="F766" s="96">
        <v>155.5</v>
      </c>
      <c r="G766" s="96">
        <v>155.5</v>
      </c>
      <c r="H766" s="96">
        <v>155.1</v>
      </c>
      <c r="I766" s="96">
        <v>155.5</v>
      </c>
      <c r="J766" s="96">
        <v>154.1</v>
      </c>
      <c r="K766" s="96">
        <v>152.30000000000001</v>
      </c>
      <c r="L766" s="96">
        <v>152.5</v>
      </c>
      <c r="M766" s="96">
        <v>166.5</v>
      </c>
      <c r="N766" s="96">
        <v>154.80000000000001</v>
      </c>
      <c r="O766" s="96">
        <v>153.30000000000001</v>
      </c>
      <c r="P766" s="96">
        <v>157.4</v>
      </c>
      <c r="Q766" s="96">
        <v>160.5</v>
      </c>
      <c r="R766" s="96">
        <v>153.69999999999999</v>
      </c>
      <c r="S766" s="19">
        <v>99.9</v>
      </c>
      <c r="T766" s="20">
        <v>207.80030030030028</v>
      </c>
      <c r="U766" s="20">
        <v>207.80030030030028</v>
      </c>
      <c r="V766" s="20">
        <v>207.26576576576574</v>
      </c>
      <c r="W766" s="20">
        <v>207.80030030030028</v>
      </c>
      <c r="X766" s="20">
        <v>205.9294294294294</v>
      </c>
      <c r="Y766" s="20">
        <v>203.52402402402404</v>
      </c>
      <c r="Z766" s="20">
        <v>203.79129129129129</v>
      </c>
      <c r="AA766" s="20">
        <v>222.5</v>
      </c>
      <c r="AB766" s="20">
        <v>206.86486486486487</v>
      </c>
      <c r="AC766" s="20">
        <v>204.86036036036037</v>
      </c>
      <c r="AD766" s="20">
        <v>210.33933933933935</v>
      </c>
      <c r="AE766" s="20">
        <v>214.48198198198196</v>
      </c>
      <c r="AF766" s="20">
        <v>205.39489489489486</v>
      </c>
    </row>
    <row r="767" spans="1:32">
      <c r="A767" s="3">
        <v>2015</v>
      </c>
      <c r="B767" s="5" t="s">
        <v>17</v>
      </c>
      <c r="C767" s="5" t="s">
        <v>26</v>
      </c>
      <c r="D767" s="2">
        <v>9</v>
      </c>
      <c r="E767" s="2">
        <v>18</v>
      </c>
      <c r="F767" s="96">
        <v>171.2</v>
      </c>
      <c r="G767" s="96">
        <v>168.9</v>
      </c>
      <c r="H767" s="96">
        <v>169.4</v>
      </c>
      <c r="I767" s="96">
        <v>171.9</v>
      </c>
      <c r="J767" s="96">
        <v>160</v>
      </c>
      <c r="K767" s="96">
        <v>166.6</v>
      </c>
      <c r="L767" s="96">
        <v>162.9</v>
      </c>
      <c r="M767" s="96">
        <v>188</v>
      </c>
      <c r="N767" s="96">
        <v>174.6</v>
      </c>
      <c r="O767" s="96">
        <v>168.8</v>
      </c>
      <c r="P767" s="96">
        <v>172.3</v>
      </c>
      <c r="Q767" s="96">
        <v>177</v>
      </c>
      <c r="R767" s="96">
        <v>168.1</v>
      </c>
      <c r="S767" s="19">
        <v>99.9</v>
      </c>
      <c r="T767" s="20">
        <v>228.78078078078073</v>
      </c>
      <c r="U767" s="20">
        <v>225.7072072072072</v>
      </c>
      <c r="V767" s="20">
        <v>226.37537537537537</v>
      </c>
      <c r="W767" s="20">
        <v>229.71621621621622</v>
      </c>
      <c r="X767" s="20">
        <v>213.81381381381379</v>
      </c>
      <c r="Y767" s="20">
        <v>222.63363363363359</v>
      </c>
      <c r="Z767" s="20">
        <v>217.68918918918919</v>
      </c>
      <c r="AA767" s="20">
        <v>251.23123123123122</v>
      </c>
      <c r="AB767" s="20">
        <v>233.32432432432429</v>
      </c>
      <c r="AC767" s="20">
        <v>225.57357357357358</v>
      </c>
      <c r="AD767" s="20">
        <v>230.25075075075077</v>
      </c>
      <c r="AE767" s="20">
        <v>236.53153153153153</v>
      </c>
      <c r="AF767" s="20">
        <v>224.63813813813812</v>
      </c>
    </row>
    <row r="768" spans="1:32">
      <c r="A768" s="3">
        <v>2015</v>
      </c>
      <c r="B768" s="5" t="s">
        <v>27</v>
      </c>
      <c r="C768" s="5" t="s">
        <v>18</v>
      </c>
      <c r="D768" s="2">
        <v>10</v>
      </c>
      <c r="E768" s="2">
        <v>18</v>
      </c>
      <c r="F768" s="44">
        <v>11.78</v>
      </c>
      <c r="G768" s="44">
        <v>11.08</v>
      </c>
      <c r="H768" s="44">
        <v>11.05</v>
      </c>
      <c r="I768" s="44">
        <v>10.86</v>
      </c>
      <c r="J768" s="44">
        <v>10.55</v>
      </c>
      <c r="K768" s="44">
        <v>11</v>
      </c>
      <c r="L768" s="44">
        <v>11.31</v>
      </c>
      <c r="M768" s="44">
        <v>15.79</v>
      </c>
      <c r="N768" s="44">
        <v>12.51</v>
      </c>
      <c r="O768" s="44">
        <v>11.01</v>
      </c>
      <c r="P768" s="44">
        <v>10.71</v>
      </c>
      <c r="Q768" s="44">
        <v>11.97</v>
      </c>
      <c r="R768" s="44">
        <v>10.67</v>
      </c>
      <c r="S768" s="19">
        <v>99.9</v>
      </c>
      <c r="T768" s="21">
        <v>15.742042042042041</v>
      </c>
      <c r="U768" s="21">
        <v>14.806606606606607</v>
      </c>
      <c r="V768" s="21">
        <v>14.766516516516518</v>
      </c>
      <c r="W768" s="21">
        <v>14.512612612612612</v>
      </c>
      <c r="X768" s="21">
        <v>14.098348348348349</v>
      </c>
      <c r="Y768" s="21">
        <v>14.699699699699698</v>
      </c>
      <c r="Z768" s="21">
        <v>15.113963963963963</v>
      </c>
      <c r="AA768" s="21">
        <v>21.100750750750745</v>
      </c>
      <c r="AB768" s="21">
        <v>16.717567567567567</v>
      </c>
      <c r="AC768" s="21">
        <v>14.713063063063062</v>
      </c>
      <c r="AD768" s="21">
        <v>14.312162162162162</v>
      </c>
      <c r="AE768" s="21">
        <v>15.995945945945946</v>
      </c>
      <c r="AF768" s="21">
        <v>14.258708708708708</v>
      </c>
    </row>
    <row r="769" spans="1:32">
      <c r="A769" s="3">
        <v>2015</v>
      </c>
      <c r="B769" s="5" t="s">
        <v>27</v>
      </c>
      <c r="C769" s="5" t="s">
        <v>19</v>
      </c>
      <c r="D769" s="2">
        <v>11</v>
      </c>
      <c r="E769" s="2">
        <v>18</v>
      </c>
      <c r="F769" s="44">
        <v>13.12</v>
      </c>
      <c r="G769" s="44">
        <v>12.37</v>
      </c>
      <c r="H769" s="44">
        <v>12.03</v>
      </c>
      <c r="I769" s="44">
        <v>12.04</v>
      </c>
      <c r="J769" s="44">
        <v>11.87</v>
      </c>
      <c r="K769" s="44">
        <v>12.32</v>
      </c>
      <c r="L769" s="44">
        <v>12.67</v>
      </c>
      <c r="M769" s="44">
        <v>17.21</v>
      </c>
      <c r="N769" s="44">
        <v>14.19</v>
      </c>
      <c r="O769" s="44">
        <v>12.24</v>
      </c>
      <c r="P769" s="44">
        <v>11.75</v>
      </c>
      <c r="Q769" s="44">
        <v>13.29</v>
      </c>
      <c r="R769" s="44">
        <v>11.33</v>
      </c>
      <c r="S769" s="19">
        <v>99.9</v>
      </c>
      <c r="T769" s="21">
        <v>17.532732732732732</v>
      </c>
      <c r="U769" s="21">
        <v>16.530480480480481</v>
      </c>
      <c r="V769" s="21">
        <v>16.076126126126123</v>
      </c>
      <c r="W769" s="21">
        <v>16.089489489489488</v>
      </c>
      <c r="X769" s="21">
        <v>15.86231231231231</v>
      </c>
      <c r="Y769" s="21">
        <v>16.463663663663663</v>
      </c>
      <c r="Z769" s="21">
        <v>16.931381381381378</v>
      </c>
      <c r="AA769" s="21">
        <v>22.998348348348351</v>
      </c>
      <c r="AB769" s="21">
        <v>18.962612612612613</v>
      </c>
      <c r="AC769" s="21">
        <v>16.356756756756756</v>
      </c>
      <c r="AD769" s="21">
        <v>15.701951951951951</v>
      </c>
      <c r="AE769" s="21">
        <v>17.759909909909908</v>
      </c>
      <c r="AF769" s="21">
        <v>15.14069069069069</v>
      </c>
    </row>
    <row r="770" spans="1:32">
      <c r="A770" s="3">
        <v>2015</v>
      </c>
      <c r="B770" s="5" t="s">
        <v>27</v>
      </c>
      <c r="C770" s="5" t="s">
        <v>20</v>
      </c>
      <c r="D770" s="2">
        <v>12</v>
      </c>
      <c r="E770" s="2">
        <v>18</v>
      </c>
      <c r="F770" s="44">
        <v>10.5</v>
      </c>
      <c r="G770" s="44">
        <v>9.9499999999999993</v>
      </c>
      <c r="H770" s="44">
        <v>10.11</v>
      </c>
      <c r="I770" s="44">
        <v>9.75</v>
      </c>
      <c r="J770" s="44">
        <v>9.3800000000000008</v>
      </c>
      <c r="K770" s="44">
        <v>9.7100000000000009</v>
      </c>
      <c r="L770" s="44">
        <v>10.06</v>
      </c>
      <c r="M770" s="44">
        <v>14.38</v>
      </c>
      <c r="N770" s="44">
        <v>10.98</v>
      </c>
      <c r="O770" s="44">
        <v>9.9600000000000009</v>
      </c>
      <c r="P770" s="44">
        <v>9.92</v>
      </c>
      <c r="Q770" s="44">
        <v>10.88</v>
      </c>
      <c r="R770" s="44">
        <v>9.89</v>
      </c>
      <c r="S770" s="19">
        <v>99.9</v>
      </c>
      <c r="T770" s="21">
        <v>14.031531531531531</v>
      </c>
      <c r="U770" s="21">
        <v>13.296546546546544</v>
      </c>
      <c r="V770" s="21">
        <v>13.510360360360359</v>
      </c>
      <c r="W770" s="21">
        <v>13.029279279279278</v>
      </c>
      <c r="X770" s="21">
        <v>12.534834834834834</v>
      </c>
      <c r="Y770" s="21">
        <v>12.975825825825826</v>
      </c>
      <c r="Z770" s="21">
        <v>13.443543543543543</v>
      </c>
      <c r="AA770" s="21">
        <v>19.216516516516517</v>
      </c>
      <c r="AB770" s="21">
        <v>14.672972972972973</v>
      </c>
      <c r="AC770" s="21">
        <v>13.30990990990991</v>
      </c>
      <c r="AD770" s="21">
        <v>13.256456456456455</v>
      </c>
      <c r="AE770" s="21">
        <v>14.539339339339339</v>
      </c>
      <c r="AF770" s="21">
        <v>13.216366366366366</v>
      </c>
    </row>
    <row r="771" spans="1:32">
      <c r="A771" s="3">
        <v>2015</v>
      </c>
      <c r="B771" s="5" t="s">
        <v>27</v>
      </c>
      <c r="C771" s="5" t="s">
        <v>21</v>
      </c>
      <c r="D771" s="2">
        <v>13</v>
      </c>
      <c r="E771" s="2">
        <v>18</v>
      </c>
      <c r="F771" s="44">
        <v>13.35</v>
      </c>
      <c r="G771" s="44">
        <v>12.5</v>
      </c>
      <c r="H771" s="44">
        <v>12.45</v>
      </c>
      <c r="I771" s="44">
        <v>12.28</v>
      </c>
      <c r="J771" s="44">
        <v>11.95</v>
      </c>
      <c r="K771" s="44">
        <v>12.43</v>
      </c>
      <c r="L771" s="44">
        <v>12.87</v>
      </c>
      <c r="M771" s="44">
        <v>17.16</v>
      </c>
      <c r="N771" s="44">
        <v>14.15</v>
      </c>
      <c r="O771" s="44">
        <v>12.39</v>
      </c>
      <c r="P771" s="44">
        <v>12.11</v>
      </c>
      <c r="Q771" s="44">
        <v>13.48</v>
      </c>
      <c r="R771" s="44">
        <v>12</v>
      </c>
      <c r="S771" s="19">
        <v>99.9</v>
      </c>
      <c r="T771" s="21">
        <v>17.840090090090087</v>
      </c>
      <c r="U771" s="21">
        <v>16.704204204204203</v>
      </c>
      <c r="V771" s="21">
        <v>16.637387387387385</v>
      </c>
      <c r="W771" s="21">
        <v>16.410210210210209</v>
      </c>
      <c r="X771" s="21">
        <v>15.969219219219216</v>
      </c>
      <c r="Y771" s="21">
        <v>16.61066066066066</v>
      </c>
      <c r="Z771" s="21">
        <v>17.198648648648646</v>
      </c>
      <c r="AA771" s="21">
        <v>22.931531531531533</v>
      </c>
      <c r="AB771" s="21">
        <v>18.909159159159159</v>
      </c>
      <c r="AC771" s="21">
        <v>16.557207207207206</v>
      </c>
      <c r="AD771" s="21">
        <v>16.183033033033031</v>
      </c>
      <c r="AE771" s="21">
        <v>18.013813813813815</v>
      </c>
      <c r="AF771" s="21">
        <v>16.036036036036034</v>
      </c>
    </row>
    <row r="772" spans="1:32">
      <c r="A772" s="3">
        <v>2015</v>
      </c>
      <c r="B772" s="5" t="s">
        <v>27</v>
      </c>
      <c r="C772" s="5" t="s">
        <v>22</v>
      </c>
      <c r="D772" s="2">
        <v>14</v>
      </c>
      <c r="E772" s="2">
        <v>18</v>
      </c>
      <c r="F772" s="44">
        <v>13.97</v>
      </c>
      <c r="G772" s="44">
        <v>12.94</v>
      </c>
      <c r="H772" s="44">
        <v>12.85</v>
      </c>
      <c r="I772" s="44">
        <v>12.77</v>
      </c>
      <c r="J772" s="44">
        <v>12.62</v>
      </c>
      <c r="K772" s="44">
        <v>13.05</v>
      </c>
      <c r="L772" s="44">
        <v>13.46</v>
      </c>
      <c r="M772" s="44">
        <v>18.239999999999998</v>
      </c>
      <c r="N772" s="44">
        <v>14.97</v>
      </c>
      <c r="O772" s="44">
        <v>13.01</v>
      </c>
      <c r="P772" s="44">
        <v>12.56</v>
      </c>
      <c r="Q772" s="44">
        <v>14</v>
      </c>
      <c r="R772" s="44">
        <v>11.98</v>
      </c>
      <c r="S772" s="19">
        <v>99.9</v>
      </c>
      <c r="T772" s="21">
        <v>18.66861861861862</v>
      </c>
      <c r="U772" s="21">
        <v>17.292192192192193</v>
      </c>
      <c r="V772" s="21">
        <v>17.171921921921921</v>
      </c>
      <c r="W772" s="21">
        <v>17.065015015015014</v>
      </c>
      <c r="X772" s="21">
        <v>16.864564564564564</v>
      </c>
      <c r="Y772" s="21">
        <v>17.439189189189189</v>
      </c>
      <c r="Z772" s="21">
        <v>17.987087087087087</v>
      </c>
      <c r="AA772" s="21">
        <v>24.374774774774774</v>
      </c>
      <c r="AB772" s="21">
        <v>20.004954954954954</v>
      </c>
      <c r="AC772" s="21">
        <v>17.385735735735736</v>
      </c>
      <c r="AD772" s="21">
        <v>16.784384384384385</v>
      </c>
      <c r="AE772" s="21">
        <v>18.708708708708709</v>
      </c>
      <c r="AF772" s="21">
        <v>16.009309309309309</v>
      </c>
    </row>
    <row r="773" spans="1:32">
      <c r="A773" s="3">
        <v>2015</v>
      </c>
      <c r="B773" s="5" t="s">
        <v>27</v>
      </c>
      <c r="C773" s="5" t="s">
        <v>23</v>
      </c>
      <c r="D773" s="2">
        <v>15</v>
      </c>
      <c r="E773" s="2">
        <v>18</v>
      </c>
      <c r="F773" s="44">
        <v>12.53</v>
      </c>
      <c r="G773" s="44">
        <v>11.68</v>
      </c>
      <c r="H773" s="44">
        <v>11.84</v>
      </c>
      <c r="I773" s="44">
        <v>11.39</v>
      </c>
      <c r="J773" s="44">
        <v>10.8</v>
      </c>
      <c r="K773" s="44">
        <v>11.41</v>
      </c>
      <c r="L773" s="44">
        <v>11.93</v>
      </c>
      <c r="M773" s="44">
        <v>16.059999999999999</v>
      </c>
      <c r="N773" s="44">
        <v>12.81</v>
      </c>
      <c r="O773" s="44">
        <v>11.44</v>
      </c>
      <c r="P773" s="44">
        <v>11.51</v>
      </c>
      <c r="Q773" s="44">
        <v>12.76</v>
      </c>
      <c r="R773" s="44">
        <v>12.09</v>
      </c>
      <c r="S773" s="19">
        <v>99.9</v>
      </c>
      <c r="T773" s="21">
        <v>16.744294294294292</v>
      </c>
      <c r="U773" s="21">
        <v>15.608408408408406</v>
      </c>
      <c r="V773" s="21">
        <v>15.822222222222219</v>
      </c>
      <c r="W773" s="21">
        <v>15.22087087087087</v>
      </c>
      <c r="X773" s="21">
        <v>14.432432432432433</v>
      </c>
      <c r="Y773" s="21">
        <v>15.247597597597599</v>
      </c>
      <c r="Z773" s="21">
        <v>15.942492492492491</v>
      </c>
      <c r="AA773" s="21">
        <v>21.46156156156156</v>
      </c>
      <c r="AB773" s="21">
        <v>17.118468468468468</v>
      </c>
      <c r="AC773" s="21">
        <v>15.287687687687686</v>
      </c>
      <c r="AD773" s="21">
        <v>15.381231231231231</v>
      </c>
      <c r="AE773" s="21">
        <v>17.05165165165165</v>
      </c>
      <c r="AF773" s="21">
        <v>16.156306306306305</v>
      </c>
    </row>
    <row r="774" spans="1:32">
      <c r="A774" s="3">
        <v>2015</v>
      </c>
      <c r="B774" s="5" t="s">
        <v>27</v>
      </c>
      <c r="C774" s="5" t="s">
        <v>24</v>
      </c>
      <c r="D774" s="2">
        <v>16</v>
      </c>
      <c r="E774" s="2">
        <v>18</v>
      </c>
      <c r="F774" s="44">
        <v>8.4700000000000006</v>
      </c>
      <c r="G774" s="44">
        <v>8.0399999999999991</v>
      </c>
      <c r="H774" s="44">
        <v>8.1300000000000008</v>
      </c>
      <c r="I774" s="44">
        <v>8.17</v>
      </c>
      <c r="J774" s="44">
        <v>8</v>
      </c>
      <c r="K774" s="44">
        <v>8.1300000000000008</v>
      </c>
      <c r="L774" s="44">
        <v>8.4700000000000006</v>
      </c>
      <c r="M774" s="44">
        <v>9.6</v>
      </c>
      <c r="N774" s="44">
        <v>8.86</v>
      </c>
      <c r="O774" s="44">
        <v>8.43</v>
      </c>
      <c r="P774" s="44">
        <v>8.1199999999999992</v>
      </c>
      <c r="Q774" s="44">
        <v>8.76</v>
      </c>
      <c r="R774" s="44">
        <v>8.08</v>
      </c>
      <c r="S774" s="19">
        <v>99.9</v>
      </c>
      <c r="T774" s="21">
        <v>11.31876876876877</v>
      </c>
      <c r="U774" s="21">
        <v>10.744144144144142</v>
      </c>
      <c r="V774" s="21">
        <v>10.864414414414414</v>
      </c>
      <c r="W774" s="21">
        <v>10.917867867867866</v>
      </c>
      <c r="X774" s="21">
        <v>10.69069069069069</v>
      </c>
      <c r="Y774" s="21">
        <v>10.864414414414414</v>
      </c>
      <c r="Z774" s="21">
        <v>11.31876876876877</v>
      </c>
      <c r="AA774" s="21">
        <v>12.828828828828827</v>
      </c>
      <c r="AB774" s="21">
        <v>11.839939939939939</v>
      </c>
      <c r="AC774" s="21">
        <v>11.265315315315314</v>
      </c>
      <c r="AD774" s="21">
        <v>10.85105105105105</v>
      </c>
      <c r="AE774" s="21">
        <v>11.706306306306306</v>
      </c>
      <c r="AF774" s="21">
        <v>10.797597597597598</v>
      </c>
    </row>
    <row r="775" spans="1:32">
      <c r="A775" s="3">
        <v>2015</v>
      </c>
      <c r="B775" s="5" t="s">
        <v>27</v>
      </c>
      <c r="C775" s="5" t="s">
        <v>25</v>
      </c>
      <c r="D775" s="2">
        <v>17</v>
      </c>
      <c r="E775" s="2">
        <v>18</v>
      </c>
      <c r="F775" s="44">
        <v>8.1</v>
      </c>
      <c r="G775" s="44">
        <v>7.64</v>
      </c>
      <c r="H775" s="44">
        <v>7.89</v>
      </c>
      <c r="I775" s="44">
        <v>7.96</v>
      </c>
      <c r="J775" s="44">
        <v>7.5</v>
      </c>
      <c r="K775" s="44">
        <v>7.84</v>
      </c>
      <c r="L775" s="44">
        <v>8.16</v>
      </c>
      <c r="M775" s="44">
        <v>9.14</v>
      </c>
      <c r="N775" s="44">
        <v>8.4</v>
      </c>
      <c r="O775" s="44">
        <v>7.87</v>
      </c>
      <c r="P775" s="44">
        <v>7.74</v>
      </c>
      <c r="Q775" s="44">
        <v>8.25</v>
      </c>
      <c r="R775" s="44">
        <v>7.99</v>
      </c>
      <c r="S775" s="19">
        <v>99.9</v>
      </c>
      <c r="T775" s="21">
        <v>10.824324324324323</v>
      </c>
      <c r="U775" s="21">
        <v>10.209609609609608</v>
      </c>
      <c r="V775" s="21">
        <v>10.543693693693694</v>
      </c>
      <c r="W775" s="21">
        <v>10.637237237237237</v>
      </c>
      <c r="X775" s="21">
        <v>10.022522522522522</v>
      </c>
      <c r="Y775" s="21">
        <v>10.476876876876876</v>
      </c>
      <c r="Z775" s="21">
        <v>10.904504504504505</v>
      </c>
      <c r="AA775" s="21">
        <v>12.214114114114114</v>
      </c>
      <c r="AB775" s="21">
        <v>11.225225225225225</v>
      </c>
      <c r="AC775" s="21">
        <v>10.516966966966967</v>
      </c>
      <c r="AD775" s="21">
        <v>10.343243243243242</v>
      </c>
      <c r="AE775" s="21">
        <v>11.024774774774775</v>
      </c>
      <c r="AF775" s="21">
        <v>10.677327327327326</v>
      </c>
    </row>
    <row r="776" spans="1:32">
      <c r="A776" s="3">
        <v>2015</v>
      </c>
      <c r="B776" s="5" t="s">
        <v>27</v>
      </c>
      <c r="C776" s="5" t="s">
        <v>26</v>
      </c>
      <c r="D776" s="2">
        <v>18</v>
      </c>
      <c r="E776" s="2">
        <v>18</v>
      </c>
      <c r="F776" s="44">
        <v>8.57</v>
      </c>
      <c r="G776" s="44">
        <v>8.23</v>
      </c>
      <c r="H776" s="44">
        <v>8.1999999999999993</v>
      </c>
      <c r="I776" s="44">
        <v>8.2200000000000006</v>
      </c>
      <c r="J776" s="44">
        <v>8.09</v>
      </c>
      <c r="K776" s="44">
        <v>8.24</v>
      </c>
      <c r="L776" s="44">
        <v>8.56</v>
      </c>
      <c r="M776" s="44">
        <v>9.9</v>
      </c>
      <c r="N776" s="44">
        <v>9</v>
      </c>
      <c r="O776" s="44">
        <v>8.6</v>
      </c>
      <c r="P776" s="44">
        <v>8.2200000000000006</v>
      </c>
      <c r="Q776" s="44">
        <v>8.9</v>
      </c>
      <c r="R776" s="44">
        <v>8.15</v>
      </c>
      <c r="S776" s="19">
        <v>99.9</v>
      </c>
      <c r="T776" s="21">
        <v>11.452402402402402</v>
      </c>
      <c r="U776" s="21">
        <v>10.99804804804805</v>
      </c>
      <c r="V776" s="21">
        <v>10.957957957957955</v>
      </c>
      <c r="W776" s="21">
        <v>10.984684684684686</v>
      </c>
      <c r="X776" s="21">
        <v>10.810960960960958</v>
      </c>
      <c r="Y776" s="21">
        <v>11.011411411411411</v>
      </c>
      <c r="Z776" s="21">
        <v>11.439039039039038</v>
      </c>
      <c r="AA776" s="21">
        <v>13.22972972972973</v>
      </c>
      <c r="AB776" s="21">
        <v>12.027027027027026</v>
      </c>
      <c r="AC776" s="21">
        <v>11.492492492492492</v>
      </c>
      <c r="AD776" s="21">
        <v>10.984684684684686</v>
      </c>
      <c r="AE776" s="21">
        <v>11.893393393393394</v>
      </c>
      <c r="AF776" s="21">
        <v>10.891141141141141</v>
      </c>
    </row>
    <row r="777" spans="1:32">
      <c r="A777" s="3">
        <v>2015</v>
      </c>
      <c r="B777" s="5" t="s">
        <v>28</v>
      </c>
      <c r="C777" s="5" t="s">
        <v>18</v>
      </c>
      <c r="D777" s="2">
        <v>19</v>
      </c>
      <c r="E777" s="2">
        <v>18</v>
      </c>
      <c r="F777" s="45">
        <v>11.72</v>
      </c>
      <c r="G777" s="45">
        <v>11.05</v>
      </c>
      <c r="H777" s="45">
        <v>11.01</v>
      </c>
      <c r="I777" s="45">
        <v>10.77</v>
      </c>
      <c r="J777" s="45">
        <v>10.48</v>
      </c>
      <c r="K777" s="45">
        <v>10.94</v>
      </c>
      <c r="L777" s="45">
        <v>11.26</v>
      </c>
      <c r="M777" s="45">
        <v>15.73</v>
      </c>
      <c r="N777" s="45">
        <v>12.48</v>
      </c>
      <c r="O777" s="45">
        <v>10.97</v>
      </c>
      <c r="P777" s="45">
        <v>10.64</v>
      </c>
      <c r="Q777" s="45">
        <v>11.89</v>
      </c>
      <c r="R777" s="45">
        <v>10.54</v>
      </c>
      <c r="S777" s="19">
        <v>99.9</v>
      </c>
      <c r="T777" s="22">
        <v>15.661861861861862</v>
      </c>
      <c r="U777" s="22">
        <v>14.766516516516518</v>
      </c>
      <c r="V777" s="22">
        <v>14.713063063063062</v>
      </c>
      <c r="W777" s="22">
        <v>14.39234234234234</v>
      </c>
      <c r="X777" s="22">
        <v>14.004804804804806</v>
      </c>
      <c r="Y777" s="22">
        <v>14.619519519519519</v>
      </c>
      <c r="Z777" s="22">
        <v>15.047147147147147</v>
      </c>
      <c r="AA777" s="22">
        <v>21.02057057057057</v>
      </c>
      <c r="AB777" s="22">
        <v>16.677477477477478</v>
      </c>
      <c r="AC777" s="22">
        <v>14.65960960960961</v>
      </c>
      <c r="AD777" s="22">
        <v>14.218618618618619</v>
      </c>
      <c r="AE777" s="22">
        <v>15.889039039039039</v>
      </c>
      <c r="AF777" s="22">
        <v>14.084984984984983</v>
      </c>
    </row>
    <row r="778" spans="1:32">
      <c r="A778" s="3">
        <v>2015</v>
      </c>
      <c r="B778" s="5" t="s">
        <v>28</v>
      </c>
      <c r="C778" s="5" t="s">
        <v>19</v>
      </c>
      <c r="D778" s="2">
        <v>20</v>
      </c>
      <c r="E778" s="2">
        <v>18</v>
      </c>
      <c r="F778" s="45">
        <v>13</v>
      </c>
      <c r="G778" s="45">
        <v>12.26</v>
      </c>
      <c r="H778" s="45">
        <v>11.98</v>
      </c>
      <c r="I778" s="45">
        <v>11.98</v>
      </c>
      <c r="J778" s="45">
        <v>11.67</v>
      </c>
      <c r="K778" s="45">
        <v>12.21</v>
      </c>
      <c r="L778" s="45">
        <v>12.51</v>
      </c>
      <c r="M778" s="45">
        <v>17.16</v>
      </c>
      <c r="N778" s="45">
        <v>14.08</v>
      </c>
      <c r="O778" s="45">
        <v>12.12</v>
      </c>
      <c r="P778" s="45">
        <v>11.63</v>
      </c>
      <c r="Q778" s="45">
        <v>13.1</v>
      </c>
      <c r="R778" s="45">
        <v>11.17</v>
      </c>
      <c r="S778" s="19">
        <v>99.9</v>
      </c>
      <c r="T778" s="22">
        <v>17.372372372372372</v>
      </c>
      <c r="U778" s="22">
        <v>16.383483483483484</v>
      </c>
      <c r="V778" s="22">
        <v>16.009309309309309</v>
      </c>
      <c r="W778" s="22">
        <v>16.009309309309309</v>
      </c>
      <c r="X778" s="22">
        <v>15.595045045045044</v>
      </c>
      <c r="Y778" s="22">
        <v>16.316666666666666</v>
      </c>
      <c r="Z778" s="22">
        <v>16.717567567567567</v>
      </c>
      <c r="AA778" s="22">
        <v>22.931531531531533</v>
      </c>
      <c r="AB778" s="22">
        <v>18.815615615615616</v>
      </c>
      <c r="AC778" s="22">
        <v>16.196396396396395</v>
      </c>
      <c r="AD778" s="22">
        <v>15.54159159159159</v>
      </c>
      <c r="AE778" s="22">
        <v>17.506006006006004</v>
      </c>
      <c r="AF778" s="22">
        <v>14.926876876876875</v>
      </c>
    </row>
    <row r="779" spans="1:32">
      <c r="A779" s="3">
        <v>2015</v>
      </c>
      <c r="B779" s="5" t="s">
        <v>28</v>
      </c>
      <c r="C779" s="5" t="s">
        <v>20</v>
      </c>
      <c r="D779" s="2">
        <v>21</v>
      </c>
      <c r="E779" s="2">
        <v>18</v>
      </c>
      <c r="F779" s="45">
        <v>10.49</v>
      </c>
      <c r="G779" s="45">
        <v>9.9499999999999993</v>
      </c>
      <c r="H779" s="45">
        <v>10.08</v>
      </c>
      <c r="I779" s="45">
        <v>9.7100000000000009</v>
      </c>
      <c r="J779" s="45">
        <v>9.35</v>
      </c>
      <c r="K779" s="45">
        <v>9.69</v>
      </c>
      <c r="L779" s="45">
        <v>10.02</v>
      </c>
      <c r="M779" s="45">
        <v>14.37</v>
      </c>
      <c r="N779" s="45">
        <v>10.98</v>
      </c>
      <c r="O779" s="45">
        <v>9.9499999999999993</v>
      </c>
      <c r="P779" s="45">
        <v>9.9</v>
      </c>
      <c r="Q779" s="45">
        <v>10.87</v>
      </c>
      <c r="R779" s="45">
        <v>9.86</v>
      </c>
      <c r="S779" s="19">
        <v>99.9</v>
      </c>
      <c r="T779" s="22">
        <v>14.018168168168167</v>
      </c>
      <c r="U779" s="22">
        <v>13.296546546546544</v>
      </c>
      <c r="V779" s="22">
        <v>13.470270270270269</v>
      </c>
      <c r="W779" s="22">
        <v>12.975825825825826</v>
      </c>
      <c r="X779" s="22">
        <v>12.494744744744743</v>
      </c>
      <c r="Y779" s="22">
        <v>12.949099099099099</v>
      </c>
      <c r="Z779" s="22">
        <v>13.390090090090087</v>
      </c>
      <c r="AA779" s="22">
        <v>19.203153153153153</v>
      </c>
      <c r="AB779" s="22">
        <v>14.672972972972973</v>
      </c>
      <c r="AC779" s="22">
        <v>13.296546546546544</v>
      </c>
      <c r="AD779" s="22">
        <v>13.22972972972973</v>
      </c>
      <c r="AE779" s="22">
        <v>14.525975975975975</v>
      </c>
      <c r="AF779" s="22">
        <v>13.176276276276274</v>
      </c>
    </row>
    <row r="780" spans="1:32">
      <c r="A780" s="3">
        <v>2015</v>
      </c>
      <c r="B780" s="5" t="s">
        <v>28</v>
      </c>
      <c r="C780" s="5" t="s">
        <v>21</v>
      </c>
      <c r="D780" s="2">
        <v>22</v>
      </c>
      <c r="E780" s="2">
        <v>18</v>
      </c>
      <c r="F780" s="45">
        <v>13.29</v>
      </c>
      <c r="G780" s="45">
        <v>12.41</v>
      </c>
      <c r="H780" s="45">
        <v>12.37</v>
      </c>
      <c r="I780" s="45">
        <v>12.15</v>
      </c>
      <c r="J780" s="45">
        <v>11.83</v>
      </c>
      <c r="K780" s="45">
        <v>12.33</v>
      </c>
      <c r="L780" s="45">
        <v>12.77</v>
      </c>
      <c r="M780" s="45">
        <v>17.13</v>
      </c>
      <c r="N780" s="45">
        <v>14.06</v>
      </c>
      <c r="O780" s="45">
        <v>12.32</v>
      </c>
      <c r="P780" s="45">
        <v>12.06</v>
      </c>
      <c r="Q780" s="45">
        <v>13.4</v>
      </c>
      <c r="R780" s="45">
        <v>11.97</v>
      </c>
      <c r="S780" s="19">
        <v>99.9</v>
      </c>
      <c r="T780" s="22">
        <v>17.759909909909908</v>
      </c>
      <c r="U780" s="22">
        <v>16.583933933933935</v>
      </c>
      <c r="V780" s="22">
        <v>16.530480480480481</v>
      </c>
      <c r="W780" s="22">
        <v>16.236486486486488</v>
      </c>
      <c r="X780" s="22">
        <v>15.808858858858859</v>
      </c>
      <c r="Y780" s="22">
        <v>16.477027027027027</v>
      </c>
      <c r="Z780" s="22">
        <v>17.065015015015014</v>
      </c>
      <c r="AA780" s="22">
        <v>22.89144144144144</v>
      </c>
      <c r="AB780" s="22">
        <v>18.788888888888888</v>
      </c>
      <c r="AC780" s="22">
        <v>16.463663663663663</v>
      </c>
      <c r="AD780" s="22">
        <v>16.116216216216216</v>
      </c>
      <c r="AE780" s="22">
        <v>17.906906906906908</v>
      </c>
      <c r="AF780" s="22">
        <v>15.995945945945946</v>
      </c>
    </row>
    <row r="781" spans="1:32">
      <c r="A781" s="3">
        <v>2015</v>
      </c>
      <c r="B781" s="5" t="s">
        <v>28</v>
      </c>
      <c r="C781" s="5" t="s">
        <v>22</v>
      </c>
      <c r="D781" s="2">
        <v>23</v>
      </c>
      <c r="E781" s="2">
        <v>18</v>
      </c>
      <c r="F781" s="45">
        <v>13.85</v>
      </c>
      <c r="G781" s="45">
        <v>12.8</v>
      </c>
      <c r="H781" s="45">
        <v>12.78</v>
      </c>
      <c r="I781" s="45">
        <v>12.63</v>
      </c>
      <c r="J781" s="45">
        <v>12.5</v>
      </c>
      <c r="K781" s="45">
        <v>12.94</v>
      </c>
      <c r="L781" s="45">
        <v>13.33</v>
      </c>
      <c r="M781" s="45">
        <v>18.21</v>
      </c>
      <c r="N781" s="45">
        <v>14.84</v>
      </c>
      <c r="O781" s="45">
        <v>12.94</v>
      </c>
      <c r="P781" s="45">
        <v>12.42</v>
      </c>
      <c r="Q781" s="45">
        <v>13.79</v>
      </c>
      <c r="R781" s="45">
        <v>11.9</v>
      </c>
      <c r="S781" s="19">
        <v>99.9</v>
      </c>
      <c r="T781" s="22">
        <v>18.508258258258255</v>
      </c>
      <c r="U781" s="22">
        <v>17.105105105105107</v>
      </c>
      <c r="V781" s="22">
        <v>17.078378378378375</v>
      </c>
      <c r="W781" s="22">
        <v>16.877927927927928</v>
      </c>
      <c r="X781" s="22">
        <v>16.704204204204203</v>
      </c>
      <c r="Y781" s="22">
        <v>17.292192192192193</v>
      </c>
      <c r="Z781" s="22">
        <v>17.813363363363361</v>
      </c>
      <c r="AA781" s="22">
        <v>24.334684684684685</v>
      </c>
      <c r="AB781" s="22">
        <v>19.831231231231229</v>
      </c>
      <c r="AC781" s="22">
        <v>17.292192192192193</v>
      </c>
      <c r="AD781" s="22">
        <v>16.597297297297295</v>
      </c>
      <c r="AE781" s="22">
        <v>18.428078078078077</v>
      </c>
      <c r="AF781" s="22">
        <v>15.902402402402402</v>
      </c>
    </row>
    <row r="782" spans="1:32">
      <c r="A782" s="3">
        <v>2015</v>
      </c>
      <c r="B782" s="5" t="s">
        <v>28</v>
      </c>
      <c r="C782" s="5" t="s">
        <v>23</v>
      </c>
      <c r="D782" s="2">
        <v>24</v>
      </c>
      <c r="E782" s="2">
        <v>18</v>
      </c>
      <c r="F782" s="45">
        <v>12.51</v>
      </c>
      <c r="G782" s="45">
        <v>11.64</v>
      </c>
      <c r="H782" s="45">
        <v>11.83</v>
      </c>
      <c r="I782" s="45">
        <v>11.37</v>
      </c>
      <c r="J782" s="45">
        <v>10.78</v>
      </c>
      <c r="K782" s="45">
        <v>11.4</v>
      </c>
      <c r="L782" s="45">
        <v>11.92</v>
      </c>
      <c r="M782" s="45">
        <v>16.05</v>
      </c>
      <c r="N782" s="45">
        <v>12.81</v>
      </c>
      <c r="O782" s="45">
        <v>11.4</v>
      </c>
      <c r="P782" s="45">
        <v>11.5</v>
      </c>
      <c r="Q782" s="45">
        <v>12.74</v>
      </c>
      <c r="R782" s="45">
        <v>12.08</v>
      </c>
      <c r="S782" s="19">
        <v>99.9</v>
      </c>
      <c r="T782" s="22">
        <v>16.717567567567567</v>
      </c>
      <c r="U782" s="22">
        <v>15.554954954954955</v>
      </c>
      <c r="V782" s="22">
        <v>15.808858858858859</v>
      </c>
      <c r="W782" s="22">
        <v>15.194144144144143</v>
      </c>
      <c r="X782" s="22">
        <v>14.405705705705703</v>
      </c>
      <c r="Y782" s="22">
        <v>15.234234234234235</v>
      </c>
      <c r="Z782" s="22">
        <v>15.929129129129128</v>
      </c>
      <c r="AA782" s="22">
        <v>21.448198198198199</v>
      </c>
      <c r="AB782" s="22">
        <v>17.118468468468468</v>
      </c>
      <c r="AC782" s="22">
        <v>15.234234234234235</v>
      </c>
      <c r="AD782" s="22">
        <v>15.367867867867867</v>
      </c>
      <c r="AE782" s="22">
        <v>17.024924924924925</v>
      </c>
      <c r="AF782" s="22">
        <v>16.142942942942941</v>
      </c>
    </row>
    <row r="783" spans="1:32">
      <c r="A783" s="3">
        <v>2015</v>
      </c>
      <c r="B783" s="5" t="s">
        <v>28</v>
      </c>
      <c r="C783" s="5" t="s">
        <v>24</v>
      </c>
      <c r="D783" s="2">
        <v>25</v>
      </c>
      <c r="E783" s="2">
        <v>18</v>
      </c>
      <c r="F783" s="45">
        <v>8.43</v>
      </c>
      <c r="G783" s="45">
        <v>8</v>
      </c>
      <c r="H783" s="45">
        <v>8.09</v>
      </c>
      <c r="I783" s="45">
        <v>8.1300000000000008</v>
      </c>
      <c r="J783" s="45">
        <v>7.99</v>
      </c>
      <c r="K783" s="45">
        <v>8.1</v>
      </c>
      <c r="L783" s="45">
        <v>8.43</v>
      </c>
      <c r="M783" s="45">
        <v>9.5500000000000007</v>
      </c>
      <c r="N783" s="45">
        <v>8.83</v>
      </c>
      <c r="O783" s="45">
        <v>8.3800000000000008</v>
      </c>
      <c r="P783" s="45">
        <v>8.11</v>
      </c>
      <c r="Q783" s="45">
        <v>8.74</v>
      </c>
      <c r="R783" s="45">
        <v>8.0399999999999991</v>
      </c>
      <c r="S783" s="19">
        <v>99.9</v>
      </c>
      <c r="T783" s="22">
        <v>11.265315315315314</v>
      </c>
      <c r="U783" s="22">
        <v>10.69069069069069</v>
      </c>
      <c r="V783" s="22">
        <v>10.810960960960958</v>
      </c>
      <c r="W783" s="22">
        <v>10.864414414414414</v>
      </c>
      <c r="X783" s="22">
        <v>10.677327327327326</v>
      </c>
      <c r="Y783" s="22">
        <v>10.824324324324323</v>
      </c>
      <c r="Z783" s="22">
        <v>11.265315315315314</v>
      </c>
      <c r="AA783" s="22">
        <v>12.762012012012013</v>
      </c>
      <c r="AB783" s="22">
        <v>11.799849849849849</v>
      </c>
      <c r="AC783" s="22">
        <v>11.198498498498498</v>
      </c>
      <c r="AD783" s="22">
        <v>10.837687687687687</v>
      </c>
      <c r="AE783" s="22">
        <v>11.679579579579579</v>
      </c>
      <c r="AF783" s="22">
        <v>10.744144144144142</v>
      </c>
    </row>
    <row r="784" spans="1:32">
      <c r="A784" s="3">
        <v>2015</v>
      </c>
      <c r="B784" s="5" t="s">
        <v>28</v>
      </c>
      <c r="C784" s="5" t="s">
        <v>25</v>
      </c>
      <c r="D784" s="2">
        <v>26</v>
      </c>
      <c r="E784" s="2">
        <v>18</v>
      </c>
      <c r="F784" s="45">
        <v>8.01</v>
      </c>
      <c r="G784" s="45">
        <v>7.5</v>
      </c>
      <c r="H784" s="45">
        <v>7.84</v>
      </c>
      <c r="I784" s="45">
        <v>7.9</v>
      </c>
      <c r="J784" s="45">
        <v>7.49</v>
      </c>
      <c r="K784" s="45">
        <v>7.79</v>
      </c>
      <c r="L784" s="45">
        <v>8.0500000000000007</v>
      </c>
      <c r="M784" s="45">
        <v>9.11</v>
      </c>
      <c r="N784" s="45">
        <v>8.33</v>
      </c>
      <c r="O784" s="45">
        <v>7.83</v>
      </c>
      <c r="P784" s="45">
        <v>7.67</v>
      </c>
      <c r="Q784" s="45">
        <v>8.18</v>
      </c>
      <c r="R784" s="45">
        <v>7.87</v>
      </c>
      <c r="S784" s="19">
        <v>99.9</v>
      </c>
      <c r="T784" s="22">
        <v>10.704054054054053</v>
      </c>
      <c r="U784" s="22">
        <v>10.022522522522522</v>
      </c>
      <c r="V784" s="22">
        <v>10.476876876876876</v>
      </c>
      <c r="W784" s="22">
        <v>10.557057057057058</v>
      </c>
      <c r="X784" s="22">
        <v>10.009159159159159</v>
      </c>
      <c r="Y784" s="22">
        <v>10.410060060060058</v>
      </c>
      <c r="Z784" s="22">
        <v>10.757507507507508</v>
      </c>
      <c r="AA784" s="22">
        <v>12.174024024024023</v>
      </c>
      <c r="AB784" s="22">
        <v>11.131681681681682</v>
      </c>
      <c r="AC784" s="22">
        <v>10.463513513513513</v>
      </c>
      <c r="AD784" s="22">
        <v>10.249699699699699</v>
      </c>
      <c r="AE784" s="22">
        <v>10.93123123123123</v>
      </c>
      <c r="AF784" s="22">
        <v>10.516966966966967</v>
      </c>
    </row>
    <row r="785" spans="1:32">
      <c r="A785" s="3">
        <v>2015</v>
      </c>
      <c r="B785" s="5" t="s">
        <v>28</v>
      </c>
      <c r="C785" s="5" t="s">
        <v>26</v>
      </c>
      <c r="D785" s="2">
        <v>27</v>
      </c>
      <c r="E785" s="2">
        <v>18</v>
      </c>
      <c r="F785" s="45">
        <v>8.5500000000000007</v>
      </c>
      <c r="G785" s="45">
        <v>8.23</v>
      </c>
      <c r="H785" s="45">
        <v>8.19</v>
      </c>
      <c r="I785" s="45">
        <v>8.2100000000000009</v>
      </c>
      <c r="J785" s="45">
        <v>8.0500000000000007</v>
      </c>
      <c r="K785" s="45">
        <v>8.2100000000000009</v>
      </c>
      <c r="L785" s="45">
        <v>8.5299999999999994</v>
      </c>
      <c r="M785" s="45">
        <v>9.86</v>
      </c>
      <c r="N785" s="45">
        <v>9</v>
      </c>
      <c r="O785" s="45">
        <v>8.58</v>
      </c>
      <c r="P785" s="45">
        <v>8.2200000000000006</v>
      </c>
      <c r="Q785" s="45">
        <v>8.89</v>
      </c>
      <c r="R785" s="45">
        <v>8.1300000000000008</v>
      </c>
      <c r="S785" s="19">
        <v>99.9</v>
      </c>
      <c r="T785" s="22">
        <v>11.425675675675677</v>
      </c>
      <c r="U785" s="22">
        <v>10.99804804804805</v>
      </c>
      <c r="V785" s="22">
        <v>10.944594594594594</v>
      </c>
      <c r="W785" s="22">
        <v>10.971321321321321</v>
      </c>
      <c r="X785" s="22">
        <v>10.757507507507508</v>
      </c>
      <c r="Y785" s="22">
        <v>10.971321321321321</v>
      </c>
      <c r="Z785" s="22">
        <v>11.398948948948947</v>
      </c>
      <c r="AA785" s="22">
        <v>13.176276276276274</v>
      </c>
      <c r="AB785" s="22">
        <v>12.027027027027026</v>
      </c>
      <c r="AC785" s="22">
        <v>11.465765765765767</v>
      </c>
      <c r="AD785" s="22">
        <v>10.984684684684686</v>
      </c>
      <c r="AE785" s="22">
        <v>11.88003003003003</v>
      </c>
      <c r="AF785" s="22">
        <v>10.864414414414414</v>
      </c>
    </row>
    <row r="786" spans="1:32">
      <c r="A786" s="3">
        <v>2015</v>
      </c>
      <c r="B786" s="5" t="s">
        <v>29</v>
      </c>
      <c r="C786" s="5" t="s">
        <v>18</v>
      </c>
      <c r="D786" s="2">
        <v>28</v>
      </c>
      <c r="E786" s="2">
        <v>18</v>
      </c>
      <c r="F786" s="46">
        <v>22436</v>
      </c>
      <c r="G786" s="46">
        <v>20724</v>
      </c>
      <c r="H786" s="46">
        <v>20986</v>
      </c>
      <c r="I786" s="46">
        <v>20557</v>
      </c>
      <c r="J786" s="46">
        <v>20641</v>
      </c>
      <c r="K786" s="46">
        <v>21061</v>
      </c>
      <c r="L786" s="46">
        <v>21664</v>
      </c>
      <c r="M786" s="46">
        <v>30769</v>
      </c>
      <c r="N786" s="46">
        <v>23778</v>
      </c>
      <c r="O786" s="46">
        <v>20653</v>
      </c>
      <c r="P786" s="46">
        <v>20274</v>
      </c>
      <c r="Q786" s="46">
        <v>22419</v>
      </c>
      <c r="R786" s="46">
        <v>20348</v>
      </c>
      <c r="S786" s="19">
        <v>99.9</v>
      </c>
      <c r="T786" s="6">
        <v>29982.042042042041</v>
      </c>
      <c r="U786" s="6">
        <v>27694.234234234234</v>
      </c>
      <c r="V786" s="6">
        <v>28044.354354354353</v>
      </c>
      <c r="W786" s="6">
        <v>27471.066066066065</v>
      </c>
      <c r="X786" s="6">
        <v>27583.318318318317</v>
      </c>
      <c r="Y786" s="6">
        <v>28144.579579579578</v>
      </c>
      <c r="Z786" s="6">
        <v>28950.390390390388</v>
      </c>
      <c r="AA786" s="6">
        <v>41117.732732732729</v>
      </c>
      <c r="AB786" s="6">
        <v>31775.405405405403</v>
      </c>
      <c r="AC786" s="6">
        <v>27599.354354354353</v>
      </c>
      <c r="AD786" s="6">
        <v>27092.882882882881</v>
      </c>
      <c r="AE786" s="6">
        <v>29959.324324324323</v>
      </c>
      <c r="AF786" s="6">
        <v>27191.771771771771</v>
      </c>
    </row>
    <row r="787" spans="1:32">
      <c r="A787" s="3">
        <v>2015</v>
      </c>
      <c r="B787" s="5" t="s">
        <v>29</v>
      </c>
      <c r="C787" s="5" t="s">
        <v>19</v>
      </c>
      <c r="D787" s="2">
        <v>29</v>
      </c>
      <c r="E787" s="2">
        <v>18</v>
      </c>
      <c r="F787" s="46">
        <v>27708</v>
      </c>
      <c r="G787" s="46">
        <v>25883</v>
      </c>
      <c r="H787" s="46">
        <v>25581</v>
      </c>
      <c r="I787" s="46">
        <v>25723</v>
      </c>
      <c r="J787" s="46">
        <v>25820</v>
      </c>
      <c r="K787" s="46">
        <v>26018</v>
      </c>
      <c r="L787" s="46">
        <v>27518</v>
      </c>
      <c r="M787" s="46">
        <v>35609</v>
      </c>
      <c r="N787" s="46">
        <v>29500</v>
      </c>
      <c r="O787" s="46">
        <v>25944</v>
      </c>
      <c r="P787" s="46">
        <v>24909</v>
      </c>
      <c r="Q787" s="46">
        <v>27833</v>
      </c>
      <c r="R787" s="46">
        <v>24001</v>
      </c>
      <c r="S787" s="19">
        <v>99.9</v>
      </c>
      <c r="T787" s="6">
        <v>37027.207207207204</v>
      </c>
      <c r="U787" s="6">
        <v>34588.393393393395</v>
      </c>
      <c r="V787" s="6">
        <v>34184.819819819815</v>
      </c>
      <c r="W787" s="6">
        <v>34374.579579579578</v>
      </c>
      <c r="X787" s="6">
        <v>34504.204204204201</v>
      </c>
      <c r="Y787" s="6">
        <v>34768.798798798794</v>
      </c>
      <c r="Z787" s="6">
        <v>36773.303303303299</v>
      </c>
      <c r="AA787" s="6">
        <v>47585.600600600599</v>
      </c>
      <c r="AB787" s="6">
        <v>39421.921921921923</v>
      </c>
      <c r="AC787" s="6">
        <v>34669.909909909911</v>
      </c>
      <c r="AD787" s="6">
        <v>33286.801801801797</v>
      </c>
      <c r="AE787" s="6">
        <v>37194.249249249246</v>
      </c>
      <c r="AF787" s="6">
        <v>32073.408408408406</v>
      </c>
    </row>
    <row r="788" spans="1:32">
      <c r="A788" s="3">
        <v>2015</v>
      </c>
      <c r="B788" s="5" t="s">
        <v>29</v>
      </c>
      <c r="C788" s="5" t="s">
        <v>20</v>
      </c>
      <c r="D788" s="2">
        <v>30</v>
      </c>
      <c r="E788" s="2">
        <v>18</v>
      </c>
      <c r="F788" s="46">
        <v>17417</v>
      </c>
      <c r="G788" s="46">
        <v>16321</v>
      </c>
      <c r="H788" s="46">
        <v>17232</v>
      </c>
      <c r="I788" s="46">
        <v>15787</v>
      </c>
      <c r="J788" s="46">
        <v>15364</v>
      </c>
      <c r="K788" s="46">
        <v>15821</v>
      </c>
      <c r="L788" s="46">
        <v>15929</v>
      </c>
      <c r="M788" s="46">
        <v>25764</v>
      </c>
      <c r="N788" s="46">
        <v>17971</v>
      </c>
      <c r="O788" s="46">
        <v>15601</v>
      </c>
      <c r="P788" s="46">
        <v>16519</v>
      </c>
      <c r="Q788" s="46">
        <v>18052</v>
      </c>
      <c r="R788" s="46">
        <v>16289</v>
      </c>
      <c r="S788" s="19">
        <v>99.9</v>
      </c>
      <c r="T788" s="6">
        <v>23274.96996996997</v>
      </c>
      <c r="U788" s="6">
        <v>21810.345345345344</v>
      </c>
      <c r="V788" s="6">
        <v>23027.747747747748</v>
      </c>
      <c r="W788" s="6">
        <v>21096.741741741742</v>
      </c>
      <c r="X788" s="6">
        <v>20531.471471471472</v>
      </c>
      <c r="Y788" s="6">
        <v>21142.177177177175</v>
      </c>
      <c r="Z788" s="6">
        <v>21286.501501501501</v>
      </c>
      <c r="AA788" s="6">
        <v>34429.369369369364</v>
      </c>
      <c r="AB788" s="6">
        <v>24015.3003003003</v>
      </c>
      <c r="AC788" s="6">
        <v>20848.183183183181</v>
      </c>
      <c r="AD788" s="6">
        <v>22074.939939939937</v>
      </c>
      <c r="AE788" s="6">
        <v>24123.543543543543</v>
      </c>
      <c r="AF788" s="6">
        <v>21767.582582582581</v>
      </c>
    </row>
    <row r="789" spans="1:32">
      <c r="A789" s="3">
        <v>2015</v>
      </c>
      <c r="B789" s="5" t="s">
        <v>29</v>
      </c>
      <c r="C789" s="5" t="s">
        <v>21</v>
      </c>
      <c r="D789" s="2">
        <v>31</v>
      </c>
      <c r="E789" s="2">
        <v>18</v>
      </c>
      <c r="F789" s="46">
        <v>27615</v>
      </c>
      <c r="G789" s="46">
        <v>25347</v>
      </c>
      <c r="H789" s="46">
        <v>25667</v>
      </c>
      <c r="I789" s="46">
        <v>25194</v>
      </c>
      <c r="J789" s="46">
        <v>25003</v>
      </c>
      <c r="K789" s="46">
        <v>25682</v>
      </c>
      <c r="L789" s="46">
        <v>27300</v>
      </c>
      <c r="M789" s="46">
        <v>35303</v>
      </c>
      <c r="N789" s="46">
        <v>29031</v>
      </c>
      <c r="O789" s="46">
        <v>25950</v>
      </c>
      <c r="P789" s="46">
        <v>24869</v>
      </c>
      <c r="Q789" s="46">
        <v>27687</v>
      </c>
      <c r="R789" s="46">
        <v>25719</v>
      </c>
      <c r="S789" s="19">
        <v>99.9</v>
      </c>
      <c r="T789" s="6">
        <v>36902.927927927929</v>
      </c>
      <c r="U789" s="6">
        <v>33872.117117117115</v>
      </c>
      <c r="V789" s="6">
        <v>34299.744744744741</v>
      </c>
      <c r="W789" s="6">
        <v>33667.657657657655</v>
      </c>
      <c r="X789" s="6">
        <v>33412.417417417419</v>
      </c>
      <c r="Y789" s="6">
        <v>34319.789789789786</v>
      </c>
      <c r="Z789" s="6">
        <v>36481.981981981982</v>
      </c>
      <c r="AA789" s="6">
        <v>47176.681681681679</v>
      </c>
      <c r="AB789" s="6">
        <v>38795.180180180178</v>
      </c>
      <c r="AC789" s="6">
        <v>34677.927927927929</v>
      </c>
      <c r="AD789" s="6">
        <v>33233.348348348343</v>
      </c>
      <c r="AE789" s="6">
        <v>36999.144144144142</v>
      </c>
      <c r="AF789" s="6">
        <v>34369.234234234231</v>
      </c>
    </row>
    <row r="790" spans="1:32">
      <c r="A790" s="3">
        <v>2015</v>
      </c>
      <c r="B790" s="5" t="s">
        <v>29</v>
      </c>
      <c r="C790" s="5" t="s">
        <v>22</v>
      </c>
      <c r="D790" s="2">
        <v>32</v>
      </c>
      <c r="E790" s="2">
        <v>18</v>
      </c>
      <c r="F790" s="46">
        <v>29936</v>
      </c>
      <c r="G790" s="46">
        <v>27642</v>
      </c>
      <c r="H790" s="46">
        <v>27667</v>
      </c>
      <c r="I790" s="46">
        <v>27650</v>
      </c>
      <c r="J790" s="46">
        <v>27691</v>
      </c>
      <c r="K790" s="46">
        <v>28366</v>
      </c>
      <c r="L790" s="46">
        <v>29804</v>
      </c>
      <c r="M790" s="46">
        <v>38769</v>
      </c>
      <c r="N790" s="46">
        <v>31813</v>
      </c>
      <c r="O790" s="46">
        <v>28344</v>
      </c>
      <c r="P790" s="46">
        <v>26742</v>
      </c>
      <c r="Q790" s="46">
        <v>29893</v>
      </c>
      <c r="R790" s="46">
        <v>26491</v>
      </c>
      <c r="S790" s="19">
        <v>99.9</v>
      </c>
      <c r="T790" s="6">
        <v>40004.564564564564</v>
      </c>
      <c r="U790" s="6">
        <v>36939.009009009009</v>
      </c>
      <c r="V790" s="6">
        <v>36972.417417417419</v>
      </c>
      <c r="W790" s="6">
        <v>36949.699699699697</v>
      </c>
      <c r="X790" s="6">
        <v>37004.48948948949</v>
      </c>
      <c r="Y790" s="6">
        <v>37906.516516516516</v>
      </c>
      <c r="Z790" s="6">
        <v>39828.168168168166</v>
      </c>
      <c r="AA790" s="6">
        <v>51808.423423423417</v>
      </c>
      <c r="AB790" s="6">
        <v>42512.867867867863</v>
      </c>
      <c r="AC790" s="6">
        <v>37877.117117117115</v>
      </c>
      <c r="AD790" s="6">
        <v>35736.306306306302</v>
      </c>
      <c r="AE790" s="6">
        <v>39947.102102102101</v>
      </c>
      <c r="AF790" s="6">
        <v>35400.88588588588</v>
      </c>
    </row>
    <row r="791" spans="1:32">
      <c r="A791" s="3">
        <v>2015</v>
      </c>
      <c r="B791" s="5" t="s">
        <v>29</v>
      </c>
      <c r="C791" s="5" t="s">
        <v>23</v>
      </c>
      <c r="D791" s="2">
        <v>33</v>
      </c>
      <c r="E791" s="2">
        <v>18</v>
      </c>
      <c r="F791" s="46">
        <v>24173</v>
      </c>
      <c r="G791" s="46">
        <v>22146</v>
      </c>
      <c r="H791" s="46">
        <v>22862</v>
      </c>
      <c r="I791" s="46">
        <v>21864</v>
      </c>
      <c r="J791" s="46">
        <v>20877</v>
      </c>
      <c r="K791" s="46">
        <v>21975</v>
      </c>
      <c r="L791" s="46">
        <v>23533</v>
      </c>
      <c r="M791" s="46">
        <v>31719</v>
      </c>
      <c r="N791" s="46">
        <v>25043</v>
      </c>
      <c r="O791" s="46">
        <v>22259</v>
      </c>
      <c r="P791" s="46">
        <v>22014</v>
      </c>
      <c r="Q791" s="46">
        <v>24487</v>
      </c>
      <c r="R791" s="46">
        <v>23997</v>
      </c>
      <c r="S791" s="19">
        <v>99.9</v>
      </c>
      <c r="T791" s="6">
        <v>32303.258258258258</v>
      </c>
      <c r="U791" s="6">
        <v>29594.504504504504</v>
      </c>
      <c r="V791" s="6">
        <v>30551.32132132132</v>
      </c>
      <c r="W791" s="6">
        <v>29217.657657657655</v>
      </c>
      <c r="X791" s="6">
        <v>27898.693693693691</v>
      </c>
      <c r="Y791" s="6">
        <v>29365.990990990991</v>
      </c>
      <c r="Z791" s="6">
        <v>31448.003003003003</v>
      </c>
      <c r="AA791" s="6">
        <v>42387.252252252249</v>
      </c>
      <c r="AB791" s="6">
        <v>33465.870870870865</v>
      </c>
      <c r="AC791" s="6">
        <v>29745.51051051051</v>
      </c>
      <c r="AD791" s="6">
        <v>29418.108108108107</v>
      </c>
      <c r="AE791" s="6">
        <v>32722.867867867866</v>
      </c>
      <c r="AF791" s="6">
        <v>32068.063063063062</v>
      </c>
    </row>
    <row r="792" spans="1:32">
      <c r="A792" s="3">
        <v>2015</v>
      </c>
      <c r="B792" s="5" t="s">
        <v>29</v>
      </c>
      <c r="C792" s="5" t="s">
        <v>24</v>
      </c>
      <c r="D792" s="2">
        <v>34</v>
      </c>
      <c r="E792" s="2">
        <v>18</v>
      </c>
      <c r="F792" s="46">
        <v>9233</v>
      </c>
      <c r="G792" s="46">
        <v>9238</v>
      </c>
      <c r="H792" s="46">
        <v>9062</v>
      </c>
      <c r="I792" s="46">
        <v>9206</v>
      </c>
      <c r="J792" s="46">
        <v>8800</v>
      </c>
      <c r="K792" s="46">
        <v>8874</v>
      </c>
      <c r="L792" s="46">
        <v>8703</v>
      </c>
      <c r="M792" s="46">
        <v>10155</v>
      </c>
      <c r="N792" s="46">
        <v>9413</v>
      </c>
      <c r="O792" s="46">
        <v>8952</v>
      </c>
      <c r="P792" s="46">
        <v>9273</v>
      </c>
      <c r="Q792" s="46">
        <v>9838</v>
      </c>
      <c r="R792" s="46">
        <v>9184</v>
      </c>
      <c r="S792" s="19">
        <v>99.9</v>
      </c>
      <c r="T792" s="6">
        <v>12338.393393393393</v>
      </c>
      <c r="U792" s="6">
        <v>12345.075075075074</v>
      </c>
      <c r="V792" s="6">
        <v>12109.87987987988</v>
      </c>
      <c r="W792" s="6">
        <v>12302.312312312311</v>
      </c>
      <c r="X792" s="6">
        <v>11759.75975975976</v>
      </c>
      <c r="Y792" s="6">
        <v>11858.648648648648</v>
      </c>
      <c r="Z792" s="6">
        <v>11630.135135135135</v>
      </c>
      <c r="AA792" s="6">
        <v>13570.495495495496</v>
      </c>
      <c r="AB792" s="6">
        <v>12578.933933933933</v>
      </c>
      <c r="AC792" s="6">
        <v>11962.882882882883</v>
      </c>
      <c r="AD792" s="6">
        <v>12391.846846846845</v>
      </c>
      <c r="AE792" s="6">
        <v>13146.876876876877</v>
      </c>
      <c r="AF792" s="6">
        <v>12272.912912912912</v>
      </c>
    </row>
    <row r="793" spans="1:32">
      <c r="A793" s="3">
        <v>2015</v>
      </c>
      <c r="B793" s="5" t="s">
        <v>29</v>
      </c>
      <c r="C793" s="5" t="s">
        <v>25</v>
      </c>
      <c r="D793" s="2">
        <v>35</v>
      </c>
      <c r="E793" s="2">
        <v>18</v>
      </c>
      <c r="F793" s="46">
        <v>8918</v>
      </c>
      <c r="G793" s="46">
        <v>8911</v>
      </c>
      <c r="H793" s="46">
        <v>8587</v>
      </c>
      <c r="I793" s="46">
        <v>8747</v>
      </c>
      <c r="J793" s="46">
        <v>8710</v>
      </c>
      <c r="K793" s="46">
        <v>8423</v>
      </c>
      <c r="L793" s="46">
        <v>8708</v>
      </c>
      <c r="M793" s="46">
        <v>9292</v>
      </c>
      <c r="N793" s="46">
        <v>8988</v>
      </c>
      <c r="O793" s="46">
        <v>8791</v>
      </c>
      <c r="P793" s="46">
        <v>9392</v>
      </c>
      <c r="Q793" s="46">
        <v>9589</v>
      </c>
      <c r="R793" s="46">
        <v>9093</v>
      </c>
      <c r="S793" s="19">
        <v>99.9</v>
      </c>
      <c r="T793" s="6">
        <v>11917.447447447446</v>
      </c>
      <c r="U793" s="6">
        <v>11908.093093093092</v>
      </c>
      <c r="V793" s="6">
        <v>11475.12012012012</v>
      </c>
      <c r="W793" s="6">
        <v>11688.933933933933</v>
      </c>
      <c r="X793" s="6">
        <v>11639.48948948949</v>
      </c>
      <c r="Y793" s="6">
        <v>11255.96096096096</v>
      </c>
      <c r="Z793" s="6">
        <v>11636.816816816816</v>
      </c>
      <c r="AA793" s="6">
        <v>12417.237237237237</v>
      </c>
      <c r="AB793" s="6">
        <v>12010.990990990991</v>
      </c>
      <c r="AC793" s="6">
        <v>11747.732732732731</v>
      </c>
      <c r="AD793" s="6">
        <v>12550.870870870871</v>
      </c>
      <c r="AE793" s="6">
        <v>12814.129129129129</v>
      </c>
      <c r="AF793" s="6">
        <v>12151.306306306305</v>
      </c>
    </row>
    <row r="794" spans="1:32">
      <c r="A794" s="3">
        <v>2015</v>
      </c>
      <c r="B794" s="5" t="s">
        <v>29</v>
      </c>
      <c r="C794" s="5" t="s">
        <v>26</v>
      </c>
      <c r="D794" s="2">
        <v>36</v>
      </c>
      <c r="E794" s="2">
        <v>18</v>
      </c>
      <c r="F794" s="46">
        <v>9340</v>
      </c>
      <c r="G794" s="46">
        <v>9273</v>
      </c>
      <c r="H794" s="46">
        <v>9165</v>
      </c>
      <c r="I794" s="46">
        <v>9350</v>
      </c>
      <c r="J794" s="46">
        <v>8802</v>
      </c>
      <c r="K794" s="46">
        <v>9030</v>
      </c>
      <c r="L794" s="46">
        <v>8702</v>
      </c>
      <c r="M794" s="46">
        <v>10650</v>
      </c>
      <c r="N794" s="46">
        <v>9552</v>
      </c>
      <c r="O794" s="46">
        <v>9010</v>
      </c>
      <c r="P794" s="46">
        <v>9229</v>
      </c>
      <c r="Q794" s="46">
        <v>9890</v>
      </c>
      <c r="R794" s="46">
        <v>9205</v>
      </c>
      <c r="S794" s="19">
        <v>99.9</v>
      </c>
      <c r="T794" s="6">
        <v>12481.381381381381</v>
      </c>
      <c r="U794" s="6">
        <v>12391.846846846845</v>
      </c>
      <c r="V794" s="6">
        <v>12247.522522522522</v>
      </c>
      <c r="W794" s="6">
        <v>12494.744744744745</v>
      </c>
      <c r="X794" s="6">
        <v>11762.432432432432</v>
      </c>
      <c r="Y794" s="6">
        <v>12067.117117117117</v>
      </c>
      <c r="Z794" s="6">
        <v>11628.798798798798</v>
      </c>
      <c r="AA794" s="6">
        <v>14231.98198198198</v>
      </c>
      <c r="AB794" s="6">
        <v>12764.684684684684</v>
      </c>
      <c r="AC794" s="6">
        <v>12040.39039039039</v>
      </c>
      <c r="AD794" s="6">
        <v>12333.048048048047</v>
      </c>
      <c r="AE794" s="6">
        <v>13216.366366366366</v>
      </c>
      <c r="AF794" s="6">
        <v>12300.975975975975</v>
      </c>
    </row>
    <row r="795" spans="1:32">
      <c r="A795" s="3">
        <v>2016</v>
      </c>
      <c r="B795" s="5" t="s">
        <v>17</v>
      </c>
      <c r="C795" s="5" t="s">
        <v>18</v>
      </c>
      <c r="D795" s="2">
        <v>1</v>
      </c>
      <c r="E795" s="2">
        <v>19</v>
      </c>
      <c r="F795" s="96">
        <v>438.4</v>
      </c>
      <c r="G795" s="96">
        <v>403.1</v>
      </c>
      <c r="H795" s="96">
        <v>414.5</v>
      </c>
      <c r="I795" s="96">
        <v>402.4</v>
      </c>
      <c r="J795" s="96">
        <v>399.1</v>
      </c>
      <c r="K795" s="96">
        <v>413.2</v>
      </c>
      <c r="L795" s="96">
        <v>421.6</v>
      </c>
      <c r="M795" s="96">
        <v>578.70000000000005</v>
      </c>
      <c r="N795" s="96">
        <v>460</v>
      </c>
      <c r="O795" s="96">
        <v>402.9</v>
      </c>
      <c r="P795" s="96">
        <v>403</v>
      </c>
      <c r="Q795" s="96">
        <v>431.6</v>
      </c>
      <c r="R795" s="96">
        <v>393.1</v>
      </c>
      <c r="S795" s="19">
        <v>100.2</v>
      </c>
      <c r="T795" s="20">
        <v>584.09580838323348</v>
      </c>
      <c r="U795" s="20">
        <v>537.06437125748505</v>
      </c>
      <c r="V795" s="20">
        <v>552.25299401197606</v>
      </c>
      <c r="W795" s="20">
        <v>536.13173652694604</v>
      </c>
      <c r="X795" s="20">
        <v>531.73502994011983</v>
      </c>
      <c r="Y795" s="20">
        <v>550.52095808383228</v>
      </c>
      <c r="Z795" s="20">
        <v>561.71257485029946</v>
      </c>
      <c r="AA795" s="20">
        <v>771.02245508982048</v>
      </c>
      <c r="AB795" s="20">
        <v>612.87425149700596</v>
      </c>
      <c r="AC795" s="20">
        <v>536.79790419161668</v>
      </c>
      <c r="AD795" s="20">
        <v>536.93113772455092</v>
      </c>
      <c r="AE795" s="20">
        <v>575.03592814371257</v>
      </c>
      <c r="AF795" s="20">
        <v>523.74101796407194</v>
      </c>
    </row>
    <row r="796" spans="1:32">
      <c r="A796" s="3">
        <v>2016</v>
      </c>
      <c r="B796" s="5" t="s">
        <v>17</v>
      </c>
      <c r="C796" s="5" t="s">
        <v>19</v>
      </c>
      <c r="D796" s="2">
        <v>2</v>
      </c>
      <c r="E796" s="2">
        <v>19</v>
      </c>
      <c r="F796" s="96">
        <v>530.4</v>
      </c>
      <c r="G796" s="96">
        <v>491.3</v>
      </c>
      <c r="H796" s="96">
        <v>497.2</v>
      </c>
      <c r="I796" s="96">
        <v>495.4</v>
      </c>
      <c r="J796" s="96">
        <v>482.7</v>
      </c>
      <c r="K796" s="96">
        <v>511.5</v>
      </c>
      <c r="L796" s="96">
        <v>521</v>
      </c>
      <c r="M796" s="96">
        <v>670.8</v>
      </c>
      <c r="N796" s="96">
        <v>562.6</v>
      </c>
      <c r="O796" s="96">
        <v>498.4</v>
      </c>
      <c r="P796" s="96">
        <v>481</v>
      </c>
      <c r="Q796" s="96">
        <v>524.1</v>
      </c>
      <c r="R796" s="96">
        <v>453</v>
      </c>
      <c r="S796" s="19">
        <v>100.2</v>
      </c>
      <c r="T796" s="20">
        <v>706.67065868263467</v>
      </c>
      <c r="U796" s="20">
        <v>654.57634730538928</v>
      </c>
      <c r="V796" s="20">
        <v>662.43712574850292</v>
      </c>
      <c r="W796" s="20">
        <v>660.03892215568851</v>
      </c>
      <c r="X796" s="20">
        <v>643.11826347305384</v>
      </c>
      <c r="Y796" s="20">
        <v>681.48952095808386</v>
      </c>
      <c r="Z796" s="20">
        <v>694.14670658682633</v>
      </c>
      <c r="AA796" s="20">
        <v>893.73053892215557</v>
      </c>
      <c r="AB796" s="20">
        <v>749.57185628742513</v>
      </c>
      <c r="AC796" s="20">
        <v>664.03592814371245</v>
      </c>
      <c r="AD796" s="20">
        <v>640.85329341317367</v>
      </c>
      <c r="AE796" s="20">
        <v>698.27694610778451</v>
      </c>
      <c r="AF796" s="20">
        <v>603.54790419161679</v>
      </c>
    </row>
    <row r="797" spans="1:32">
      <c r="A797" s="3">
        <v>2016</v>
      </c>
      <c r="B797" s="5" t="s">
        <v>17</v>
      </c>
      <c r="C797" s="5" t="s">
        <v>20</v>
      </c>
      <c r="D797" s="2">
        <v>3</v>
      </c>
      <c r="E797" s="2">
        <v>19</v>
      </c>
      <c r="F797" s="96">
        <v>349.1</v>
      </c>
      <c r="G797" s="96">
        <v>329</v>
      </c>
      <c r="H797" s="96">
        <v>340.7</v>
      </c>
      <c r="I797" s="96">
        <v>315</v>
      </c>
      <c r="J797" s="96">
        <v>316.7</v>
      </c>
      <c r="K797" s="96">
        <v>322.3</v>
      </c>
      <c r="L797" s="96">
        <v>322.89999999999998</v>
      </c>
      <c r="M797" s="96">
        <v>498.3</v>
      </c>
      <c r="N797" s="96">
        <v>364.1</v>
      </c>
      <c r="O797" s="96">
        <v>317.89999999999998</v>
      </c>
      <c r="P797" s="96">
        <v>332.9</v>
      </c>
      <c r="Q797" s="96">
        <v>349.5</v>
      </c>
      <c r="R797" s="96">
        <v>323.2</v>
      </c>
      <c r="S797" s="19">
        <v>100.2</v>
      </c>
      <c r="T797" s="20">
        <v>465.11826347305396</v>
      </c>
      <c r="U797" s="20">
        <v>438.33832335329339</v>
      </c>
      <c r="V797" s="20">
        <v>453.92664670658678</v>
      </c>
      <c r="W797" s="20">
        <v>419.68562874251495</v>
      </c>
      <c r="X797" s="20">
        <v>421.95059880239518</v>
      </c>
      <c r="Y797" s="20">
        <v>429.41167664670661</v>
      </c>
      <c r="Z797" s="20">
        <v>430.21107784431132</v>
      </c>
      <c r="AA797" s="20">
        <v>663.90269461077844</v>
      </c>
      <c r="AB797" s="20">
        <v>485.10329341317367</v>
      </c>
      <c r="AC797" s="20">
        <v>423.54940119760471</v>
      </c>
      <c r="AD797" s="20">
        <v>443.53443113772448</v>
      </c>
      <c r="AE797" s="20">
        <v>465.65119760479041</v>
      </c>
      <c r="AF797" s="20">
        <v>430.61077844311376</v>
      </c>
    </row>
    <row r="798" spans="1:32">
      <c r="A798" s="3">
        <v>2016</v>
      </c>
      <c r="B798" s="5" t="s">
        <v>17</v>
      </c>
      <c r="C798" s="5" t="s">
        <v>21</v>
      </c>
      <c r="D798" s="2">
        <v>4</v>
      </c>
      <c r="E798" s="2">
        <v>19</v>
      </c>
      <c r="F798" s="96">
        <v>538.6</v>
      </c>
      <c r="G798" s="96">
        <v>493.9</v>
      </c>
      <c r="H798" s="96">
        <v>503.9</v>
      </c>
      <c r="I798" s="96">
        <v>498.3</v>
      </c>
      <c r="J798" s="96">
        <v>483.1</v>
      </c>
      <c r="K798" s="96">
        <v>509.8</v>
      </c>
      <c r="L798" s="96">
        <v>528.6</v>
      </c>
      <c r="M798" s="96">
        <v>670.8</v>
      </c>
      <c r="N798" s="96">
        <v>565.4</v>
      </c>
      <c r="O798" s="96">
        <v>505.8</v>
      </c>
      <c r="P798" s="96">
        <v>493.7</v>
      </c>
      <c r="Q798" s="96">
        <v>534.5</v>
      </c>
      <c r="R798" s="96">
        <v>493.6</v>
      </c>
      <c r="S798" s="19">
        <v>100.2</v>
      </c>
      <c r="T798" s="20">
        <v>717.59580838323359</v>
      </c>
      <c r="U798" s="20">
        <v>658.0404191616766</v>
      </c>
      <c r="V798" s="20">
        <v>671.3637724550897</v>
      </c>
      <c r="W798" s="20">
        <v>663.90269461077844</v>
      </c>
      <c r="X798" s="20">
        <v>643.65119760479047</v>
      </c>
      <c r="Y798" s="20">
        <v>679.22455089820357</v>
      </c>
      <c r="Z798" s="20">
        <v>704.27245508982037</v>
      </c>
      <c r="AA798" s="20">
        <v>893.73053892215557</v>
      </c>
      <c r="AB798" s="20">
        <v>753.30239520958071</v>
      </c>
      <c r="AC798" s="20">
        <v>673.89520958083835</v>
      </c>
      <c r="AD798" s="20">
        <v>657.77395209580834</v>
      </c>
      <c r="AE798" s="20">
        <v>712.13323353293413</v>
      </c>
      <c r="AF798" s="20">
        <v>657.64071856287433</v>
      </c>
    </row>
    <row r="799" spans="1:32">
      <c r="A799" s="3">
        <v>2016</v>
      </c>
      <c r="B799" s="5" t="s">
        <v>17</v>
      </c>
      <c r="C799" s="5" t="s">
        <v>22</v>
      </c>
      <c r="D799" s="2">
        <v>5</v>
      </c>
      <c r="E799" s="2">
        <v>19</v>
      </c>
      <c r="F799" s="96">
        <v>577.5</v>
      </c>
      <c r="G799" s="96">
        <v>528.70000000000005</v>
      </c>
      <c r="H799" s="96">
        <v>542.70000000000005</v>
      </c>
      <c r="I799" s="96">
        <v>540.9</v>
      </c>
      <c r="J799" s="96">
        <v>528.5</v>
      </c>
      <c r="K799" s="96">
        <v>557.4</v>
      </c>
      <c r="L799" s="96">
        <v>574.9</v>
      </c>
      <c r="M799" s="96">
        <v>731.8</v>
      </c>
      <c r="N799" s="96">
        <v>611.20000000000005</v>
      </c>
      <c r="O799" s="96">
        <v>551</v>
      </c>
      <c r="P799" s="96">
        <v>526.6</v>
      </c>
      <c r="Q799" s="96">
        <v>567.29999999999995</v>
      </c>
      <c r="R799" s="96">
        <v>503.7</v>
      </c>
      <c r="S799" s="19">
        <v>100.2</v>
      </c>
      <c r="T799" s="20">
        <v>769.42365269461072</v>
      </c>
      <c r="U799" s="20">
        <v>704.40568862275461</v>
      </c>
      <c r="V799" s="20">
        <v>723.05838323353305</v>
      </c>
      <c r="W799" s="20">
        <v>720.66017964071852</v>
      </c>
      <c r="X799" s="20">
        <v>704.13922155688624</v>
      </c>
      <c r="Y799" s="20">
        <v>742.64371257485027</v>
      </c>
      <c r="Z799" s="20">
        <v>765.95958083832329</v>
      </c>
      <c r="AA799" s="20">
        <v>975.00299401197594</v>
      </c>
      <c r="AB799" s="20">
        <v>814.32335329341322</v>
      </c>
      <c r="AC799" s="20">
        <v>734.11676646706587</v>
      </c>
      <c r="AD799" s="20">
        <v>701.60778443113782</v>
      </c>
      <c r="AE799" s="20">
        <v>755.83383233532925</v>
      </c>
      <c r="AF799" s="20">
        <v>671.09730538922156</v>
      </c>
    </row>
    <row r="800" spans="1:32">
      <c r="A800" s="3">
        <v>2016</v>
      </c>
      <c r="B800" s="5" t="s">
        <v>17</v>
      </c>
      <c r="C800" s="5" t="s">
        <v>23</v>
      </c>
      <c r="D800" s="2">
        <v>6</v>
      </c>
      <c r="E800" s="2">
        <v>19</v>
      </c>
      <c r="F800" s="96">
        <v>480.5</v>
      </c>
      <c r="G800" s="96">
        <v>438.7</v>
      </c>
      <c r="H800" s="96">
        <v>457</v>
      </c>
      <c r="I800" s="96">
        <v>435</v>
      </c>
      <c r="J800" s="96">
        <v>421.6</v>
      </c>
      <c r="K800" s="96">
        <v>440.8</v>
      </c>
      <c r="L800" s="96">
        <v>466</v>
      </c>
      <c r="M800" s="96">
        <v>609</v>
      </c>
      <c r="N800" s="96">
        <v>497</v>
      </c>
      <c r="O800" s="96">
        <v>442.1</v>
      </c>
      <c r="P800" s="96">
        <v>447.8</v>
      </c>
      <c r="Q800" s="96">
        <v>482.4</v>
      </c>
      <c r="R800" s="96">
        <v>472.7</v>
      </c>
      <c r="S800" s="19">
        <v>100.2</v>
      </c>
      <c r="T800" s="20">
        <v>640.18712574850292</v>
      </c>
      <c r="U800" s="20">
        <v>584.49550898203586</v>
      </c>
      <c r="V800" s="20">
        <v>608.87724550898201</v>
      </c>
      <c r="W800" s="20">
        <v>579.56586826347302</v>
      </c>
      <c r="X800" s="20">
        <v>561.71257485029946</v>
      </c>
      <c r="Y800" s="20">
        <v>587.29341317365265</v>
      </c>
      <c r="Z800" s="20">
        <v>620.86826347305384</v>
      </c>
      <c r="AA800" s="20">
        <v>811.3922155688623</v>
      </c>
      <c r="AB800" s="20">
        <v>662.17065868263467</v>
      </c>
      <c r="AC800" s="20">
        <v>589.02544910179643</v>
      </c>
      <c r="AD800" s="20">
        <v>596.61976047904193</v>
      </c>
      <c r="AE800" s="20">
        <v>642.71856287425146</v>
      </c>
      <c r="AF800" s="20">
        <v>629.79491017964062</v>
      </c>
    </row>
    <row r="801" spans="1:32">
      <c r="A801" s="3">
        <v>2016</v>
      </c>
      <c r="B801" s="5" t="s">
        <v>17</v>
      </c>
      <c r="C801" s="5" t="s">
        <v>24</v>
      </c>
      <c r="D801" s="2">
        <v>7</v>
      </c>
      <c r="E801" s="2">
        <v>19</v>
      </c>
      <c r="F801" s="96">
        <v>177.1</v>
      </c>
      <c r="G801" s="96">
        <v>176.8</v>
      </c>
      <c r="H801" s="96">
        <v>173.8</v>
      </c>
      <c r="I801" s="96">
        <v>173.4</v>
      </c>
      <c r="J801" s="96">
        <v>172.1</v>
      </c>
      <c r="K801" s="96">
        <v>173.8</v>
      </c>
      <c r="L801" s="96">
        <v>171.6</v>
      </c>
      <c r="M801" s="96">
        <v>191.7</v>
      </c>
      <c r="N801" s="96">
        <v>179</v>
      </c>
      <c r="O801" s="96">
        <v>171.9</v>
      </c>
      <c r="P801" s="96">
        <v>178.6</v>
      </c>
      <c r="Q801" s="96">
        <v>184.6</v>
      </c>
      <c r="R801" s="96">
        <v>171</v>
      </c>
      <c r="S801" s="19">
        <v>100.2</v>
      </c>
      <c r="T801" s="20">
        <v>235.95658682634729</v>
      </c>
      <c r="U801" s="20">
        <v>235.55688622754494</v>
      </c>
      <c r="V801" s="20">
        <v>231.55988023952099</v>
      </c>
      <c r="W801" s="20">
        <v>231.02694610778443</v>
      </c>
      <c r="X801" s="20">
        <v>229.29491017964071</v>
      </c>
      <c r="Y801" s="20">
        <v>231.55988023952099</v>
      </c>
      <c r="Z801" s="20">
        <v>228.62874251497004</v>
      </c>
      <c r="AA801" s="20">
        <v>255.4086826347305</v>
      </c>
      <c r="AB801" s="20">
        <v>238.4880239520958</v>
      </c>
      <c r="AC801" s="20">
        <v>229.02844311377245</v>
      </c>
      <c r="AD801" s="20">
        <v>237.95508982035926</v>
      </c>
      <c r="AE801" s="20">
        <v>245.94910179640718</v>
      </c>
      <c r="AF801" s="20">
        <v>227.82934131736528</v>
      </c>
    </row>
    <row r="802" spans="1:32">
      <c r="A802" s="3">
        <v>2016</v>
      </c>
      <c r="B802" s="5" t="s">
        <v>17</v>
      </c>
      <c r="C802" s="5" t="s">
        <v>25</v>
      </c>
      <c r="D802" s="2">
        <v>8</v>
      </c>
      <c r="E802" s="2">
        <v>19</v>
      </c>
      <c r="F802" s="96">
        <v>166.8</v>
      </c>
      <c r="G802" s="96">
        <v>172.2</v>
      </c>
      <c r="H802" s="96">
        <v>165.5</v>
      </c>
      <c r="I802" s="96">
        <v>160.1</v>
      </c>
      <c r="J802" s="96">
        <v>166.8</v>
      </c>
      <c r="K802" s="96">
        <v>163.30000000000001</v>
      </c>
      <c r="L802" s="96">
        <v>165.6</v>
      </c>
      <c r="M802" s="96">
        <v>176.9</v>
      </c>
      <c r="N802" s="96">
        <v>160.30000000000001</v>
      </c>
      <c r="O802" s="96">
        <v>160.9</v>
      </c>
      <c r="P802" s="96">
        <v>172.2</v>
      </c>
      <c r="Q802" s="96">
        <v>165.7</v>
      </c>
      <c r="R802" s="96">
        <v>155</v>
      </c>
      <c r="S802" s="19">
        <v>100.2</v>
      </c>
      <c r="T802" s="20">
        <v>222.23353293413177</v>
      </c>
      <c r="U802" s="20">
        <v>229.42814371257481</v>
      </c>
      <c r="V802" s="20">
        <v>220.50149700598803</v>
      </c>
      <c r="W802" s="20">
        <v>213.30688622754488</v>
      </c>
      <c r="X802" s="20">
        <v>222.23353293413177</v>
      </c>
      <c r="Y802" s="20">
        <v>217.57035928143713</v>
      </c>
      <c r="Z802" s="20">
        <v>220.63473053892213</v>
      </c>
      <c r="AA802" s="20">
        <v>235.69011976047906</v>
      </c>
      <c r="AB802" s="20">
        <v>213.57335329341319</v>
      </c>
      <c r="AC802" s="20">
        <v>214.37275449101799</v>
      </c>
      <c r="AD802" s="20">
        <v>229.42814371257481</v>
      </c>
      <c r="AE802" s="20">
        <v>220.76796407185626</v>
      </c>
      <c r="AF802" s="20">
        <v>206.5119760479042</v>
      </c>
    </row>
    <row r="803" spans="1:32">
      <c r="A803" s="3">
        <v>2016</v>
      </c>
      <c r="B803" s="5" t="s">
        <v>17</v>
      </c>
      <c r="C803" s="5" t="s">
        <v>26</v>
      </c>
      <c r="D803" s="2">
        <v>9</v>
      </c>
      <c r="E803" s="2">
        <v>19</v>
      </c>
      <c r="F803" s="96">
        <v>181.2</v>
      </c>
      <c r="G803" s="96">
        <v>180.2</v>
      </c>
      <c r="H803" s="96">
        <v>178.2</v>
      </c>
      <c r="I803" s="96">
        <v>179.7</v>
      </c>
      <c r="J803" s="96">
        <v>172.8</v>
      </c>
      <c r="K803" s="96">
        <v>178.3</v>
      </c>
      <c r="L803" s="96">
        <v>173.4</v>
      </c>
      <c r="M803" s="96">
        <v>202.3</v>
      </c>
      <c r="N803" s="96">
        <v>184</v>
      </c>
      <c r="O803" s="96">
        <v>175.8</v>
      </c>
      <c r="P803" s="96">
        <v>180.1</v>
      </c>
      <c r="Q803" s="96">
        <v>189.3</v>
      </c>
      <c r="R803" s="96">
        <v>177.8</v>
      </c>
      <c r="S803" s="19">
        <v>100.2</v>
      </c>
      <c r="T803" s="20">
        <v>241.41916167664667</v>
      </c>
      <c r="U803" s="20">
        <v>240.08682634730536</v>
      </c>
      <c r="V803" s="20">
        <v>237.42215568862272</v>
      </c>
      <c r="W803" s="20">
        <v>239.42065868263469</v>
      </c>
      <c r="X803" s="20">
        <v>230.22754491017966</v>
      </c>
      <c r="Y803" s="20">
        <v>237.55538922155691</v>
      </c>
      <c r="Z803" s="20">
        <v>231.02694610778443</v>
      </c>
      <c r="AA803" s="20">
        <v>269.53143712574854</v>
      </c>
      <c r="AB803" s="20">
        <v>245.14970059880238</v>
      </c>
      <c r="AC803" s="20">
        <v>234.2245508982036</v>
      </c>
      <c r="AD803" s="20">
        <v>239.95359281437123</v>
      </c>
      <c r="AE803" s="20">
        <v>252.2110778443114</v>
      </c>
      <c r="AF803" s="20">
        <v>236.88922155688624</v>
      </c>
    </row>
    <row r="804" spans="1:32">
      <c r="A804" s="3">
        <v>2016</v>
      </c>
      <c r="B804" s="5" t="s">
        <v>27</v>
      </c>
      <c r="C804" s="5" t="s">
        <v>18</v>
      </c>
      <c r="D804" s="2">
        <v>10</v>
      </c>
      <c r="E804" s="2">
        <v>19</v>
      </c>
      <c r="F804" s="44">
        <v>12.16</v>
      </c>
      <c r="G804" s="44">
        <v>11.26</v>
      </c>
      <c r="H804" s="44">
        <v>11.45</v>
      </c>
      <c r="I804" s="44">
        <v>11.11</v>
      </c>
      <c r="J804" s="44">
        <v>10.85</v>
      </c>
      <c r="K804" s="44">
        <v>11.41</v>
      </c>
      <c r="L804" s="44">
        <v>11.76</v>
      </c>
      <c r="M804" s="44">
        <v>16.16</v>
      </c>
      <c r="N804" s="44">
        <v>12.93</v>
      </c>
      <c r="O804" s="44">
        <v>11.39</v>
      </c>
      <c r="P804" s="44">
        <v>11.14</v>
      </c>
      <c r="Q804" s="44">
        <v>12.23</v>
      </c>
      <c r="R804" s="44">
        <v>10.83</v>
      </c>
      <c r="S804" s="19">
        <v>100.2</v>
      </c>
      <c r="T804" s="21">
        <v>16.201197604790419</v>
      </c>
      <c r="U804" s="21">
        <v>15.002095808383233</v>
      </c>
      <c r="V804" s="21">
        <v>15.255239520958082</v>
      </c>
      <c r="W804" s="21">
        <v>14.802245508982034</v>
      </c>
      <c r="X804" s="21">
        <v>14.455838323353293</v>
      </c>
      <c r="Y804" s="21">
        <v>15.201946107784432</v>
      </c>
      <c r="Z804" s="21">
        <v>15.668263473053893</v>
      </c>
      <c r="AA804" s="21">
        <v>21.530538922155689</v>
      </c>
      <c r="AB804" s="21">
        <v>17.227095808383233</v>
      </c>
      <c r="AC804" s="21">
        <v>15.175299401197606</v>
      </c>
      <c r="AD804" s="21">
        <v>14.842215568862276</v>
      </c>
      <c r="AE804" s="21">
        <v>16.294461077844314</v>
      </c>
      <c r="AF804" s="21">
        <v>14.429191616766467</v>
      </c>
    </row>
    <row r="805" spans="1:32">
      <c r="A805" s="3">
        <v>2016</v>
      </c>
      <c r="B805" s="5" t="s">
        <v>27</v>
      </c>
      <c r="C805" s="5" t="s">
        <v>19</v>
      </c>
      <c r="D805" s="2">
        <v>11</v>
      </c>
      <c r="E805" s="2">
        <v>19</v>
      </c>
      <c r="F805" s="44">
        <v>13.45</v>
      </c>
      <c r="G805" s="44">
        <v>12.47</v>
      </c>
      <c r="H805" s="44">
        <v>12.6</v>
      </c>
      <c r="I805" s="44">
        <v>12.43</v>
      </c>
      <c r="J805" s="44">
        <v>12.06</v>
      </c>
      <c r="K805" s="44">
        <v>12.81</v>
      </c>
      <c r="L805" s="44">
        <v>13.24</v>
      </c>
      <c r="M805" s="44">
        <v>17.63</v>
      </c>
      <c r="N805" s="44">
        <v>14.38</v>
      </c>
      <c r="O805" s="44">
        <v>12.69</v>
      </c>
      <c r="P805" s="44">
        <v>12.3</v>
      </c>
      <c r="Q805" s="44">
        <v>13.35</v>
      </c>
      <c r="R805" s="44">
        <v>11.33</v>
      </c>
      <c r="S805" s="19">
        <v>100.2</v>
      </c>
      <c r="T805" s="21">
        <v>17.919910179640716</v>
      </c>
      <c r="U805" s="21">
        <v>16.614221556886228</v>
      </c>
      <c r="V805" s="21">
        <v>16.787425149700596</v>
      </c>
      <c r="W805" s="21">
        <v>16.560928143712573</v>
      </c>
      <c r="X805" s="21">
        <v>16.067964071856288</v>
      </c>
      <c r="Y805" s="21">
        <v>17.067215568862274</v>
      </c>
      <c r="Z805" s="21">
        <v>17.640119760479042</v>
      </c>
      <c r="AA805" s="21">
        <v>23.489071856287424</v>
      </c>
      <c r="AB805" s="21">
        <v>19.158982035928144</v>
      </c>
      <c r="AC805" s="21">
        <v>16.907335329341318</v>
      </c>
      <c r="AD805" s="21">
        <v>16.387724550898206</v>
      </c>
      <c r="AE805" s="21">
        <v>17.786676646706585</v>
      </c>
      <c r="AF805" s="21">
        <v>15.095359281437126</v>
      </c>
    </row>
    <row r="806" spans="1:32">
      <c r="A806" s="3">
        <v>2016</v>
      </c>
      <c r="B806" s="5" t="s">
        <v>27</v>
      </c>
      <c r="C806" s="5" t="s">
        <v>20</v>
      </c>
      <c r="D806" s="2">
        <v>12</v>
      </c>
      <c r="E806" s="2">
        <v>19</v>
      </c>
      <c r="F806" s="44">
        <v>10.93</v>
      </c>
      <c r="G806" s="44">
        <v>10.130000000000001</v>
      </c>
      <c r="H806" s="44">
        <v>10.29</v>
      </c>
      <c r="I806" s="44">
        <v>10</v>
      </c>
      <c r="J806" s="44">
        <v>9.67</v>
      </c>
      <c r="K806" s="44">
        <v>10.039999999999999</v>
      </c>
      <c r="L806" s="44">
        <v>10.34</v>
      </c>
      <c r="M806" s="44">
        <v>14.72</v>
      </c>
      <c r="N806" s="44">
        <v>11.49</v>
      </c>
      <c r="O806" s="44">
        <v>10.24</v>
      </c>
      <c r="P806" s="44">
        <v>10.23</v>
      </c>
      <c r="Q806" s="44">
        <v>11.15</v>
      </c>
      <c r="R806" s="44">
        <v>10.25</v>
      </c>
      <c r="S806" s="19">
        <v>100.2</v>
      </c>
      <c r="T806" s="21">
        <v>14.562425149700598</v>
      </c>
      <c r="U806" s="21">
        <v>13.496556886227545</v>
      </c>
      <c r="V806" s="21">
        <v>13.709730538922155</v>
      </c>
      <c r="W806" s="21">
        <v>13.323353293413174</v>
      </c>
      <c r="X806" s="21">
        <v>12.883682634730539</v>
      </c>
      <c r="Y806" s="21">
        <v>13.376646706586826</v>
      </c>
      <c r="Z806" s="21">
        <v>13.776347305389219</v>
      </c>
      <c r="AA806" s="21">
        <v>19.611976047904193</v>
      </c>
      <c r="AB806" s="21">
        <v>15.308532934131735</v>
      </c>
      <c r="AC806" s="21">
        <v>13.64311377245509</v>
      </c>
      <c r="AD806" s="21">
        <v>13.629790419161678</v>
      </c>
      <c r="AE806" s="21">
        <v>14.85553892215569</v>
      </c>
      <c r="AF806" s="21">
        <v>13.656437125748502</v>
      </c>
    </row>
    <row r="807" spans="1:32">
      <c r="A807" s="3">
        <v>2016</v>
      </c>
      <c r="B807" s="5" t="s">
        <v>27</v>
      </c>
      <c r="C807" s="5" t="s">
        <v>21</v>
      </c>
      <c r="D807" s="2">
        <v>13</v>
      </c>
      <c r="E807" s="2">
        <v>19</v>
      </c>
      <c r="F807" s="44">
        <v>13.66</v>
      </c>
      <c r="G807" s="44">
        <v>12.54</v>
      </c>
      <c r="H807" s="44">
        <v>12.82</v>
      </c>
      <c r="I807" s="44">
        <v>12.54</v>
      </c>
      <c r="J807" s="44">
        <v>12.15</v>
      </c>
      <c r="K807" s="44">
        <v>12.81</v>
      </c>
      <c r="L807" s="44">
        <v>13.26</v>
      </c>
      <c r="M807" s="44">
        <v>17.53</v>
      </c>
      <c r="N807" s="44">
        <v>14.35</v>
      </c>
      <c r="O807" s="44">
        <v>12.77</v>
      </c>
      <c r="P807" s="44">
        <v>12.57</v>
      </c>
      <c r="Q807" s="44">
        <v>13.59</v>
      </c>
      <c r="R807" s="44">
        <v>12.26</v>
      </c>
      <c r="S807" s="19">
        <v>100.2</v>
      </c>
      <c r="T807" s="21">
        <v>18.199700598802394</v>
      </c>
      <c r="U807" s="21">
        <v>16.70748502994012</v>
      </c>
      <c r="V807" s="21">
        <v>17.080538922155689</v>
      </c>
      <c r="W807" s="21">
        <v>16.70748502994012</v>
      </c>
      <c r="X807" s="21">
        <v>16.187874251497007</v>
      </c>
      <c r="Y807" s="21">
        <v>17.067215568862274</v>
      </c>
      <c r="Z807" s="21">
        <v>17.66676646706587</v>
      </c>
      <c r="AA807" s="21">
        <v>23.355838323353293</v>
      </c>
      <c r="AB807" s="21">
        <v>19.119011976047904</v>
      </c>
      <c r="AC807" s="21">
        <v>17.013922155688622</v>
      </c>
      <c r="AD807" s="21">
        <v>16.74745508982036</v>
      </c>
      <c r="AE807" s="21">
        <v>18.106437125748503</v>
      </c>
      <c r="AF807" s="21">
        <v>16.33443113772455</v>
      </c>
    </row>
    <row r="808" spans="1:32">
      <c r="A808" s="3">
        <v>2016</v>
      </c>
      <c r="B808" s="5" t="s">
        <v>27</v>
      </c>
      <c r="C808" s="5" t="s">
        <v>22</v>
      </c>
      <c r="D808" s="2">
        <v>14</v>
      </c>
      <c r="E808" s="2">
        <v>19</v>
      </c>
      <c r="F808" s="44">
        <v>14.25</v>
      </c>
      <c r="G808" s="44">
        <v>13.04</v>
      </c>
      <c r="H808" s="44">
        <v>13.34</v>
      </c>
      <c r="I808" s="44">
        <v>13.07</v>
      </c>
      <c r="J808" s="44">
        <v>12.77</v>
      </c>
      <c r="K808" s="44">
        <v>13.46</v>
      </c>
      <c r="L808" s="44">
        <v>13.9</v>
      </c>
      <c r="M808" s="44">
        <v>18.82</v>
      </c>
      <c r="N808" s="44">
        <v>15.2</v>
      </c>
      <c r="O808" s="44">
        <v>13.39</v>
      </c>
      <c r="P808" s="44">
        <v>12.95</v>
      </c>
      <c r="Q808" s="44">
        <v>14</v>
      </c>
      <c r="R808" s="44">
        <v>12.17</v>
      </c>
      <c r="S808" s="19">
        <v>100.2</v>
      </c>
      <c r="T808" s="21">
        <v>18.985778443113773</v>
      </c>
      <c r="U808" s="21">
        <v>17.373652694610776</v>
      </c>
      <c r="V808" s="21">
        <v>17.773353293413173</v>
      </c>
      <c r="W808" s="21">
        <v>17.413622754491019</v>
      </c>
      <c r="X808" s="21">
        <v>17.013922155688622</v>
      </c>
      <c r="Y808" s="21">
        <v>17.933233532934132</v>
      </c>
      <c r="Z808" s="21">
        <v>18.519461077844312</v>
      </c>
      <c r="AA808" s="21">
        <v>25.074550898203594</v>
      </c>
      <c r="AB808" s="21">
        <v>20.251497005988021</v>
      </c>
      <c r="AC808" s="21">
        <v>17.83997005988024</v>
      </c>
      <c r="AD808" s="21">
        <v>17.253742514970057</v>
      </c>
      <c r="AE808" s="21">
        <v>18.652694610778443</v>
      </c>
      <c r="AF808" s="21">
        <v>16.214520958083831</v>
      </c>
    </row>
    <row r="809" spans="1:32">
      <c r="A809" s="3">
        <v>2016</v>
      </c>
      <c r="B809" s="5" t="s">
        <v>27</v>
      </c>
      <c r="C809" s="5" t="s">
        <v>23</v>
      </c>
      <c r="D809" s="2">
        <v>15</v>
      </c>
      <c r="E809" s="2">
        <v>19</v>
      </c>
      <c r="F809" s="44">
        <v>12.84</v>
      </c>
      <c r="G809" s="44">
        <v>11.68</v>
      </c>
      <c r="H809" s="44">
        <v>12.1</v>
      </c>
      <c r="I809" s="44">
        <v>11.51</v>
      </c>
      <c r="J809" s="44">
        <v>11.14</v>
      </c>
      <c r="K809" s="44">
        <v>11.62</v>
      </c>
      <c r="L809" s="44">
        <v>12.21</v>
      </c>
      <c r="M809" s="44">
        <v>16.350000000000001</v>
      </c>
      <c r="N809" s="44">
        <v>13.21</v>
      </c>
      <c r="O809" s="44">
        <v>11.74</v>
      </c>
      <c r="P809" s="44">
        <v>11.9</v>
      </c>
      <c r="Q809" s="44">
        <v>12.98</v>
      </c>
      <c r="R809" s="44">
        <v>12.46</v>
      </c>
      <c r="S809" s="19">
        <v>100.2</v>
      </c>
      <c r="T809" s="21">
        <v>17.107185628742513</v>
      </c>
      <c r="U809" s="21">
        <v>15.561676646706585</v>
      </c>
      <c r="V809" s="21">
        <v>16.12125748502994</v>
      </c>
      <c r="W809" s="21">
        <v>15.335179640718563</v>
      </c>
      <c r="X809" s="21">
        <v>14.842215568862276</v>
      </c>
      <c r="Y809" s="21">
        <v>15.481736526946108</v>
      </c>
      <c r="Z809" s="21">
        <v>16.267814371257487</v>
      </c>
      <c r="AA809" s="21">
        <v>21.783682634730543</v>
      </c>
      <c r="AB809" s="21">
        <v>17.600149700598802</v>
      </c>
      <c r="AC809" s="21">
        <v>15.641616766467065</v>
      </c>
      <c r="AD809" s="21">
        <v>15.854790419161677</v>
      </c>
      <c r="AE809" s="21">
        <v>17.2937125748503</v>
      </c>
      <c r="AF809" s="21">
        <v>16.600898203592816</v>
      </c>
    </row>
    <row r="810" spans="1:32">
      <c r="A810" s="3">
        <v>2016</v>
      </c>
      <c r="B810" s="5" t="s">
        <v>27</v>
      </c>
      <c r="C810" s="5" t="s">
        <v>24</v>
      </c>
      <c r="D810" s="2">
        <v>16</v>
      </c>
      <c r="E810" s="2">
        <v>19</v>
      </c>
      <c r="F810" s="44">
        <v>8.9</v>
      </c>
      <c r="G810" s="44">
        <v>8.5399999999999991</v>
      </c>
      <c r="H810" s="44">
        <v>8.48</v>
      </c>
      <c r="I810" s="44">
        <v>8.5</v>
      </c>
      <c r="J810" s="44">
        <v>8.43</v>
      </c>
      <c r="K810" s="44">
        <v>8.49</v>
      </c>
      <c r="L810" s="44">
        <v>8.82</v>
      </c>
      <c r="M810" s="44">
        <v>10</v>
      </c>
      <c r="N810" s="44">
        <v>9.24</v>
      </c>
      <c r="O810" s="44">
        <v>8.9499999999999993</v>
      </c>
      <c r="P810" s="44">
        <v>8.58</v>
      </c>
      <c r="Q810" s="44">
        <v>9.14</v>
      </c>
      <c r="R810" s="44">
        <v>8.26</v>
      </c>
      <c r="S810" s="19">
        <v>100.2</v>
      </c>
      <c r="T810" s="21">
        <v>11.857784431137725</v>
      </c>
      <c r="U810" s="21">
        <v>11.378143712574849</v>
      </c>
      <c r="V810" s="21">
        <v>11.298203592814373</v>
      </c>
      <c r="W810" s="21">
        <v>11.324850299401197</v>
      </c>
      <c r="X810" s="21">
        <v>11.231586826347305</v>
      </c>
      <c r="Y810" s="21">
        <v>11.311526946107783</v>
      </c>
      <c r="Z810" s="21">
        <v>11.75119760479042</v>
      </c>
      <c r="AA810" s="21">
        <v>13.323353293413174</v>
      </c>
      <c r="AB810" s="21">
        <v>12.310778443113772</v>
      </c>
      <c r="AC810" s="21">
        <v>11.924401197604789</v>
      </c>
      <c r="AD810" s="21">
        <v>11.431437125748504</v>
      </c>
      <c r="AE810" s="21">
        <v>12.177544910179641</v>
      </c>
      <c r="AF810" s="21">
        <v>11.005089820359281</v>
      </c>
    </row>
    <row r="811" spans="1:32">
      <c r="A811" s="3">
        <v>2016</v>
      </c>
      <c r="B811" s="5" t="s">
        <v>27</v>
      </c>
      <c r="C811" s="5" t="s">
        <v>25</v>
      </c>
      <c r="D811" s="2">
        <v>17</v>
      </c>
      <c r="E811" s="2">
        <v>19</v>
      </c>
      <c r="F811" s="44">
        <v>8.5</v>
      </c>
      <c r="G811" s="44">
        <v>8.36</v>
      </c>
      <c r="H811" s="44">
        <v>8.07</v>
      </c>
      <c r="I811" s="44">
        <v>8.11</v>
      </c>
      <c r="J811" s="44">
        <v>8.1999999999999993</v>
      </c>
      <c r="K811" s="44">
        <v>8.1999999999999993</v>
      </c>
      <c r="L811" s="44">
        <v>8.7899999999999991</v>
      </c>
      <c r="M811" s="44">
        <v>9.5</v>
      </c>
      <c r="N811" s="44">
        <v>8.99</v>
      </c>
      <c r="O811" s="44">
        <v>8.5500000000000007</v>
      </c>
      <c r="P811" s="44">
        <v>8.08</v>
      </c>
      <c r="Q811" s="44">
        <v>8.5</v>
      </c>
      <c r="R811" s="44">
        <v>7.9</v>
      </c>
      <c r="S811" s="19">
        <v>100.2</v>
      </c>
      <c r="T811" s="21">
        <v>11.324850299401197</v>
      </c>
      <c r="U811" s="21">
        <v>11.138323353293412</v>
      </c>
      <c r="V811" s="21">
        <v>10.75194610778443</v>
      </c>
      <c r="W811" s="21">
        <v>10.805239520958082</v>
      </c>
      <c r="X811" s="21">
        <v>10.9251497005988</v>
      </c>
      <c r="Y811" s="21">
        <v>10.9251497005988</v>
      </c>
      <c r="Z811" s="21">
        <v>11.711227544910178</v>
      </c>
      <c r="AA811" s="21">
        <v>12.657185628742514</v>
      </c>
      <c r="AB811" s="21">
        <v>11.977694610778443</v>
      </c>
      <c r="AC811" s="21">
        <v>11.391467065868264</v>
      </c>
      <c r="AD811" s="21">
        <v>10.765269461077844</v>
      </c>
      <c r="AE811" s="21">
        <v>11.324850299401197</v>
      </c>
      <c r="AF811" s="21">
        <v>10.525449101796408</v>
      </c>
    </row>
    <row r="812" spans="1:32">
      <c r="A812" s="3">
        <v>2016</v>
      </c>
      <c r="B812" s="5" t="s">
        <v>27</v>
      </c>
      <c r="C812" s="5" t="s">
        <v>26</v>
      </c>
      <c r="D812" s="2">
        <v>18</v>
      </c>
      <c r="E812" s="2">
        <v>19</v>
      </c>
      <c r="F812" s="44">
        <v>9</v>
      </c>
      <c r="G812" s="44">
        <v>8.59</v>
      </c>
      <c r="H812" s="44">
        <v>8.64</v>
      </c>
      <c r="I812" s="44">
        <v>8.64</v>
      </c>
      <c r="J812" s="44">
        <v>8.5</v>
      </c>
      <c r="K812" s="44">
        <v>8.58</v>
      </c>
      <c r="L812" s="44">
        <v>8.83</v>
      </c>
      <c r="M812" s="44">
        <v>10.33</v>
      </c>
      <c r="N812" s="44">
        <v>9.3000000000000007</v>
      </c>
      <c r="O812" s="44">
        <v>9.0299999999999994</v>
      </c>
      <c r="P812" s="44">
        <v>8.77</v>
      </c>
      <c r="Q812" s="44">
        <v>9.2799999999999994</v>
      </c>
      <c r="R812" s="44">
        <v>8.4499999999999993</v>
      </c>
      <c r="S812" s="19">
        <v>100.2</v>
      </c>
      <c r="T812" s="21">
        <v>11.991017964071856</v>
      </c>
      <c r="U812" s="21">
        <v>11.444760479041914</v>
      </c>
      <c r="V812" s="21">
        <v>11.511377245508982</v>
      </c>
      <c r="W812" s="21">
        <v>11.511377245508982</v>
      </c>
      <c r="X812" s="21">
        <v>11.324850299401197</v>
      </c>
      <c r="Y812" s="21">
        <v>11.431437125748504</v>
      </c>
      <c r="Z812" s="21">
        <v>11.764520958083832</v>
      </c>
      <c r="AA812" s="21">
        <v>13.763023952095809</v>
      </c>
      <c r="AB812" s="21">
        <v>12.390718562874254</v>
      </c>
      <c r="AC812" s="21">
        <v>12.030988023952094</v>
      </c>
      <c r="AD812" s="21">
        <v>11.684580838323351</v>
      </c>
      <c r="AE812" s="21">
        <v>12.364071856287424</v>
      </c>
      <c r="AF812" s="21">
        <v>11.258233532934129</v>
      </c>
    </row>
    <row r="813" spans="1:32">
      <c r="A813" s="3">
        <v>2016</v>
      </c>
      <c r="B813" s="5" t="s">
        <v>28</v>
      </c>
      <c r="C813" s="5" t="s">
        <v>18</v>
      </c>
      <c r="D813" s="2">
        <v>19</v>
      </c>
      <c r="E813" s="2">
        <v>19</v>
      </c>
      <c r="F813" s="45">
        <v>12.09</v>
      </c>
      <c r="G813" s="45">
        <v>11.2</v>
      </c>
      <c r="H813" s="45">
        <v>11.38</v>
      </c>
      <c r="I813" s="45">
        <v>11.02</v>
      </c>
      <c r="J813" s="45">
        <v>10.77</v>
      </c>
      <c r="K813" s="45">
        <v>11.36</v>
      </c>
      <c r="L813" s="45">
        <v>11.7</v>
      </c>
      <c r="M813" s="45">
        <v>16.14</v>
      </c>
      <c r="N813" s="45">
        <v>12.87</v>
      </c>
      <c r="O813" s="45">
        <v>11.32</v>
      </c>
      <c r="P813" s="45">
        <v>11.11</v>
      </c>
      <c r="Q813" s="45">
        <v>12.15</v>
      </c>
      <c r="R813" s="45">
        <v>10.72</v>
      </c>
      <c r="S813" s="19">
        <v>100.2</v>
      </c>
      <c r="T813" s="22">
        <v>16.107934131736524</v>
      </c>
      <c r="U813" s="22">
        <v>14.922155688622752</v>
      </c>
      <c r="V813" s="22">
        <v>15.161976047904192</v>
      </c>
      <c r="W813" s="22">
        <v>14.682335329341315</v>
      </c>
      <c r="X813" s="22">
        <v>14.349251497005985</v>
      </c>
      <c r="Y813" s="22">
        <v>15.135329341317364</v>
      </c>
      <c r="Z813" s="22">
        <v>15.588323353293411</v>
      </c>
      <c r="AA813" s="22">
        <v>21.503892215568861</v>
      </c>
      <c r="AB813" s="22">
        <v>17.147155688622753</v>
      </c>
      <c r="AC813" s="22">
        <v>15.082035928143712</v>
      </c>
      <c r="AD813" s="22">
        <v>14.802245508982034</v>
      </c>
      <c r="AE813" s="22">
        <v>16.187874251497007</v>
      </c>
      <c r="AF813" s="22">
        <v>14.282634730538923</v>
      </c>
    </row>
    <row r="814" spans="1:32">
      <c r="A814" s="3">
        <v>2016</v>
      </c>
      <c r="B814" s="5" t="s">
        <v>28</v>
      </c>
      <c r="C814" s="5" t="s">
        <v>19</v>
      </c>
      <c r="D814" s="2">
        <v>20</v>
      </c>
      <c r="E814" s="2">
        <v>19</v>
      </c>
      <c r="F814" s="45">
        <v>13.35</v>
      </c>
      <c r="G814" s="45">
        <v>12.3</v>
      </c>
      <c r="H814" s="45">
        <v>12.48</v>
      </c>
      <c r="I814" s="45">
        <v>12.25</v>
      </c>
      <c r="J814" s="45">
        <v>11.96</v>
      </c>
      <c r="K814" s="45">
        <v>12.75</v>
      </c>
      <c r="L814" s="45">
        <v>13.12</v>
      </c>
      <c r="M814" s="45">
        <v>17.579999999999998</v>
      </c>
      <c r="N814" s="45">
        <v>14.34</v>
      </c>
      <c r="O814" s="45">
        <v>12.55</v>
      </c>
      <c r="P814" s="45">
        <v>12.19</v>
      </c>
      <c r="Q814" s="45">
        <v>13.2</v>
      </c>
      <c r="R814" s="45">
        <v>11.23</v>
      </c>
      <c r="S814" s="19">
        <v>100.2</v>
      </c>
      <c r="T814" s="22">
        <v>17.786676646706585</v>
      </c>
      <c r="U814" s="22">
        <v>16.387724550898206</v>
      </c>
      <c r="V814" s="22">
        <v>16.62754491017964</v>
      </c>
      <c r="W814" s="22">
        <v>16.321107784431138</v>
      </c>
      <c r="X814" s="22">
        <v>15.934730538922157</v>
      </c>
      <c r="Y814" s="22">
        <v>16.987275449101794</v>
      </c>
      <c r="Z814" s="22">
        <v>17.480239520958083</v>
      </c>
      <c r="AA814" s="22">
        <v>23.422455089820357</v>
      </c>
      <c r="AB814" s="22">
        <v>19.105688622754489</v>
      </c>
      <c r="AC814" s="22">
        <v>16.720808383233535</v>
      </c>
      <c r="AD814" s="22">
        <v>16.241167664670659</v>
      </c>
      <c r="AE814" s="22">
        <v>17.586826347305387</v>
      </c>
      <c r="AF814" s="22">
        <v>14.962125748502995</v>
      </c>
    </row>
    <row r="815" spans="1:32">
      <c r="A815" s="3">
        <v>2016</v>
      </c>
      <c r="B815" s="5" t="s">
        <v>28</v>
      </c>
      <c r="C815" s="5" t="s">
        <v>20</v>
      </c>
      <c r="D815" s="2">
        <v>21</v>
      </c>
      <c r="E815" s="2">
        <v>19</v>
      </c>
      <c r="F815" s="45">
        <v>10.92</v>
      </c>
      <c r="G815" s="45">
        <v>10.11</v>
      </c>
      <c r="H815" s="45">
        <v>10.3</v>
      </c>
      <c r="I815" s="45">
        <v>9.98</v>
      </c>
      <c r="J815" s="45">
        <v>9.61</v>
      </c>
      <c r="K815" s="45">
        <v>10.039999999999999</v>
      </c>
      <c r="L815" s="45">
        <v>10.31</v>
      </c>
      <c r="M815" s="45">
        <v>14.74</v>
      </c>
      <c r="N815" s="45">
        <v>11.49</v>
      </c>
      <c r="O815" s="45">
        <v>10.23</v>
      </c>
      <c r="P815" s="45">
        <v>10.23</v>
      </c>
      <c r="Q815" s="45">
        <v>11.15</v>
      </c>
      <c r="R815" s="45">
        <v>10.23</v>
      </c>
      <c r="S815" s="19">
        <v>100.2</v>
      </c>
      <c r="T815" s="22">
        <v>14.549101796407184</v>
      </c>
      <c r="U815" s="22">
        <v>13.469910179640717</v>
      </c>
      <c r="V815" s="22">
        <v>13.723053892215571</v>
      </c>
      <c r="W815" s="22">
        <v>13.296706586826348</v>
      </c>
      <c r="X815" s="22">
        <v>12.803742514970059</v>
      </c>
      <c r="Y815" s="22">
        <v>13.376646706586826</v>
      </c>
      <c r="Z815" s="22">
        <v>13.736377245508981</v>
      </c>
      <c r="AA815" s="22">
        <v>19.638622754491017</v>
      </c>
      <c r="AB815" s="22">
        <v>15.308532934131735</v>
      </c>
      <c r="AC815" s="22">
        <v>13.629790419161678</v>
      </c>
      <c r="AD815" s="22">
        <v>13.629790419161678</v>
      </c>
      <c r="AE815" s="22">
        <v>14.85553892215569</v>
      </c>
      <c r="AF815" s="22">
        <v>13.629790419161678</v>
      </c>
    </row>
    <row r="816" spans="1:32">
      <c r="A816" s="3">
        <v>2016</v>
      </c>
      <c r="B816" s="5" t="s">
        <v>28</v>
      </c>
      <c r="C816" s="5" t="s">
        <v>21</v>
      </c>
      <c r="D816" s="2">
        <v>22</v>
      </c>
      <c r="E816" s="2">
        <v>19</v>
      </c>
      <c r="F816" s="45">
        <v>13.59</v>
      </c>
      <c r="G816" s="45">
        <v>12.41</v>
      </c>
      <c r="H816" s="45">
        <v>12.76</v>
      </c>
      <c r="I816" s="45">
        <v>12.46</v>
      </c>
      <c r="J816" s="45">
        <v>12.04</v>
      </c>
      <c r="K816" s="45">
        <v>12.78</v>
      </c>
      <c r="L816" s="45">
        <v>13.17</v>
      </c>
      <c r="M816" s="45">
        <v>17.52</v>
      </c>
      <c r="N816" s="45">
        <v>14.31</v>
      </c>
      <c r="O816" s="45">
        <v>12.65</v>
      </c>
      <c r="P816" s="45">
        <v>12.5</v>
      </c>
      <c r="Q816" s="45">
        <v>13.5</v>
      </c>
      <c r="R816" s="45">
        <v>12.15</v>
      </c>
      <c r="S816" s="19">
        <v>100.2</v>
      </c>
      <c r="T816" s="22">
        <v>18.106437125748503</v>
      </c>
      <c r="U816" s="22">
        <v>16.534281437125749</v>
      </c>
      <c r="V816" s="22">
        <v>17.00059880239521</v>
      </c>
      <c r="W816" s="22">
        <v>16.600898203592816</v>
      </c>
      <c r="X816" s="22">
        <v>16.04131736526946</v>
      </c>
      <c r="Y816" s="22">
        <v>17.027245508982034</v>
      </c>
      <c r="Z816" s="22">
        <v>17.546856287425147</v>
      </c>
      <c r="AA816" s="22">
        <v>23.342514970059881</v>
      </c>
      <c r="AB816" s="22">
        <v>19.065718562874252</v>
      </c>
      <c r="AC816" s="22">
        <v>16.854041916167667</v>
      </c>
      <c r="AD816" s="22">
        <v>16.654191616766468</v>
      </c>
      <c r="AE816" s="22">
        <v>17.986526946107784</v>
      </c>
      <c r="AF816" s="22">
        <v>16.187874251497007</v>
      </c>
    </row>
    <row r="817" spans="1:32">
      <c r="A817" s="3">
        <v>2016</v>
      </c>
      <c r="B817" s="5" t="s">
        <v>28</v>
      </c>
      <c r="C817" s="5" t="s">
        <v>22</v>
      </c>
      <c r="D817" s="2">
        <v>23</v>
      </c>
      <c r="E817" s="2">
        <v>19</v>
      </c>
      <c r="F817" s="45">
        <v>14.16</v>
      </c>
      <c r="G817" s="45">
        <v>12.89</v>
      </c>
      <c r="H817" s="45">
        <v>13.17</v>
      </c>
      <c r="I817" s="45">
        <v>12.92</v>
      </c>
      <c r="J817" s="45">
        <v>12.67</v>
      </c>
      <c r="K817" s="45">
        <v>13.42</v>
      </c>
      <c r="L817" s="45">
        <v>13.78</v>
      </c>
      <c r="M817" s="45">
        <v>18.78</v>
      </c>
      <c r="N817" s="45">
        <v>15.1</v>
      </c>
      <c r="O817" s="45">
        <v>13.27</v>
      </c>
      <c r="P817" s="45">
        <v>12.91</v>
      </c>
      <c r="Q817" s="45">
        <v>13.85</v>
      </c>
      <c r="R817" s="45">
        <v>12.04</v>
      </c>
      <c r="S817" s="19">
        <v>100.2</v>
      </c>
      <c r="T817" s="22">
        <v>18.865868263473054</v>
      </c>
      <c r="U817" s="22">
        <v>17.173802395209581</v>
      </c>
      <c r="V817" s="22">
        <v>17.546856287425147</v>
      </c>
      <c r="W817" s="22">
        <v>17.213772455089821</v>
      </c>
      <c r="X817" s="22">
        <v>16.880688622754491</v>
      </c>
      <c r="Y817" s="22">
        <v>17.879940119760477</v>
      </c>
      <c r="Z817" s="22">
        <v>18.359580838323353</v>
      </c>
      <c r="AA817" s="22">
        <v>25.021257485029942</v>
      </c>
      <c r="AB817" s="22">
        <v>20.11826347305389</v>
      </c>
      <c r="AC817" s="22">
        <v>17.680089820359278</v>
      </c>
      <c r="AD817" s="22">
        <v>17.200449101796409</v>
      </c>
      <c r="AE817" s="22">
        <v>18.452844311377245</v>
      </c>
      <c r="AF817" s="22">
        <v>16.04131736526946</v>
      </c>
    </row>
    <row r="818" spans="1:32">
      <c r="A818" s="3">
        <v>2016</v>
      </c>
      <c r="B818" s="5" t="s">
        <v>28</v>
      </c>
      <c r="C818" s="5" t="s">
        <v>23</v>
      </c>
      <c r="D818" s="2">
        <v>24</v>
      </c>
      <c r="E818" s="2">
        <v>19</v>
      </c>
      <c r="F818" s="45">
        <v>12.82</v>
      </c>
      <c r="G818" s="45">
        <v>11.61</v>
      </c>
      <c r="H818" s="45">
        <v>12.08</v>
      </c>
      <c r="I818" s="45">
        <v>11.51</v>
      </c>
      <c r="J818" s="45">
        <v>11.11</v>
      </c>
      <c r="K818" s="45">
        <v>11.63</v>
      </c>
      <c r="L818" s="45">
        <v>12.18</v>
      </c>
      <c r="M818" s="45">
        <v>16.350000000000001</v>
      </c>
      <c r="N818" s="45">
        <v>13.15</v>
      </c>
      <c r="O818" s="45">
        <v>11.7</v>
      </c>
      <c r="P818" s="45">
        <v>11.89</v>
      </c>
      <c r="Q818" s="45">
        <v>12.97</v>
      </c>
      <c r="R818" s="45">
        <v>12.45</v>
      </c>
      <c r="S818" s="19">
        <v>100.2</v>
      </c>
      <c r="T818" s="22">
        <v>17.080538922155689</v>
      </c>
      <c r="U818" s="22">
        <v>15.468413173652694</v>
      </c>
      <c r="V818" s="22">
        <v>16.094610778443116</v>
      </c>
      <c r="W818" s="22">
        <v>15.335179640718563</v>
      </c>
      <c r="X818" s="22">
        <v>14.802245508982034</v>
      </c>
      <c r="Y818" s="22">
        <v>15.49505988023952</v>
      </c>
      <c r="Z818" s="22">
        <v>16.227844311377243</v>
      </c>
      <c r="AA818" s="22">
        <v>21.783682634730543</v>
      </c>
      <c r="AB818" s="22">
        <v>17.520209580838323</v>
      </c>
      <c r="AC818" s="22">
        <v>15.588323353293411</v>
      </c>
      <c r="AD818" s="22">
        <v>15.841467065868263</v>
      </c>
      <c r="AE818" s="22">
        <v>17.280389221556888</v>
      </c>
      <c r="AF818" s="22">
        <v>16.587574850299397</v>
      </c>
    </row>
    <row r="819" spans="1:32">
      <c r="A819" s="3">
        <v>2016</v>
      </c>
      <c r="B819" s="5" t="s">
        <v>28</v>
      </c>
      <c r="C819" s="5" t="s">
        <v>24</v>
      </c>
      <c r="D819" s="2">
        <v>25</v>
      </c>
      <c r="E819" s="2">
        <v>19</v>
      </c>
      <c r="F819" s="45">
        <v>8.8699999999999992</v>
      </c>
      <c r="G819" s="45">
        <v>8.5</v>
      </c>
      <c r="H819" s="45">
        <v>8.4700000000000006</v>
      </c>
      <c r="I819" s="45">
        <v>8.48</v>
      </c>
      <c r="J819" s="45">
        <v>8.4</v>
      </c>
      <c r="K819" s="45">
        <v>8.44</v>
      </c>
      <c r="L819" s="45">
        <v>8.77</v>
      </c>
      <c r="M819" s="45">
        <v>10</v>
      </c>
      <c r="N819" s="45">
        <v>9.2100000000000009</v>
      </c>
      <c r="O819" s="45">
        <v>8.93</v>
      </c>
      <c r="P819" s="45">
        <v>8.5500000000000007</v>
      </c>
      <c r="Q819" s="45">
        <v>9.09</v>
      </c>
      <c r="R819" s="45">
        <v>8.23</v>
      </c>
      <c r="S819" s="19">
        <v>100.2</v>
      </c>
      <c r="T819" s="22">
        <v>11.817814371257484</v>
      </c>
      <c r="U819" s="22">
        <v>11.324850299401197</v>
      </c>
      <c r="V819" s="22">
        <v>11.284880239520959</v>
      </c>
      <c r="W819" s="22">
        <v>11.298203592814373</v>
      </c>
      <c r="X819" s="22">
        <v>11.191616766467066</v>
      </c>
      <c r="Y819" s="22">
        <v>11.244910179640719</v>
      </c>
      <c r="Z819" s="22">
        <v>11.684580838323351</v>
      </c>
      <c r="AA819" s="22">
        <v>13.323353293413174</v>
      </c>
      <c r="AB819" s="22">
        <v>12.270808383233533</v>
      </c>
      <c r="AC819" s="22">
        <v>11.897754491017963</v>
      </c>
      <c r="AD819" s="22">
        <v>11.391467065868264</v>
      </c>
      <c r="AE819" s="22">
        <v>12.110928143712574</v>
      </c>
      <c r="AF819" s="22">
        <v>10.965119760479043</v>
      </c>
    </row>
    <row r="820" spans="1:32">
      <c r="A820" s="3">
        <v>2016</v>
      </c>
      <c r="B820" s="5" t="s">
        <v>28</v>
      </c>
      <c r="C820" s="5" t="s">
        <v>25</v>
      </c>
      <c r="D820" s="2">
        <v>26</v>
      </c>
      <c r="E820" s="2">
        <v>19</v>
      </c>
      <c r="F820" s="45">
        <v>8.4600000000000009</v>
      </c>
      <c r="G820" s="45">
        <v>8.2799999999999994</v>
      </c>
      <c r="H820" s="45">
        <v>8.02</v>
      </c>
      <c r="I820" s="45">
        <v>8.0399999999999991</v>
      </c>
      <c r="J820" s="45">
        <v>8.15</v>
      </c>
      <c r="K820" s="45">
        <v>8.14</v>
      </c>
      <c r="L820" s="45">
        <v>8.69</v>
      </c>
      <c r="M820" s="45">
        <v>9.4</v>
      </c>
      <c r="N820" s="45">
        <v>8.93</v>
      </c>
      <c r="O820" s="45">
        <v>8.5</v>
      </c>
      <c r="P820" s="45">
        <v>8.0500000000000007</v>
      </c>
      <c r="Q820" s="45">
        <v>8.4499999999999993</v>
      </c>
      <c r="R820" s="45">
        <v>7.83</v>
      </c>
      <c r="S820" s="19">
        <v>100.2</v>
      </c>
      <c r="T820" s="22">
        <v>11.271556886227545</v>
      </c>
      <c r="U820" s="22">
        <v>11.031736526946107</v>
      </c>
      <c r="V820" s="22">
        <v>10.685329341317363</v>
      </c>
      <c r="W820" s="22">
        <v>10.711976047904191</v>
      </c>
      <c r="X820" s="22">
        <v>10.858532934131738</v>
      </c>
      <c r="Y820" s="22">
        <v>10.845209580838324</v>
      </c>
      <c r="Z820" s="22">
        <v>11.577994011976047</v>
      </c>
      <c r="AA820" s="22">
        <v>12.523952095808383</v>
      </c>
      <c r="AB820" s="22">
        <v>11.897754491017963</v>
      </c>
      <c r="AC820" s="22">
        <v>11.324850299401197</v>
      </c>
      <c r="AD820" s="22">
        <v>10.725299401197606</v>
      </c>
      <c r="AE820" s="22">
        <v>11.258233532934129</v>
      </c>
      <c r="AF820" s="22">
        <v>10.432185628742515</v>
      </c>
    </row>
    <row r="821" spans="1:32">
      <c r="A821" s="3">
        <v>2016</v>
      </c>
      <c r="B821" s="5" t="s">
        <v>28</v>
      </c>
      <c r="C821" s="5" t="s">
        <v>26</v>
      </c>
      <c r="D821" s="2">
        <v>27</v>
      </c>
      <c r="E821" s="2">
        <v>19</v>
      </c>
      <c r="F821" s="45">
        <v>8.98</v>
      </c>
      <c r="G821" s="45">
        <v>8.58</v>
      </c>
      <c r="H821" s="45">
        <v>8.66</v>
      </c>
      <c r="I821" s="45">
        <v>8.6300000000000008</v>
      </c>
      <c r="J821" s="45">
        <v>8.4700000000000006</v>
      </c>
      <c r="K821" s="45">
        <v>8.5500000000000007</v>
      </c>
      <c r="L821" s="45">
        <v>8.7899999999999991</v>
      </c>
      <c r="M821" s="45">
        <v>10.32</v>
      </c>
      <c r="N821" s="45">
        <v>9.2899999999999991</v>
      </c>
      <c r="O821" s="45">
        <v>9.01</v>
      </c>
      <c r="P821" s="45">
        <v>8.75</v>
      </c>
      <c r="Q821" s="45">
        <v>9.26</v>
      </c>
      <c r="R821" s="45">
        <v>8.43</v>
      </c>
      <c r="S821" s="19">
        <v>100.2</v>
      </c>
      <c r="T821" s="22">
        <v>11.96437125748503</v>
      </c>
      <c r="U821" s="22">
        <v>11.431437125748504</v>
      </c>
      <c r="V821" s="22">
        <v>11.538023952095809</v>
      </c>
      <c r="W821" s="22">
        <v>11.49805389221557</v>
      </c>
      <c r="X821" s="22">
        <v>11.284880239520959</v>
      </c>
      <c r="Y821" s="22">
        <v>11.391467065868264</v>
      </c>
      <c r="Z821" s="22">
        <v>11.711227544910178</v>
      </c>
      <c r="AA821" s="22">
        <v>13.749700598802395</v>
      </c>
      <c r="AB821" s="22">
        <v>12.377395209580838</v>
      </c>
      <c r="AC821" s="22">
        <v>12.00434131736527</v>
      </c>
      <c r="AD821" s="22">
        <v>11.657934131736527</v>
      </c>
      <c r="AE821" s="22">
        <v>12.337425149700598</v>
      </c>
      <c r="AF821" s="22">
        <v>11.231586826347305</v>
      </c>
    </row>
    <row r="822" spans="1:32">
      <c r="A822" s="3">
        <v>2016</v>
      </c>
      <c r="B822" s="5" t="s">
        <v>29</v>
      </c>
      <c r="C822" s="5" t="s">
        <v>18</v>
      </c>
      <c r="D822" s="2">
        <v>28</v>
      </c>
      <c r="E822" s="2">
        <v>19</v>
      </c>
      <c r="F822" s="46">
        <v>23084</v>
      </c>
      <c r="G822" s="46">
        <v>21177</v>
      </c>
      <c r="H822" s="46">
        <v>21664</v>
      </c>
      <c r="I822" s="46">
        <v>21215</v>
      </c>
      <c r="J822" s="46">
        <v>21122</v>
      </c>
      <c r="K822" s="46">
        <v>21732</v>
      </c>
      <c r="L822" s="46">
        <v>22330</v>
      </c>
      <c r="M822" s="46">
        <v>31357</v>
      </c>
      <c r="N822" s="46">
        <v>24514</v>
      </c>
      <c r="O822" s="46">
        <v>21295</v>
      </c>
      <c r="P822" s="46">
        <v>20818</v>
      </c>
      <c r="Q822" s="46">
        <v>22913</v>
      </c>
      <c r="R822" s="46">
        <v>20966</v>
      </c>
      <c r="S822" s="19">
        <v>100.2</v>
      </c>
      <c r="T822" s="6">
        <v>30755.628742514968</v>
      </c>
      <c r="U822" s="6">
        <v>28214.865269461076</v>
      </c>
      <c r="V822" s="6">
        <v>28863.712574850299</v>
      </c>
      <c r="W822" s="6">
        <v>28265.494011976047</v>
      </c>
      <c r="X822" s="6">
        <v>28141.586826347306</v>
      </c>
      <c r="Y822" s="6">
        <v>28954.311377245507</v>
      </c>
      <c r="Z822" s="6">
        <v>29751.047904191615</v>
      </c>
      <c r="AA822" s="6">
        <v>41778.038922155691</v>
      </c>
      <c r="AB822" s="6">
        <v>32660.868263473054</v>
      </c>
      <c r="AC822" s="6">
        <v>28372.080838323353</v>
      </c>
      <c r="AD822" s="6">
        <v>27736.556886227543</v>
      </c>
      <c r="AE822" s="6">
        <v>30527.799401197604</v>
      </c>
      <c r="AF822" s="6">
        <v>27933.742514970058</v>
      </c>
    </row>
    <row r="823" spans="1:32">
      <c r="A823" s="3">
        <v>2016</v>
      </c>
      <c r="B823" s="5" t="s">
        <v>29</v>
      </c>
      <c r="C823" s="5" t="s">
        <v>19</v>
      </c>
      <c r="D823" s="2">
        <v>29</v>
      </c>
      <c r="E823" s="2">
        <v>19</v>
      </c>
      <c r="F823" s="46">
        <v>28376</v>
      </c>
      <c r="G823" s="46">
        <v>25849</v>
      </c>
      <c r="H823" s="46">
        <v>26316</v>
      </c>
      <c r="I823" s="46">
        <v>26209</v>
      </c>
      <c r="J823" s="46">
        <v>26285</v>
      </c>
      <c r="K823" s="46">
        <v>27046</v>
      </c>
      <c r="L823" s="46">
        <v>28254</v>
      </c>
      <c r="M823" s="46">
        <v>36761</v>
      </c>
      <c r="N823" s="46">
        <v>30256</v>
      </c>
      <c r="O823" s="46">
        <v>26760</v>
      </c>
      <c r="P823" s="46">
        <v>25629</v>
      </c>
      <c r="Q823" s="46">
        <v>28000</v>
      </c>
      <c r="R823" s="46">
        <v>24308</v>
      </c>
      <c r="S823" s="19">
        <v>100.2</v>
      </c>
      <c r="T823" s="6">
        <v>37806.347305389223</v>
      </c>
      <c r="U823" s="6">
        <v>34439.535928143712</v>
      </c>
      <c r="V823" s="6">
        <v>35061.736526946108</v>
      </c>
      <c r="W823" s="6">
        <v>34919.176646706583</v>
      </c>
      <c r="X823" s="6">
        <v>35020.434131736525</v>
      </c>
      <c r="Y823" s="6">
        <v>36034.341317365266</v>
      </c>
      <c r="Z823" s="6">
        <v>37643.802395209583</v>
      </c>
      <c r="AA823" s="6">
        <v>48977.979041916165</v>
      </c>
      <c r="AB823" s="6">
        <v>40311.137724550899</v>
      </c>
      <c r="AC823" s="6">
        <v>35653.293413173655</v>
      </c>
      <c r="AD823" s="6">
        <v>34146.422155688619</v>
      </c>
      <c r="AE823" s="6">
        <v>37305.389221556885</v>
      </c>
      <c r="AF823" s="6">
        <v>32386.407185628741</v>
      </c>
    </row>
    <row r="824" spans="1:32">
      <c r="A824" s="3">
        <v>2016</v>
      </c>
      <c r="B824" s="5" t="s">
        <v>29</v>
      </c>
      <c r="C824" s="5" t="s">
        <v>20</v>
      </c>
      <c r="D824" s="2">
        <v>30</v>
      </c>
      <c r="E824" s="2">
        <v>19</v>
      </c>
      <c r="F824" s="46">
        <v>17957</v>
      </c>
      <c r="G824" s="46">
        <v>16780</v>
      </c>
      <c r="H824" s="46">
        <v>17423</v>
      </c>
      <c r="I824" s="46">
        <v>16177</v>
      </c>
      <c r="J824" s="46">
        <v>15999</v>
      </c>
      <c r="K824" s="46">
        <v>16313</v>
      </c>
      <c r="L824" s="46">
        <v>16337</v>
      </c>
      <c r="M824" s="46">
        <v>26277</v>
      </c>
      <c r="N824" s="46">
        <v>18606</v>
      </c>
      <c r="O824" s="46">
        <v>16217</v>
      </c>
      <c r="P824" s="46">
        <v>17076</v>
      </c>
      <c r="Q824" s="46">
        <v>18321</v>
      </c>
      <c r="R824" s="46">
        <v>17307</v>
      </c>
      <c r="S824" s="19">
        <v>100.2</v>
      </c>
      <c r="T824" s="6">
        <v>23924.745508982036</v>
      </c>
      <c r="U824" s="6">
        <v>22356.586826347306</v>
      </c>
      <c r="V824" s="6">
        <v>23213.278443113773</v>
      </c>
      <c r="W824" s="6">
        <v>21553.188622754489</v>
      </c>
      <c r="X824" s="6">
        <v>21316.032934131737</v>
      </c>
      <c r="Y824" s="6">
        <v>21734.38622754491</v>
      </c>
      <c r="Z824" s="6">
        <v>21766.362275449101</v>
      </c>
      <c r="AA824" s="6">
        <v>35009.775449101799</v>
      </c>
      <c r="AB824" s="6">
        <v>24789.43113772455</v>
      </c>
      <c r="AC824" s="6">
        <v>21606.482035928144</v>
      </c>
      <c r="AD824" s="6">
        <v>22750.958083832335</v>
      </c>
      <c r="AE824" s="6">
        <v>24409.715568862273</v>
      </c>
      <c r="AF824" s="6">
        <v>23058.72754491018</v>
      </c>
    </row>
    <row r="825" spans="1:32">
      <c r="A825" s="3">
        <v>2016</v>
      </c>
      <c r="B825" s="5" t="s">
        <v>29</v>
      </c>
      <c r="C825" s="5" t="s">
        <v>21</v>
      </c>
      <c r="D825" s="2">
        <v>31</v>
      </c>
      <c r="E825" s="2">
        <v>19</v>
      </c>
      <c r="F825" s="46">
        <v>28195</v>
      </c>
      <c r="G825" s="46">
        <v>25561</v>
      </c>
      <c r="H825" s="46">
        <v>26220</v>
      </c>
      <c r="I825" s="46">
        <v>25946</v>
      </c>
      <c r="J825" s="46">
        <v>25474</v>
      </c>
      <c r="K825" s="46">
        <v>26352</v>
      </c>
      <c r="L825" s="46">
        <v>27892</v>
      </c>
      <c r="M825" s="46">
        <v>36170</v>
      </c>
      <c r="N825" s="46">
        <v>29700</v>
      </c>
      <c r="O825" s="46">
        <v>26372</v>
      </c>
      <c r="P825" s="46">
        <v>25440</v>
      </c>
      <c r="Q825" s="46">
        <v>27925</v>
      </c>
      <c r="R825" s="46">
        <v>25978</v>
      </c>
      <c r="S825" s="19">
        <v>100.2</v>
      </c>
      <c r="T825" s="6">
        <v>37565.194610778439</v>
      </c>
      <c r="U825" s="6">
        <v>34055.82335329341</v>
      </c>
      <c r="V825" s="6">
        <v>34933.832335329338</v>
      </c>
      <c r="W825" s="6">
        <v>34568.77245508982</v>
      </c>
      <c r="X825" s="6">
        <v>33939.910179640719</v>
      </c>
      <c r="Y825" s="6">
        <v>35109.700598802396</v>
      </c>
      <c r="Z825" s="6">
        <v>37161.497005988022</v>
      </c>
      <c r="AA825" s="6">
        <v>48190.568862275446</v>
      </c>
      <c r="AB825" s="6">
        <v>39570.359281437122</v>
      </c>
      <c r="AC825" s="6">
        <v>35136.347305389223</v>
      </c>
      <c r="AD825" s="6">
        <v>33894.610778443115</v>
      </c>
      <c r="AE825" s="6">
        <v>37205.464071856288</v>
      </c>
      <c r="AF825" s="6">
        <v>34611.407185628741</v>
      </c>
    </row>
    <row r="826" spans="1:32">
      <c r="A826" s="3">
        <v>2016</v>
      </c>
      <c r="B826" s="5" t="s">
        <v>29</v>
      </c>
      <c r="C826" s="5" t="s">
        <v>22</v>
      </c>
      <c r="D826" s="2">
        <v>32</v>
      </c>
      <c r="E826" s="2">
        <v>19</v>
      </c>
      <c r="F826" s="46">
        <v>30550</v>
      </c>
      <c r="G826" s="46">
        <v>27368</v>
      </c>
      <c r="H826" s="46">
        <v>28390</v>
      </c>
      <c r="I826" s="46">
        <v>28436</v>
      </c>
      <c r="J826" s="46">
        <v>28111</v>
      </c>
      <c r="K826" s="46">
        <v>28992</v>
      </c>
      <c r="L826" s="46">
        <v>30493</v>
      </c>
      <c r="M826" s="46">
        <v>39927</v>
      </c>
      <c r="N826" s="46">
        <v>32311</v>
      </c>
      <c r="O826" s="46">
        <v>28980</v>
      </c>
      <c r="P826" s="46">
        <v>27489</v>
      </c>
      <c r="Q826" s="46">
        <v>29910</v>
      </c>
      <c r="R826" s="46">
        <v>26629</v>
      </c>
      <c r="S826" s="19">
        <v>100.2</v>
      </c>
      <c r="T826" s="6">
        <v>40702.844311377245</v>
      </c>
      <c r="U826" s="6">
        <v>36463.353293413173</v>
      </c>
      <c r="V826" s="6">
        <v>37825</v>
      </c>
      <c r="W826" s="6">
        <v>37886.287425149698</v>
      </c>
      <c r="X826" s="6">
        <v>37453.27844311377</v>
      </c>
      <c r="Y826" s="6">
        <v>38627.065868263475</v>
      </c>
      <c r="Z826" s="6">
        <v>40626.901197604791</v>
      </c>
      <c r="AA826" s="6">
        <v>53196.152694610777</v>
      </c>
      <c r="AB826" s="6">
        <v>43049.086826347302</v>
      </c>
      <c r="AC826" s="6">
        <v>38611.077844311374</v>
      </c>
      <c r="AD826" s="6">
        <v>36624.565868263475</v>
      </c>
      <c r="AE826" s="6">
        <v>39850.149700598799</v>
      </c>
      <c r="AF826" s="6">
        <v>35478.757485029942</v>
      </c>
    </row>
    <row r="827" spans="1:32">
      <c r="A827" s="3">
        <v>2016</v>
      </c>
      <c r="B827" s="5" t="s">
        <v>29</v>
      </c>
      <c r="C827" s="5" t="s">
        <v>23</v>
      </c>
      <c r="D827" s="2">
        <v>33</v>
      </c>
      <c r="E827" s="2">
        <v>19</v>
      </c>
      <c r="F827" s="46">
        <v>24831</v>
      </c>
      <c r="G827" s="46">
        <v>22452</v>
      </c>
      <c r="H827" s="46">
        <v>23463</v>
      </c>
      <c r="I827" s="46">
        <v>22740</v>
      </c>
      <c r="J827" s="46">
        <v>21593</v>
      </c>
      <c r="K827" s="46">
        <v>22425</v>
      </c>
      <c r="L827" s="46">
        <v>24189</v>
      </c>
      <c r="M827" s="46">
        <v>32151</v>
      </c>
      <c r="N827" s="46">
        <v>25643</v>
      </c>
      <c r="O827" s="46">
        <v>22455</v>
      </c>
      <c r="P827" s="46">
        <v>22372</v>
      </c>
      <c r="Q827" s="46">
        <v>25032</v>
      </c>
      <c r="R827" s="46">
        <v>24602</v>
      </c>
      <c r="S827" s="19">
        <v>100.2</v>
      </c>
      <c r="T827" s="6">
        <v>33083.218562874252</v>
      </c>
      <c r="U827" s="6">
        <v>29913.592814371255</v>
      </c>
      <c r="V827" s="6">
        <v>31260.583832335327</v>
      </c>
      <c r="W827" s="6">
        <v>30297.305389221558</v>
      </c>
      <c r="X827" s="6">
        <v>28769.116766467065</v>
      </c>
      <c r="Y827" s="6">
        <v>29877.61976047904</v>
      </c>
      <c r="Z827" s="6">
        <v>32227.859281437126</v>
      </c>
      <c r="AA827" s="6">
        <v>42835.913173652691</v>
      </c>
      <c r="AB827" s="6">
        <v>34165.074850299403</v>
      </c>
      <c r="AC827" s="6">
        <v>29917.589820359281</v>
      </c>
      <c r="AD827" s="6">
        <v>29807.00598802395</v>
      </c>
      <c r="AE827" s="6">
        <v>33351.017964071856</v>
      </c>
      <c r="AF827" s="6">
        <v>32778.113772455086</v>
      </c>
    </row>
    <row r="828" spans="1:32">
      <c r="A828" s="3">
        <v>2016</v>
      </c>
      <c r="B828" s="5" t="s">
        <v>29</v>
      </c>
      <c r="C828" s="5" t="s">
        <v>24</v>
      </c>
      <c r="D828" s="2">
        <v>34</v>
      </c>
      <c r="E828" s="2">
        <v>19</v>
      </c>
      <c r="F828" s="46">
        <v>9616</v>
      </c>
      <c r="G828" s="46">
        <v>9641</v>
      </c>
      <c r="H828" s="46">
        <v>9425</v>
      </c>
      <c r="I828" s="46">
        <v>9570</v>
      </c>
      <c r="J828" s="46">
        <v>9464</v>
      </c>
      <c r="K828" s="46">
        <v>9334</v>
      </c>
      <c r="L828" s="46">
        <v>9248</v>
      </c>
      <c r="M828" s="46">
        <v>10613</v>
      </c>
      <c r="N828" s="46">
        <v>9711</v>
      </c>
      <c r="O828" s="46">
        <v>9237</v>
      </c>
      <c r="P828" s="46">
        <v>9601</v>
      </c>
      <c r="Q828" s="46">
        <v>10106</v>
      </c>
      <c r="R828" s="46">
        <v>9314</v>
      </c>
      <c r="S828" s="19">
        <v>100.2</v>
      </c>
      <c r="T828" s="6">
        <v>12811.736526946108</v>
      </c>
      <c r="U828" s="6">
        <v>12845.04491017964</v>
      </c>
      <c r="V828" s="6">
        <v>12557.260479041915</v>
      </c>
      <c r="W828" s="6">
        <v>12750.449101796406</v>
      </c>
      <c r="X828" s="6">
        <v>12609.221556886227</v>
      </c>
      <c r="Y828" s="6">
        <v>12436.017964071856</v>
      </c>
      <c r="Z828" s="6">
        <v>12321.437125748502</v>
      </c>
      <c r="AA828" s="6">
        <v>14140.074850299401</v>
      </c>
      <c r="AB828" s="6">
        <v>12938.308383233532</v>
      </c>
      <c r="AC828" s="6">
        <v>12306.781437125748</v>
      </c>
      <c r="AD828" s="6">
        <v>12791.751497005987</v>
      </c>
      <c r="AE828" s="6">
        <v>13464.580838323353</v>
      </c>
      <c r="AF828" s="6">
        <v>12409.371257485029</v>
      </c>
    </row>
    <row r="829" spans="1:32">
      <c r="A829" s="3">
        <v>2016</v>
      </c>
      <c r="B829" s="5" t="s">
        <v>29</v>
      </c>
      <c r="C829" s="5" t="s">
        <v>25</v>
      </c>
      <c r="D829" s="2">
        <v>35</v>
      </c>
      <c r="E829" s="2">
        <v>19</v>
      </c>
      <c r="F829" s="46">
        <v>9270</v>
      </c>
      <c r="G829" s="46">
        <v>9430</v>
      </c>
      <c r="H829" s="46">
        <v>9338</v>
      </c>
      <c r="I829" s="46">
        <v>9219</v>
      </c>
      <c r="J829" s="46">
        <v>9498</v>
      </c>
      <c r="K829" s="46">
        <v>8795</v>
      </c>
      <c r="L829" s="46">
        <v>9227</v>
      </c>
      <c r="M829" s="46">
        <v>9825</v>
      </c>
      <c r="N829" s="46">
        <v>9437</v>
      </c>
      <c r="O829" s="46">
        <v>8801</v>
      </c>
      <c r="P829" s="46">
        <v>9291</v>
      </c>
      <c r="Q829" s="46">
        <v>9289</v>
      </c>
      <c r="R829" s="46">
        <v>8314</v>
      </c>
      <c r="S829" s="19">
        <v>100.2</v>
      </c>
      <c r="T829" s="6">
        <v>12350.748502994011</v>
      </c>
      <c r="U829" s="6">
        <v>12563.922155688622</v>
      </c>
      <c r="V829" s="6">
        <v>12441.347305389221</v>
      </c>
      <c r="W829" s="6">
        <v>12282.799401197604</v>
      </c>
      <c r="X829" s="6">
        <v>12654.520958083833</v>
      </c>
      <c r="Y829" s="6">
        <v>11717.889221556887</v>
      </c>
      <c r="Z829" s="6">
        <v>12293.458083832335</v>
      </c>
      <c r="AA829" s="6">
        <v>13090.194610778442</v>
      </c>
      <c r="AB829" s="6">
        <v>12573.248502994011</v>
      </c>
      <c r="AC829" s="6">
        <v>11725.883233532933</v>
      </c>
      <c r="AD829" s="6">
        <v>12378.72754491018</v>
      </c>
      <c r="AE829" s="6">
        <v>12376.062874251496</v>
      </c>
      <c r="AF829" s="6">
        <v>11077.035928143712</v>
      </c>
    </row>
    <row r="830" spans="1:32">
      <c r="A830" s="3">
        <v>2016</v>
      </c>
      <c r="B830" s="5" t="s">
        <v>29</v>
      </c>
      <c r="C830" s="5" t="s">
        <v>26</v>
      </c>
      <c r="D830" s="2">
        <v>36</v>
      </c>
      <c r="E830" s="2">
        <v>19</v>
      </c>
      <c r="F830" s="46">
        <v>9720</v>
      </c>
      <c r="G830" s="46">
        <v>9685</v>
      </c>
      <c r="H830" s="46">
        <v>9469</v>
      </c>
      <c r="I830" s="46">
        <v>9666</v>
      </c>
      <c r="J830" s="46">
        <v>9460</v>
      </c>
      <c r="K830" s="46">
        <v>9433</v>
      </c>
      <c r="L830" s="46">
        <v>9250</v>
      </c>
      <c r="M830" s="46">
        <v>11083</v>
      </c>
      <c r="N830" s="46">
        <v>9779</v>
      </c>
      <c r="O830" s="46">
        <v>9354</v>
      </c>
      <c r="P830" s="46">
        <v>9634</v>
      </c>
      <c r="Q830" s="46">
        <v>10218</v>
      </c>
      <c r="R830" s="46">
        <v>9602</v>
      </c>
      <c r="S830" s="19">
        <v>100.2</v>
      </c>
      <c r="T830" s="6">
        <v>12950.299401197604</v>
      </c>
      <c r="U830" s="6">
        <v>12903.667664670658</v>
      </c>
      <c r="V830" s="6">
        <v>12615.883233532933</v>
      </c>
      <c r="W830" s="6">
        <v>12878.353293413173</v>
      </c>
      <c r="X830" s="6">
        <v>12603.892215568862</v>
      </c>
      <c r="Y830" s="6">
        <v>12567.919161676646</v>
      </c>
      <c r="Z830" s="6">
        <v>12324.101796407185</v>
      </c>
      <c r="AA830" s="6">
        <v>14766.27245508982</v>
      </c>
      <c r="AB830" s="6">
        <v>13028.907185628743</v>
      </c>
      <c r="AC830" s="6">
        <v>12462.664670658682</v>
      </c>
      <c r="AD830" s="6">
        <v>12835.718562874252</v>
      </c>
      <c r="AE830" s="6">
        <v>13613.802395209581</v>
      </c>
      <c r="AF830" s="6">
        <v>12793.083832335329</v>
      </c>
    </row>
    <row r="831" spans="1:32">
      <c r="A831" s="3">
        <v>2017</v>
      </c>
      <c r="B831" s="5" t="s">
        <v>17</v>
      </c>
      <c r="C831" s="5" t="s">
        <v>18</v>
      </c>
      <c r="D831" s="2">
        <v>1</v>
      </c>
      <c r="E831" s="2">
        <v>20</v>
      </c>
      <c r="F831" s="96">
        <v>448.5</v>
      </c>
      <c r="G831" s="96">
        <v>416.6</v>
      </c>
      <c r="H831" s="96">
        <v>422.7</v>
      </c>
      <c r="I831" s="96">
        <v>408.5</v>
      </c>
      <c r="J831" s="96">
        <v>409</v>
      </c>
      <c r="K831" s="96">
        <v>424.2</v>
      </c>
      <c r="L831" s="96">
        <v>432.2</v>
      </c>
      <c r="M831" s="96">
        <v>597.70000000000005</v>
      </c>
      <c r="N831" s="96">
        <v>466.4</v>
      </c>
      <c r="O831" s="96">
        <v>413.8</v>
      </c>
      <c r="P831" s="96">
        <v>405.2</v>
      </c>
      <c r="Q831" s="96">
        <v>442.1</v>
      </c>
      <c r="R831" s="96">
        <v>407.4</v>
      </c>
      <c r="S831" s="19">
        <v>102.9</v>
      </c>
      <c r="T831" s="20">
        <v>581.87317784256561</v>
      </c>
      <c r="U831" s="20">
        <v>540.48688046647237</v>
      </c>
      <c r="V831" s="20">
        <v>548.40087463556847</v>
      </c>
      <c r="W831" s="20">
        <v>529.9781341107871</v>
      </c>
      <c r="X831" s="20">
        <v>530.62682215743439</v>
      </c>
      <c r="Y831" s="20">
        <v>550.34693877551013</v>
      </c>
      <c r="Z831" s="20">
        <v>560.72594752186581</v>
      </c>
      <c r="AA831" s="20">
        <v>775.44169096209919</v>
      </c>
      <c r="AB831" s="20">
        <v>605.09620991253632</v>
      </c>
      <c r="AC831" s="20">
        <v>536.8542274052478</v>
      </c>
      <c r="AD831" s="20">
        <v>525.69679300291534</v>
      </c>
      <c r="AE831" s="20">
        <v>573.56997084548107</v>
      </c>
      <c r="AF831" s="20">
        <v>528.55102040816314</v>
      </c>
    </row>
    <row r="832" spans="1:32">
      <c r="A832" s="3">
        <v>2017</v>
      </c>
      <c r="B832" s="5" t="s">
        <v>17</v>
      </c>
      <c r="C832" s="5" t="s">
        <v>19</v>
      </c>
      <c r="D832" s="2">
        <v>2</v>
      </c>
      <c r="E832" s="2">
        <v>20</v>
      </c>
      <c r="F832" s="96">
        <v>540.6</v>
      </c>
      <c r="G832" s="96">
        <v>501.7</v>
      </c>
      <c r="H832" s="96">
        <v>499</v>
      </c>
      <c r="I832" s="96">
        <v>497.3</v>
      </c>
      <c r="J832" s="96">
        <v>501</v>
      </c>
      <c r="K832" s="96">
        <v>514.70000000000005</v>
      </c>
      <c r="L832" s="96">
        <v>543</v>
      </c>
      <c r="M832" s="96">
        <v>690.3</v>
      </c>
      <c r="N832" s="96">
        <v>571.20000000000005</v>
      </c>
      <c r="O832" s="96">
        <v>513.1</v>
      </c>
      <c r="P832" s="96">
        <v>479.1</v>
      </c>
      <c r="Q832" s="96">
        <v>535.20000000000005</v>
      </c>
      <c r="R832" s="96">
        <v>464.3</v>
      </c>
      <c r="S832" s="19">
        <v>102.9</v>
      </c>
      <c r="T832" s="20">
        <v>701.36151603498547</v>
      </c>
      <c r="U832" s="20">
        <v>650.8935860058308</v>
      </c>
      <c r="V832" s="20">
        <v>647.39067055393582</v>
      </c>
      <c r="W832" s="20">
        <v>645.18513119533532</v>
      </c>
      <c r="X832" s="20">
        <v>649.98542274052477</v>
      </c>
      <c r="Y832" s="20">
        <v>667.75947521865896</v>
      </c>
      <c r="Z832" s="20">
        <v>704.47521865889212</v>
      </c>
      <c r="AA832" s="20">
        <v>895.578717201166</v>
      </c>
      <c r="AB832" s="20">
        <v>741.06122448979602</v>
      </c>
      <c r="AC832" s="20">
        <v>665.68367346938783</v>
      </c>
      <c r="AD832" s="20">
        <v>621.57288629737616</v>
      </c>
      <c r="AE832" s="20">
        <v>694.3556851311954</v>
      </c>
      <c r="AF832" s="20">
        <v>602.37172011661812</v>
      </c>
    </row>
    <row r="833" spans="1:32">
      <c r="A833" s="3">
        <v>2017</v>
      </c>
      <c r="B833" s="5" t="s">
        <v>17</v>
      </c>
      <c r="C833" s="5" t="s">
        <v>20</v>
      </c>
      <c r="D833" s="2">
        <v>3</v>
      </c>
      <c r="E833" s="2">
        <v>20</v>
      </c>
      <c r="F833" s="96">
        <v>358.3</v>
      </c>
      <c r="G833" s="96">
        <v>340.1</v>
      </c>
      <c r="H833" s="96">
        <v>346.2</v>
      </c>
      <c r="I833" s="96">
        <v>325.8</v>
      </c>
      <c r="J833" s="96">
        <v>322.5</v>
      </c>
      <c r="K833" s="96">
        <v>335</v>
      </c>
      <c r="L833" s="96">
        <v>329.4</v>
      </c>
      <c r="M833" s="96">
        <v>514.9</v>
      </c>
      <c r="N833" s="96">
        <v>364.1</v>
      </c>
      <c r="O833" s="96">
        <v>324.8</v>
      </c>
      <c r="P833" s="96">
        <v>337.3</v>
      </c>
      <c r="Q833" s="96">
        <v>361.3</v>
      </c>
      <c r="R833" s="96">
        <v>334.1</v>
      </c>
      <c r="S833" s="19">
        <v>102.9</v>
      </c>
      <c r="T833" s="20">
        <v>464.84985422740527</v>
      </c>
      <c r="U833" s="20">
        <v>441.23760932944612</v>
      </c>
      <c r="V833" s="20">
        <v>449.15160349854222</v>
      </c>
      <c r="W833" s="20">
        <v>422.68513119533526</v>
      </c>
      <c r="X833" s="20">
        <v>418.40379008746351</v>
      </c>
      <c r="Y833" s="20">
        <v>434.62099125364426</v>
      </c>
      <c r="Z833" s="20">
        <v>427.35568513119523</v>
      </c>
      <c r="AA833" s="20">
        <v>668.0189504373177</v>
      </c>
      <c r="AB833" s="20">
        <v>472.37463556851316</v>
      </c>
      <c r="AC833" s="20">
        <v>421.38775510204084</v>
      </c>
      <c r="AD833" s="20">
        <v>437.6049562682216</v>
      </c>
      <c r="AE833" s="20">
        <v>468.74198250728864</v>
      </c>
      <c r="AF833" s="20">
        <v>433.45335276967933</v>
      </c>
    </row>
    <row r="834" spans="1:32">
      <c r="A834" s="3">
        <v>2017</v>
      </c>
      <c r="B834" s="5" t="s">
        <v>17</v>
      </c>
      <c r="C834" s="5" t="s">
        <v>21</v>
      </c>
      <c r="D834" s="2">
        <v>4</v>
      </c>
      <c r="E834" s="2">
        <v>20</v>
      </c>
      <c r="F834" s="96">
        <v>550</v>
      </c>
      <c r="G834" s="96">
        <v>504.1</v>
      </c>
      <c r="H834" s="96">
        <v>514.20000000000005</v>
      </c>
      <c r="I834" s="96">
        <v>502.5</v>
      </c>
      <c r="J834" s="96">
        <v>499.9</v>
      </c>
      <c r="K834" s="96">
        <v>514.79999999999995</v>
      </c>
      <c r="L834" s="96">
        <v>545.1</v>
      </c>
      <c r="M834" s="96">
        <v>691.1</v>
      </c>
      <c r="N834" s="96">
        <v>574.9</v>
      </c>
      <c r="O834" s="96">
        <v>519.79999999999995</v>
      </c>
      <c r="P834" s="96">
        <v>498.3</v>
      </c>
      <c r="Q834" s="96">
        <v>546.6</v>
      </c>
      <c r="R834" s="96">
        <v>500</v>
      </c>
      <c r="S834" s="19">
        <v>102.9</v>
      </c>
      <c r="T834" s="20">
        <v>713.55685131195332</v>
      </c>
      <c r="U834" s="20">
        <v>654.00728862973767</v>
      </c>
      <c r="V834" s="20">
        <v>667.11078717201178</v>
      </c>
      <c r="W834" s="20">
        <v>651.93148688046642</v>
      </c>
      <c r="X834" s="20">
        <v>648.55830903790081</v>
      </c>
      <c r="Y834" s="20">
        <v>667.88921282798822</v>
      </c>
      <c r="Z834" s="20">
        <v>707.19970845481055</v>
      </c>
      <c r="AA834" s="20">
        <v>896.61661807580174</v>
      </c>
      <c r="AB834" s="20">
        <v>745.86151603498536</v>
      </c>
      <c r="AC834" s="20">
        <v>674.37609329446047</v>
      </c>
      <c r="AD834" s="20">
        <v>646.48250728862968</v>
      </c>
      <c r="AE834" s="20">
        <v>709.1457725947522</v>
      </c>
      <c r="AF834" s="20">
        <v>648.68804664723029</v>
      </c>
    </row>
    <row r="835" spans="1:32">
      <c r="A835" s="3">
        <v>2017</v>
      </c>
      <c r="B835" s="5" t="s">
        <v>17</v>
      </c>
      <c r="C835" s="5" t="s">
        <v>22</v>
      </c>
      <c r="D835" s="2">
        <v>5</v>
      </c>
      <c r="E835" s="2">
        <v>20</v>
      </c>
      <c r="F835" s="96">
        <v>590.9</v>
      </c>
      <c r="G835" s="96">
        <v>544.9</v>
      </c>
      <c r="H835" s="96">
        <v>551</v>
      </c>
      <c r="I835" s="96">
        <v>543.5</v>
      </c>
      <c r="J835" s="96">
        <v>545.9</v>
      </c>
      <c r="K835" s="96">
        <v>561.9</v>
      </c>
      <c r="L835" s="96">
        <v>585.79999999999995</v>
      </c>
      <c r="M835" s="96">
        <v>764.2</v>
      </c>
      <c r="N835" s="96">
        <v>620.6</v>
      </c>
      <c r="O835" s="96">
        <v>563.1</v>
      </c>
      <c r="P835" s="96">
        <v>525.1</v>
      </c>
      <c r="Q835" s="96">
        <v>579.9</v>
      </c>
      <c r="R835" s="96">
        <v>514.20000000000005</v>
      </c>
      <c r="S835" s="19">
        <v>102.9</v>
      </c>
      <c r="T835" s="20">
        <v>766.61953352769672</v>
      </c>
      <c r="U835" s="20">
        <v>706.94023323615147</v>
      </c>
      <c r="V835" s="20">
        <v>714.8542274052478</v>
      </c>
      <c r="W835" s="20">
        <v>705.1239067055393</v>
      </c>
      <c r="X835" s="20">
        <v>708.23760932944595</v>
      </c>
      <c r="Y835" s="20">
        <v>728.99562682215731</v>
      </c>
      <c r="Z835" s="20">
        <v>760.00291545189486</v>
      </c>
      <c r="AA835" s="20">
        <v>991.45481049562693</v>
      </c>
      <c r="AB835" s="20">
        <v>805.15160349854227</v>
      </c>
      <c r="AC835" s="20">
        <v>730.55247813411086</v>
      </c>
      <c r="AD835" s="20">
        <v>681.25218658892129</v>
      </c>
      <c r="AE835" s="20">
        <v>752.34839650145761</v>
      </c>
      <c r="AF835" s="20">
        <v>667.11078717201178</v>
      </c>
    </row>
    <row r="836" spans="1:32">
      <c r="A836" s="3">
        <v>2017</v>
      </c>
      <c r="B836" s="5" t="s">
        <v>17</v>
      </c>
      <c r="C836" s="5" t="s">
        <v>23</v>
      </c>
      <c r="D836" s="2">
        <v>6</v>
      </c>
      <c r="E836" s="2">
        <v>20</v>
      </c>
      <c r="F836" s="96">
        <v>493.2</v>
      </c>
      <c r="G836" s="96">
        <v>452.3</v>
      </c>
      <c r="H836" s="96">
        <v>464.6</v>
      </c>
      <c r="I836" s="96">
        <v>442.7</v>
      </c>
      <c r="J836" s="96">
        <v>430.4</v>
      </c>
      <c r="K836" s="96">
        <v>451.3</v>
      </c>
      <c r="L836" s="96">
        <v>478.4</v>
      </c>
      <c r="M836" s="96">
        <v>622.70000000000005</v>
      </c>
      <c r="N836" s="96">
        <v>503.9</v>
      </c>
      <c r="O836" s="96">
        <v>459.9</v>
      </c>
      <c r="P836" s="96">
        <v>455.5</v>
      </c>
      <c r="Q836" s="96">
        <v>498.3</v>
      </c>
      <c r="R836" s="96">
        <v>480</v>
      </c>
      <c r="S836" s="19">
        <v>102.9</v>
      </c>
      <c r="T836" s="20">
        <v>639.86588921282794</v>
      </c>
      <c r="U836" s="20">
        <v>586.80320699708454</v>
      </c>
      <c r="V836" s="20">
        <v>602.76093294460645</v>
      </c>
      <c r="W836" s="20">
        <v>574.34839650145761</v>
      </c>
      <c r="X836" s="20">
        <v>558.39067055393582</v>
      </c>
      <c r="Y836" s="20">
        <v>585.50583090379007</v>
      </c>
      <c r="Z836" s="20">
        <v>620.6647230320699</v>
      </c>
      <c r="AA836" s="20">
        <v>807.8760932944607</v>
      </c>
      <c r="AB836" s="20">
        <v>653.7478134110786</v>
      </c>
      <c r="AC836" s="20">
        <v>596.66326530612241</v>
      </c>
      <c r="AD836" s="20">
        <v>590.95481049562682</v>
      </c>
      <c r="AE836" s="20">
        <v>646.48250728862968</v>
      </c>
      <c r="AF836" s="20">
        <v>622.74052478134104</v>
      </c>
    </row>
    <row r="837" spans="1:32">
      <c r="A837" s="3">
        <v>2017</v>
      </c>
      <c r="B837" s="5" t="s">
        <v>17</v>
      </c>
      <c r="C837" s="5" t="s">
        <v>24</v>
      </c>
      <c r="D837" s="2">
        <v>7</v>
      </c>
      <c r="E837" s="2">
        <v>20</v>
      </c>
      <c r="F837" s="96">
        <v>182</v>
      </c>
      <c r="G837" s="96">
        <v>183.9</v>
      </c>
      <c r="H837" s="96">
        <v>178.4</v>
      </c>
      <c r="I837" s="96">
        <v>180</v>
      </c>
      <c r="J837" s="96">
        <v>177</v>
      </c>
      <c r="K837" s="96">
        <v>181.4</v>
      </c>
      <c r="L837" s="96">
        <v>179.4</v>
      </c>
      <c r="M837" s="96">
        <v>195</v>
      </c>
      <c r="N837" s="96">
        <v>182</v>
      </c>
      <c r="O837" s="96">
        <v>178.8</v>
      </c>
      <c r="P837" s="96">
        <v>181.2</v>
      </c>
      <c r="Q837" s="96">
        <v>189.4</v>
      </c>
      <c r="R837" s="96">
        <v>175.5</v>
      </c>
      <c r="S837" s="19">
        <v>102.9</v>
      </c>
      <c r="T837" s="20">
        <v>236.12244897959184</v>
      </c>
      <c r="U837" s="20">
        <v>238.5874635568513</v>
      </c>
      <c r="V837" s="20">
        <v>231.45189504373178</v>
      </c>
      <c r="W837" s="20">
        <v>233.52769679300289</v>
      </c>
      <c r="X837" s="20">
        <v>229.63556851311952</v>
      </c>
      <c r="Y837" s="20">
        <v>235.34402332361518</v>
      </c>
      <c r="Z837" s="20">
        <v>232.74927113702623</v>
      </c>
      <c r="AA837" s="20">
        <v>252.9883381924198</v>
      </c>
      <c r="AB837" s="20">
        <v>236.12244897959184</v>
      </c>
      <c r="AC837" s="20">
        <v>231.97084548104957</v>
      </c>
      <c r="AD837" s="20">
        <v>235.08454810495624</v>
      </c>
      <c r="AE837" s="20">
        <v>245.72303206997086</v>
      </c>
      <c r="AF837" s="20">
        <v>227.68950437317784</v>
      </c>
    </row>
    <row r="838" spans="1:32">
      <c r="A838" s="3">
        <v>2017</v>
      </c>
      <c r="B838" s="5" t="s">
        <v>17</v>
      </c>
      <c r="C838" s="5" t="s">
        <v>25</v>
      </c>
      <c r="D838" s="2">
        <v>8</v>
      </c>
      <c r="E838" s="2">
        <v>20</v>
      </c>
      <c r="F838" s="96">
        <v>171.6</v>
      </c>
      <c r="G838" s="96">
        <v>176.3</v>
      </c>
      <c r="H838" s="96">
        <v>163.80000000000001</v>
      </c>
      <c r="I838" s="96">
        <v>161.5</v>
      </c>
      <c r="J838" s="96">
        <v>170.4</v>
      </c>
      <c r="K838" s="96">
        <v>179.4</v>
      </c>
      <c r="L838" s="96">
        <v>167.5</v>
      </c>
      <c r="M838" s="96">
        <v>180</v>
      </c>
      <c r="N838" s="96">
        <v>162.19999999999999</v>
      </c>
      <c r="O838" s="96">
        <v>168.9</v>
      </c>
      <c r="P838" s="96">
        <v>171.8</v>
      </c>
      <c r="Q838" s="96">
        <v>172.4</v>
      </c>
      <c r="R838" s="96">
        <v>157</v>
      </c>
      <c r="S838" s="19">
        <v>102.9</v>
      </c>
      <c r="T838" s="20">
        <v>222.62973760932942</v>
      </c>
      <c r="U838" s="20">
        <v>228.72740524781344</v>
      </c>
      <c r="V838" s="20">
        <v>212.51020408163268</v>
      </c>
      <c r="W838" s="20">
        <v>209.52623906705537</v>
      </c>
      <c r="X838" s="20">
        <v>221.0728862973761</v>
      </c>
      <c r="Y838" s="20">
        <v>232.74927113702623</v>
      </c>
      <c r="Z838" s="20">
        <v>217.31049562682213</v>
      </c>
      <c r="AA838" s="20">
        <v>233.52769679300289</v>
      </c>
      <c r="AB838" s="20">
        <v>210.43440233236149</v>
      </c>
      <c r="AC838" s="20">
        <v>219.12682215743442</v>
      </c>
      <c r="AD838" s="20">
        <v>222.88921282798836</v>
      </c>
      <c r="AE838" s="20">
        <v>223.66763848396502</v>
      </c>
      <c r="AF838" s="20">
        <v>203.68804664723032</v>
      </c>
    </row>
    <row r="839" spans="1:32">
      <c r="A839" s="3">
        <v>2017</v>
      </c>
      <c r="B839" s="5" t="s">
        <v>17</v>
      </c>
      <c r="C839" s="5" t="s">
        <v>26</v>
      </c>
      <c r="D839" s="2">
        <v>9</v>
      </c>
      <c r="E839" s="2">
        <v>20</v>
      </c>
      <c r="F839" s="96">
        <v>186.4</v>
      </c>
      <c r="G839" s="96">
        <v>186.9</v>
      </c>
      <c r="H839" s="96">
        <v>181</v>
      </c>
      <c r="I839" s="96">
        <v>186.7</v>
      </c>
      <c r="J839" s="96">
        <v>178.9</v>
      </c>
      <c r="K839" s="96">
        <v>183.8</v>
      </c>
      <c r="L839" s="96">
        <v>181.7</v>
      </c>
      <c r="M839" s="96">
        <v>204.2</v>
      </c>
      <c r="N839" s="96">
        <v>187</v>
      </c>
      <c r="O839" s="96">
        <v>180</v>
      </c>
      <c r="P839" s="96">
        <v>185.3</v>
      </c>
      <c r="Q839" s="96">
        <v>193.1</v>
      </c>
      <c r="R839" s="96">
        <v>181.5</v>
      </c>
      <c r="S839" s="19">
        <v>102.9</v>
      </c>
      <c r="T839" s="20">
        <v>241.83090379008746</v>
      </c>
      <c r="U839" s="20">
        <v>242.4795918367347</v>
      </c>
      <c r="V839" s="20">
        <v>234.82507288629736</v>
      </c>
      <c r="W839" s="20">
        <v>242.22011661807576</v>
      </c>
      <c r="X839" s="20">
        <v>232.10058309037902</v>
      </c>
      <c r="Y839" s="20">
        <v>238.45772594752188</v>
      </c>
      <c r="Z839" s="20">
        <v>235.73323615160345</v>
      </c>
      <c r="AA839" s="20">
        <v>264.92419825072881</v>
      </c>
      <c r="AB839" s="20">
        <v>242.60932944606412</v>
      </c>
      <c r="AC839" s="20">
        <v>233.52769679300289</v>
      </c>
      <c r="AD839" s="20">
        <v>240.40379008746356</v>
      </c>
      <c r="AE839" s="20">
        <v>250.52332361516031</v>
      </c>
      <c r="AF839" s="20">
        <v>235.4737609329446</v>
      </c>
    </row>
    <row r="840" spans="1:32">
      <c r="A840" s="3">
        <v>2017</v>
      </c>
      <c r="B840" s="5" t="s">
        <v>27</v>
      </c>
      <c r="C840" s="5" t="s">
        <v>18</v>
      </c>
      <c r="D840" s="2">
        <v>10</v>
      </c>
      <c r="E840" s="2">
        <v>20</v>
      </c>
      <c r="F840" s="44">
        <v>12.47</v>
      </c>
      <c r="G840" s="44">
        <v>11.62</v>
      </c>
      <c r="H840" s="44">
        <v>11.69</v>
      </c>
      <c r="I840" s="44">
        <v>11.28</v>
      </c>
      <c r="J840" s="44">
        <v>11.23</v>
      </c>
      <c r="K840" s="44">
        <v>11.55</v>
      </c>
      <c r="L840" s="44">
        <v>12.12</v>
      </c>
      <c r="M840" s="44">
        <v>16.690000000000001</v>
      </c>
      <c r="N840" s="44">
        <v>13.11</v>
      </c>
      <c r="O840" s="44">
        <v>11.72</v>
      </c>
      <c r="P840" s="44">
        <v>11.17</v>
      </c>
      <c r="Q840" s="44">
        <v>12.57</v>
      </c>
      <c r="R840" s="44">
        <v>11.06</v>
      </c>
      <c r="S840" s="19">
        <v>102.9</v>
      </c>
      <c r="T840" s="21">
        <v>16.178279883381926</v>
      </c>
      <c r="U840" s="21">
        <v>15.075510204081631</v>
      </c>
      <c r="V840" s="21">
        <v>15.166326530612244</v>
      </c>
      <c r="W840" s="21">
        <v>14.634402332361514</v>
      </c>
      <c r="X840" s="21">
        <v>14.569533527696795</v>
      </c>
      <c r="Y840" s="21">
        <v>14.984693877551022</v>
      </c>
      <c r="Z840" s="21">
        <v>15.724198250728861</v>
      </c>
      <c r="AA840" s="21">
        <v>21.653206997084549</v>
      </c>
      <c r="AB840" s="21">
        <v>17.008600583090377</v>
      </c>
      <c r="AC840" s="21">
        <v>15.205247813411079</v>
      </c>
      <c r="AD840" s="21">
        <v>14.491690962099124</v>
      </c>
      <c r="AE840" s="21">
        <v>16.308017492711368</v>
      </c>
      <c r="AF840" s="21">
        <v>14.348979591836734</v>
      </c>
    </row>
    <row r="841" spans="1:32">
      <c r="A841" s="3">
        <v>2017</v>
      </c>
      <c r="B841" s="5" t="s">
        <v>27</v>
      </c>
      <c r="C841" s="5" t="s">
        <v>19</v>
      </c>
      <c r="D841" s="2">
        <v>11</v>
      </c>
      <c r="E841" s="2">
        <v>20</v>
      </c>
      <c r="F841" s="44">
        <v>13.8</v>
      </c>
      <c r="G841" s="44">
        <v>12.95</v>
      </c>
      <c r="H841" s="44">
        <v>12.68</v>
      </c>
      <c r="I841" s="44">
        <v>12.45</v>
      </c>
      <c r="J841" s="44">
        <v>12.61</v>
      </c>
      <c r="K841" s="44">
        <v>12.9</v>
      </c>
      <c r="L841" s="44">
        <v>13.64</v>
      </c>
      <c r="M841" s="44">
        <v>18.34</v>
      </c>
      <c r="N841" s="44">
        <v>14.55</v>
      </c>
      <c r="O841" s="44">
        <v>13.1</v>
      </c>
      <c r="P841" s="44">
        <v>12.24</v>
      </c>
      <c r="Q841" s="44">
        <v>13.71</v>
      </c>
      <c r="R841" s="44">
        <v>11.55</v>
      </c>
      <c r="S841" s="19">
        <v>102.9</v>
      </c>
      <c r="T841" s="21">
        <v>17.903790087463559</v>
      </c>
      <c r="U841" s="21">
        <v>16.801020408163264</v>
      </c>
      <c r="V841" s="21">
        <v>16.450728862973758</v>
      </c>
      <c r="W841" s="21">
        <v>16.152332361516031</v>
      </c>
      <c r="X841" s="21">
        <v>16.359912536443147</v>
      </c>
      <c r="Y841" s="21">
        <v>16.736151603498541</v>
      </c>
      <c r="Z841" s="21">
        <v>17.696209912536442</v>
      </c>
      <c r="AA841" s="21">
        <v>23.793877551020405</v>
      </c>
      <c r="AB841" s="21">
        <v>18.876822157434404</v>
      </c>
      <c r="AC841" s="21">
        <v>16.995626822157433</v>
      </c>
      <c r="AD841" s="21">
        <v>15.879883381924197</v>
      </c>
      <c r="AE841" s="21">
        <v>17.787026239067057</v>
      </c>
      <c r="AF841" s="21">
        <v>14.984693877551022</v>
      </c>
    </row>
    <row r="842" spans="1:32">
      <c r="A842" s="3">
        <v>2017</v>
      </c>
      <c r="B842" s="5" t="s">
        <v>27</v>
      </c>
      <c r="C842" s="5" t="s">
        <v>20</v>
      </c>
      <c r="D842" s="2">
        <v>12</v>
      </c>
      <c r="E842" s="2">
        <v>20</v>
      </c>
      <c r="F842" s="44">
        <v>11.18</v>
      </c>
      <c r="G842" s="44">
        <v>10.45</v>
      </c>
      <c r="H842" s="44">
        <v>10.59</v>
      </c>
      <c r="I842" s="44">
        <v>10.1</v>
      </c>
      <c r="J842" s="44">
        <v>9.98</v>
      </c>
      <c r="K842" s="44">
        <v>10.29</v>
      </c>
      <c r="L842" s="44">
        <v>10.71</v>
      </c>
      <c r="M842" s="44">
        <v>15.25</v>
      </c>
      <c r="N842" s="44">
        <v>11.55</v>
      </c>
      <c r="O842" s="44">
        <v>10.43</v>
      </c>
      <c r="P842" s="44">
        <v>10.33</v>
      </c>
      <c r="Q842" s="44">
        <v>11.44</v>
      </c>
      <c r="R842" s="44">
        <v>10.52</v>
      </c>
      <c r="S842" s="19">
        <v>102.9</v>
      </c>
      <c r="T842" s="21">
        <v>14.50466472303207</v>
      </c>
      <c r="U842" s="21">
        <v>13.557580174927111</v>
      </c>
      <c r="V842" s="21">
        <v>13.739212827988336</v>
      </c>
      <c r="W842" s="21">
        <v>13.103498542274052</v>
      </c>
      <c r="X842" s="21">
        <v>12.947813411078718</v>
      </c>
      <c r="Y842" s="21">
        <v>13.349999999999998</v>
      </c>
      <c r="Z842" s="21">
        <v>13.894897959183673</v>
      </c>
      <c r="AA842" s="21">
        <v>19.784985422740522</v>
      </c>
      <c r="AB842" s="21">
        <v>14.984693877551022</v>
      </c>
      <c r="AC842" s="21">
        <v>13.531632653061223</v>
      </c>
      <c r="AD842" s="21">
        <v>13.401895043731779</v>
      </c>
      <c r="AE842" s="21">
        <v>14.841982507288629</v>
      </c>
      <c r="AF842" s="21">
        <v>13.648396501457723</v>
      </c>
    </row>
    <row r="843" spans="1:32">
      <c r="A843" s="3">
        <v>2017</v>
      </c>
      <c r="B843" s="5" t="s">
        <v>27</v>
      </c>
      <c r="C843" s="5" t="s">
        <v>21</v>
      </c>
      <c r="D843" s="2">
        <v>13</v>
      </c>
      <c r="E843" s="2">
        <v>20</v>
      </c>
      <c r="F843" s="44">
        <v>14</v>
      </c>
      <c r="G843" s="44">
        <v>12.95</v>
      </c>
      <c r="H843" s="44">
        <v>13.07</v>
      </c>
      <c r="I843" s="44">
        <v>12.67</v>
      </c>
      <c r="J843" s="44">
        <v>12.52</v>
      </c>
      <c r="K843" s="44">
        <v>12.96</v>
      </c>
      <c r="L843" s="44">
        <v>13.66</v>
      </c>
      <c r="M843" s="44">
        <v>18.23</v>
      </c>
      <c r="N843" s="44">
        <v>14.65</v>
      </c>
      <c r="O843" s="44">
        <v>13.17</v>
      </c>
      <c r="P843" s="44">
        <v>12.55</v>
      </c>
      <c r="Q843" s="44">
        <v>13.94</v>
      </c>
      <c r="R843" s="44">
        <v>12.46</v>
      </c>
      <c r="S843" s="19">
        <v>102.9</v>
      </c>
      <c r="T843" s="21">
        <v>18.163265306122447</v>
      </c>
      <c r="U843" s="21">
        <v>16.801020408163264</v>
      </c>
      <c r="V843" s="21">
        <v>16.956705539358598</v>
      </c>
      <c r="W843" s="21">
        <v>16.437755102040814</v>
      </c>
      <c r="X843" s="21">
        <v>16.243148688046645</v>
      </c>
      <c r="Y843" s="21">
        <v>16.813994169096208</v>
      </c>
      <c r="Z843" s="21">
        <v>17.722157434402334</v>
      </c>
      <c r="AA843" s="21">
        <v>23.651166180758015</v>
      </c>
      <c r="AB843" s="21">
        <v>19.00655976676385</v>
      </c>
      <c r="AC843" s="21">
        <v>17.086443148688044</v>
      </c>
      <c r="AD843" s="21">
        <v>16.28206997084548</v>
      </c>
      <c r="AE843" s="21">
        <v>18.08542274052478</v>
      </c>
      <c r="AF843" s="21">
        <v>16.165306122448978</v>
      </c>
    </row>
    <row r="844" spans="1:32">
      <c r="A844" s="3">
        <v>2017</v>
      </c>
      <c r="B844" s="5" t="s">
        <v>27</v>
      </c>
      <c r="C844" s="5" t="s">
        <v>22</v>
      </c>
      <c r="D844" s="2">
        <v>14</v>
      </c>
      <c r="E844" s="2">
        <v>20</v>
      </c>
      <c r="F844" s="44">
        <v>14.58</v>
      </c>
      <c r="G844" s="44">
        <v>13.45</v>
      </c>
      <c r="H844" s="44">
        <v>13.58</v>
      </c>
      <c r="I844" s="44">
        <v>13.19</v>
      </c>
      <c r="J844" s="44">
        <v>13.23</v>
      </c>
      <c r="K844" s="44">
        <v>13.64</v>
      </c>
      <c r="L844" s="44">
        <v>14.37</v>
      </c>
      <c r="M844" s="44">
        <v>19.600000000000001</v>
      </c>
      <c r="N844" s="44">
        <v>15.41</v>
      </c>
      <c r="O844" s="44">
        <v>13.83</v>
      </c>
      <c r="P844" s="44">
        <v>12.95</v>
      </c>
      <c r="Q844" s="44">
        <v>14.37</v>
      </c>
      <c r="R844" s="44">
        <v>12.38</v>
      </c>
      <c r="S844" s="19">
        <v>102.9</v>
      </c>
      <c r="T844" s="21">
        <v>18.915743440233236</v>
      </c>
      <c r="U844" s="21">
        <v>17.449708454810494</v>
      </c>
      <c r="V844" s="21">
        <v>17.618367346938776</v>
      </c>
      <c r="W844" s="21">
        <v>17.112390670553935</v>
      </c>
      <c r="X844" s="21">
        <v>17.164285714285715</v>
      </c>
      <c r="Y844" s="21">
        <v>17.696209912536442</v>
      </c>
      <c r="Z844" s="21">
        <v>18.6432944606414</v>
      </c>
      <c r="AA844" s="21">
        <v>25.428571428571431</v>
      </c>
      <c r="AB844" s="21">
        <v>19.992565597667639</v>
      </c>
      <c r="AC844" s="21">
        <v>17.942711370262391</v>
      </c>
      <c r="AD844" s="21">
        <v>16.801020408163264</v>
      </c>
      <c r="AE844" s="21">
        <v>18.6432944606414</v>
      </c>
      <c r="AF844" s="21">
        <v>16.061516034985424</v>
      </c>
    </row>
    <row r="845" spans="1:32">
      <c r="A845" s="3">
        <v>2017</v>
      </c>
      <c r="B845" s="5" t="s">
        <v>27</v>
      </c>
      <c r="C845" s="5" t="s">
        <v>23</v>
      </c>
      <c r="D845" s="2">
        <v>15</v>
      </c>
      <c r="E845" s="2">
        <v>20</v>
      </c>
      <c r="F845" s="44">
        <v>13.16</v>
      </c>
      <c r="G845" s="44">
        <v>12.08</v>
      </c>
      <c r="H845" s="44">
        <v>12.42</v>
      </c>
      <c r="I845" s="44">
        <v>11.82</v>
      </c>
      <c r="J845" s="44">
        <v>11.31</v>
      </c>
      <c r="K845" s="44">
        <v>11.91</v>
      </c>
      <c r="L845" s="44">
        <v>12.68</v>
      </c>
      <c r="M845" s="44">
        <v>16.77</v>
      </c>
      <c r="N845" s="44">
        <v>13.44</v>
      </c>
      <c r="O845" s="44">
        <v>12.14</v>
      </c>
      <c r="P845" s="44">
        <v>12.03</v>
      </c>
      <c r="Q845" s="44">
        <v>13.38</v>
      </c>
      <c r="R845" s="44">
        <v>12.63</v>
      </c>
      <c r="S845" s="19">
        <v>102.9</v>
      </c>
      <c r="T845" s="21">
        <v>17.073469387755104</v>
      </c>
      <c r="U845" s="21">
        <v>15.672303206997084</v>
      </c>
      <c r="V845" s="21">
        <v>16.113411078717199</v>
      </c>
      <c r="W845" s="21">
        <v>15.334985422740525</v>
      </c>
      <c r="X845" s="21">
        <v>14.673323615160349</v>
      </c>
      <c r="Y845" s="21">
        <v>15.451749271137027</v>
      </c>
      <c r="Z845" s="21">
        <v>16.450728862973758</v>
      </c>
      <c r="AA845" s="21">
        <v>21.756997084548104</v>
      </c>
      <c r="AB845" s="21">
        <v>17.43673469387755</v>
      </c>
      <c r="AC845" s="21">
        <v>15.750145772594752</v>
      </c>
      <c r="AD845" s="21">
        <v>15.607434402332359</v>
      </c>
      <c r="AE845" s="21">
        <v>17.358892128279884</v>
      </c>
      <c r="AF845" s="21">
        <v>16.385860058309039</v>
      </c>
    </row>
    <row r="846" spans="1:32">
      <c r="A846" s="3">
        <v>2017</v>
      </c>
      <c r="B846" s="5" t="s">
        <v>27</v>
      </c>
      <c r="C846" s="5" t="s">
        <v>24</v>
      </c>
      <c r="D846" s="2">
        <v>16</v>
      </c>
      <c r="E846" s="2">
        <v>20</v>
      </c>
      <c r="F846" s="44">
        <v>9.09</v>
      </c>
      <c r="G846" s="44">
        <v>8.7799999999999994</v>
      </c>
      <c r="H846" s="44">
        <v>8.6999999999999993</v>
      </c>
      <c r="I846" s="44">
        <v>8.69</v>
      </c>
      <c r="J846" s="44">
        <v>8.7200000000000006</v>
      </c>
      <c r="K846" s="44">
        <v>8.77</v>
      </c>
      <c r="L846" s="44">
        <v>9.1</v>
      </c>
      <c r="M846" s="44">
        <v>10.17</v>
      </c>
      <c r="N846" s="44">
        <v>9.3699999999999992</v>
      </c>
      <c r="O846" s="44">
        <v>9.17</v>
      </c>
      <c r="P846" s="44">
        <v>8.75</v>
      </c>
      <c r="Q846" s="44">
        <v>9.39</v>
      </c>
      <c r="R846" s="44">
        <v>8.65</v>
      </c>
      <c r="S846" s="19">
        <v>102.9</v>
      </c>
      <c r="T846" s="21">
        <v>11.793148688046646</v>
      </c>
      <c r="U846" s="21">
        <v>11.390962099125362</v>
      </c>
      <c r="V846" s="21">
        <v>11.287172011661806</v>
      </c>
      <c r="W846" s="21">
        <v>11.274198250728862</v>
      </c>
      <c r="X846" s="21">
        <v>11.313119533527697</v>
      </c>
      <c r="Y846" s="21">
        <v>11.377988338192418</v>
      </c>
      <c r="Z846" s="21">
        <v>11.80612244897959</v>
      </c>
      <c r="AA846" s="21">
        <v>13.194314868804664</v>
      </c>
      <c r="AB846" s="21">
        <v>12.156413994169096</v>
      </c>
      <c r="AC846" s="21">
        <v>11.896938775510202</v>
      </c>
      <c r="AD846" s="21">
        <v>11.352040816326531</v>
      </c>
      <c r="AE846" s="21">
        <v>12.182361516034986</v>
      </c>
      <c r="AF846" s="21">
        <v>11.222303206997085</v>
      </c>
    </row>
    <row r="847" spans="1:32">
      <c r="A847" s="3">
        <v>2017</v>
      </c>
      <c r="B847" s="5" t="s">
        <v>27</v>
      </c>
      <c r="C847" s="5" t="s">
        <v>25</v>
      </c>
      <c r="D847" s="2">
        <v>17</v>
      </c>
      <c r="E847" s="2">
        <v>20</v>
      </c>
      <c r="F847" s="44">
        <v>8.7100000000000009</v>
      </c>
      <c r="G847" s="44">
        <v>8.5299999999999994</v>
      </c>
      <c r="H847" s="44">
        <v>8.42</v>
      </c>
      <c r="I847" s="44">
        <v>8.44</v>
      </c>
      <c r="J847" s="44">
        <v>8.4499999999999993</v>
      </c>
      <c r="K847" s="44">
        <v>8.3800000000000008</v>
      </c>
      <c r="L847" s="44">
        <v>8.75</v>
      </c>
      <c r="M847" s="44">
        <v>9.75</v>
      </c>
      <c r="N847" s="44">
        <v>9.1199999999999992</v>
      </c>
      <c r="O847" s="44">
        <v>8.76</v>
      </c>
      <c r="P847" s="44">
        <v>8.3800000000000008</v>
      </c>
      <c r="Q847" s="44">
        <v>8.9600000000000009</v>
      </c>
      <c r="R847" s="44">
        <v>8.0500000000000007</v>
      </c>
      <c r="S847" s="19">
        <v>102.9</v>
      </c>
      <c r="T847" s="21">
        <v>11.300145772594753</v>
      </c>
      <c r="U847" s="21">
        <v>11.066618075801747</v>
      </c>
      <c r="V847" s="21">
        <v>10.923906705539357</v>
      </c>
      <c r="W847" s="21">
        <v>10.949854227405247</v>
      </c>
      <c r="X847" s="21">
        <v>10.962827988338191</v>
      </c>
      <c r="Y847" s="21">
        <v>10.87201166180758</v>
      </c>
      <c r="Z847" s="21">
        <v>11.352040816326531</v>
      </c>
      <c r="AA847" s="21">
        <v>12.649416909620991</v>
      </c>
      <c r="AB847" s="21">
        <v>11.832069970845481</v>
      </c>
      <c r="AC847" s="21">
        <v>11.365014577259474</v>
      </c>
      <c r="AD847" s="21">
        <v>10.87201166180758</v>
      </c>
      <c r="AE847" s="21">
        <v>11.624489795918368</v>
      </c>
      <c r="AF847" s="21">
        <v>10.443877551020408</v>
      </c>
    </row>
    <row r="848" spans="1:32">
      <c r="A848" s="3">
        <v>2017</v>
      </c>
      <c r="B848" s="5" t="s">
        <v>27</v>
      </c>
      <c r="C848" s="5" t="s">
        <v>26</v>
      </c>
      <c r="D848" s="2">
        <v>18</v>
      </c>
      <c r="E848" s="2">
        <v>20</v>
      </c>
      <c r="F848" s="44">
        <v>9.1999999999999993</v>
      </c>
      <c r="G848" s="44">
        <v>8.8699999999999992</v>
      </c>
      <c r="H848" s="44">
        <v>8.84</v>
      </c>
      <c r="I848" s="44">
        <v>8.7899999999999991</v>
      </c>
      <c r="J848" s="44">
        <v>8.82</v>
      </c>
      <c r="K848" s="44">
        <v>8.91</v>
      </c>
      <c r="L848" s="44">
        <v>9.19</v>
      </c>
      <c r="M848" s="44">
        <v>10.47</v>
      </c>
      <c r="N848" s="44">
        <v>9.48</v>
      </c>
      <c r="O848" s="44">
        <v>9.1999999999999993</v>
      </c>
      <c r="P848" s="44">
        <v>8.89</v>
      </c>
      <c r="Q848" s="44">
        <v>9.5</v>
      </c>
      <c r="R848" s="44">
        <v>8.94</v>
      </c>
      <c r="S848" s="19">
        <v>102.9</v>
      </c>
      <c r="T848" s="21">
        <v>11.935860058309036</v>
      </c>
      <c r="U848" s="21">
        <v>11.507725947521864</v>
      </c>
      <c r="V848" s="21">
        <v>11.468804664723031</v>
      </c>
      <c r="W848" s="21">
        <v>11.403935860058308</v>
      </c>
      <c r="X848" s="21">
        <v>11.442857142857143</v>
      </c>
      <c r="Y848" s="21">
        <v>11.559620991253645</v>
      </c>
      <c r="Z848" s="21">
        <v>11.922886297376092</v>
      </c>
      <c r="AA848" s="21">
        <v>13.583527696793004</v>
      </c>
      <c r="AB848" s="21">
        <v>12.299125364431488</v>
      </c>
      <c r="AC848" s="21">
        <v>11.935860058309036</v>
      </c>
      <c r="AD848" s="21">
        <v>11.533673469387756</v>
      </c>
      <c r="AE848" s="21">
        <v>12.325072886297376</v>
      </c>
      <c r="AF848" s="21">
        <v>11.598542274052477</v>
      </c>
    </row>
    <row r="849" spans="1:32">
      <c r="A849" s="3">
        <v>2017</v>
      </c>
      <c r="B849" s="5" t="s">
        <v>28</v>
      </c>
      <c r="C849" s="5" t="s">
        <v>18</v>
      </c>
      <c r="D849" s="2">
        <v>19</v>
      </c>
      <c r="E849" s="2">
        <v>20</v>
      </c>
      <c r="F849" s="45">
        <v>12.42</v>
      </c>
      <c r="G849" s="45">
        <v>11.54</v>
      </c>
      <c r="H849" s="45">
        <v>11.58</v>
      </c>
      <c r="I849" s="45">
        <v>11.24</v>
      </c>
      <c r="J849" s="45">
        <v>11.17</v>
      </c>
      <c r="K849" s="45">
        <v>11.51</v>
      </c>
      <c r="L849" s="45">
        <v>12.04</v>
      </c>
      <c r="M849" s="45">
        <v>16.670000000000002</v>
      </c>
      <c r="N849" s="45">
        <v>13.06</v>
      </c>
      <c r="O849" s="45">
        <v>11.69</v>
      </c>
      <c r="P849" s="45">
        <v>11.16</v>
      </c>
      <c r="Q849" s="45">
        <v>12.47</v>
      </c>
      <c r="R849" s="45">
        <v>11</v>
      </c>
      <c r="S849" s="19">
        <v>102.9</v>
      </c>
      <c r="T849" s="22">
        <v>16.113411078717199</v>
      </c>
      <c r="U849" s="22">
        <v>14.971720116618075</v>
      </c>
      <c r="V849" s="22">
        <v>15.023615160349854</v>
      </c>
      <c r="W849" s="22">
        <v>14.582507288629737</v>
      </c>
      <c r="X849" s="22">
        <v>14.491690962099124</v>
      </c>
      <c r="Y849" s="22">
        <v>14.932798833819241</v>
      </c>
      <c r="Z849" s="22">
        <v>15.620408163265305</v>
      </c>
      <c r="AA849" s="22">
        <v>21.627259475218658</v>
      </c>
      <c r="AB849" s="22">
        <v>16.943731778425654</v>
      </c>
      <c r="AC849" s="22">
        <v>15.166326530612244</v>
      </c>
      <c r="AD849" s="22">
        <v>14.478717201166182</v>
      </c>
      <c r="AE849" s="22">
        <v>16.178279883381926</v>
      </c>
      <c r="AF849" s="22">
        <v>14.271137026239066</v>
      </c>
    </row>
    <row r="850" spans="1:32">
      <c r="A850" s="3">
        <v>2017</v>
      </c>
      <c r="B850" s="5" t="s">
        <v>28</v>
      </c>
      <c r="C850" s="5" t="s">
        <v>19</v>
      </c>
      <c r="D850" s="2">
        <v>20</v>
      </c>
      <c r="E850" s="2">
        <v>20</v>
      </c>
      <c r="F850" s="45">
        <v>13.7</v>
      </c>
      <c r="G850" s="45">
        <v>12.84</v>
      </c>
      <c r="H850" s="45">
        <v>12.57</v>
      </c>
      <c r="I850" s="45">
        <v>12.36</v>
      </c>
      <c r="J850" s="45">
        <v>12.5</v>
      </c>
      <c r="K850" s="45">
        <v>12.79</v>
      </c>
      <c r="L850" s="45">
        <v>13.54</v>
      </c>
      <c r="M850" s="45">
        <v>18.32</v>
      </c>
      <c r="N850" s="45">
        <v>14.44</v>
      </c>
      <c r="O850" s="45">
        <v>13</v>
      </c>
      <c r="P850" s="45">
        <v>12.17</v>
      </c>
      <c r="Q850" s="45">
        <v>13.6</v>
      </c>
      <c r="R850" s="45">
        <v>11.43</v>
      </c>
      <c r="S850" s="19">
        <v>102.9</v>
      </c>
      <c r="T850" s="22">
        <v>17.774052478134109</v>
      </c>
      <c r="U850" s="22">
        <v>16.658309037900871</v>
      </c>
      <c r="V850" s="22">
        <v>16.308017492711368</v>
      </c>
      <c r="W850" s="22">
        <v>16.035568513119532</v>
      </c>
      <c r="X850" s="22">
        <v>16.217201166180757</v>
      </c>
      <c r="Y850" s="22">
        <v>16.593440233236151</v>
      </c>
      <c r="Z850" s="22">
        <v>17.566472303206996</v>
      </c>
      <c r="AA850" s="22">
        <v>23.76793002915452</v>
      </c>
      <c r="AB850" s="22">
        <v>18.734110787172011</v>
      </c>
      <c r="AC850" s="22">
        <v>16.865889212827987</v>
      </c>
      <c r="AD850" s="22">
        <v>15.789067055393584</v>
      </c>
      <c r="AE850" s="22">
        <v>17.644314868804663</v>
      </c>
      <c r="AF850" s="22">
        <v>14.829008746355685</v>
      </c>
    </row>
    <row r="851" spans="1:32">
      <c r="A851" s="3">
        <v>2017</v>
      </c>
      <c r="B851" s="5" t="s">
        <v>28</v>
      </c>
      <c r="C851" s="5" t="s">
        <v>20</v>
      </c>
      <c r="D851" s="2">
        <v>21</v>
      </c>
      <c r="E851" s="2">
        <v>20</v>
      </c>
      <c r="F851" s="45">
        <v>11.18</v>
      </c>
      <c r="G851" s="45">
        <v>10.44</v>
      </c>
      <c r="H851" s="45">
        <v>10.57</v>
      </c>
      <c r="I851" s="45">
        <v>10.11</v>
      </c>
      <c r="J851" s="45">
        <v>9.9700000000000006</v>
      </c>
      <c r="K851" s="45">
        <v>10.29</v>
      </c>
      <c r="L851" s="45">
        <v>10.7</v>
      </c>
      <c r="M851" s="45">
        <v>15.26</v>
      </c>
      <c r="N851" s="45">
        <v>11.54</v>
      </c>
      <c r="O851" s="45">
        <v>10.43</v>
      </c>
      <c r="P851" s="45">
        <v>10.37</v>
      </c>
      <c r="Q851" s="45">
        <v>11.43</v>
      </c>
      <c r="R851" s="45">
        <v>10.45</v>
      </c>
      <c r="S851" s="19">
        <v>102.9</v>
      </c>
      <c r="T851" s="22">
        <v>14.50466472303207</v>
      </c>
      <c r="U851" s="22">
        <v>13.544606413994169</v>
      </c>
      <c r="V851" s="22">
        <v>13.713265306122448</v>
      </c>
      <c r="W851" s="22">
        <v>13.116472303206995</v>
      </c>
      <c r="X851" s="22">
        <v>12.934839650145774</v>
      </c>
      <c r="Y851" s="22">
        <v>13.349999999999998</v>
      </c>
      <c r="Z851" s="22">
        <v>13.881924198250726</v>
      </c>
      <c r="AA851" s="22">
        <v>19.79795918367347</v>
      </c>
      <c r="AB851" s="22">
        <v>14.971720116618075</v>
      </c>
      <c r="AC851" s="22">
        <v>13.531632653061223</v>
      </c>
      <c r="AD851" s="22">
        <v>13.453790087463556</v>
      </c>
      <c r="AE851" s="22">
        <v>14.829008746355685</v>
      </c>
      <c r="AF851" s="22">
        <v>13.557580174927111</v>
      </c>
    </row>
    <row r="852" spans="1:32">
      <c r="A852" s="3">
        <v>2017</v>
      </c>
      <c r="B852" s="5" t="s">
        <v>28</v>
      </c>
      <c r="C852" s="5" t="s">
        <v>21</v>
      </c>
      <c r="D852" s="2">
        <v>22</v>
      </c>
      <c r="E852" s="2">
        <v>20</v>
      </c>
      <c r="F852" s="45">
        <v>13.93</v>
      </c>
      <c r="G852" s="45">
        <v>12.93</v>
      </c>
      <c r="H852" s="45">
        <v>12.99</v>
      </c>
      <c r="I852" s="45">
        <v>12.56</v>
      </c>
      <c r="J852" s="45">
        <v>12.46</v>
      </c>
      <c r="K852" s="45">
        <v>12.9</v>
      </c>
      <c r="L852" s="45">
        <v>13.59</v>
      </c>
      <c r="M852" s="45">
        <v>18.21</v>
      </c>
      <c r="N852" s="45">
        <v>14.55</v>
      </c>
      <c r="O852" s="45">
        <v>13.09</v>
      </c>
      <c r="P852" s="45">
        <v>12.52</v>
      </c>
      <c r="Q852" s="45">
        <v>13.84</v>
      </c>
      <c r="R852" s="45">
        <v>12.31</v>
      </c>
      <c r="S852" s="19">
        <v>102.9</v>
      </c>
      <c r="T852" s="22">
        <v>18.072448979591837</v>
      </c>
      <c r="U852" s="22">
        <v>16.775072886297377</v>
      </c>
      <c r="V852" s="22">
        <v>16.852915451895043</v>
      </c>
      <c r="W852" s="22">
        <v>16.295043731778424</v>
      </c>
      <c r="X852" s="22">
        <v>16.165306122448978</v>
      </c>
      <c r="Y852" s="22">
        <v>16.736151603498541</v>
      </c>
      <c r="Z852" s="22">
        <v>17.631341107871719</v>
      </c>
      <c r="AA852" s="22">
        <v>23.62521865889213</v>
      </c>
      <c r="AB852" s="22">
        <v>18.876822157434404</v>
      </c>
      <c r="AC852" s="22">
        <v>16.982653061224486</v>
      </c>
      <c r="AD852" s="22">
        <v>16.243148688046645</v>
      </c>
      <c r="AE852" s="22">
        <v>17.955685131195334</v>
      </c>
      <c r="AF852" s="22">
        <v>15.970699708454809</v>
      </c>
    </row>
    <row r="853" spans="1:32">
      <c r="A853" s="3">
        <v>2017</v>
      </c>
      <c r="B853" s="5" t="s">
        <v>28</v>
      </c>
      <c r="C853" s="5" t="s">
        <v>22</v>
      </c>
      <c r="D853" s="2">
        <v>23</v>
      </c>
      <c r="E853" s="2">
        <v>20</v>
      </c>
      <c r="F853" s="45">
        <v>14.46</v>
      </c>
      <c r="G853" s="45">
        <v>13.34</v>
      </c>
      <c r="H853" s="45">
        <v>13.43</v>
      </c>
      <c r="I853" s="45">
        <v>13.07</v>
      </c>
      <c r="J853" s="45">
        <v>13.08</v>
      </c>
      <c r="K853" s="45">
        <v>13.5</v>
      </c>
      <c r="L853" s="45">
        <v>14.26</v>
      </c>
      <c r="M853" s="45">
        <v>19.600000000000001</v>
      </c>
      <c r="N853" s="45">
        <v>15.31</v>
      </c>
      <c r="O853" s="45">
        <v>13.69</v>
      </c>
      <c r="P853" s="45">
        <v>12.9</v>
      </c>
      <c r="Q853" s="45">
        <v>14.27</v>
      </c>
      <c r="R853" s="45">
        <v>12.22</v>
      </c>
      <c r="S853" s="19">
        <v>102.9</v>
      </c>
      <c r="T853" s="22">
        <v>18.760058309037902</v>
      </c>
      <c r="U853" s="22">
        <v>17.306997084548104</v>
      </c>
      <c r="V853" s="22">
        <v>17.423760932944607</v>
      </c>
      <c r="W853" s="22">
        <v>16.956705539358598</v>
      </c>
      <c r="X853" s="22">
        <v>16.969679300291546</v>
      </c>
      <c r="Y853" s="22">
        <v>17.514577259475217</v>
      </c>
      <c r="Z853" s="22">
        <v>18.50058309037901</v>
      </c>
      <c r="AA853" s="22">
        <v>25.428571428571431</v>
      </c>
      <c r="AB853" s="22">
        <v>19.862827988338193</v>
      </c>
      <c r="AC853" s="22">
        <v>17.761078717201165</v>
      </c>
      <c r="AD853" s="22">
        <v>16.736151603498541</v>
      </c>
      <c r="AE853" s="22">
        <v>18.51355685131195</v>
      </c>
      <c r="AF853" s="22">
        <v>15.853935860058309</v>
      </c>
    </row>
    <row r="854" spans="1:32">
      <c r="A854" s="3">
        <v>2017</v>
      </c>
      <c r="B854" s="5" t="s">
        <v>28</v>
      </c>
      <c r="C854" s="5" t="s">
        <v>23</v>
      </c>
      <c r="D854" s="2">
        <v>24</v>
      </c>
      <c r="E854" s="2">
        <v>20</v>
      </c>
      <c r="F854" s="45">
        <v>13.14</v>
      </c>
      <c r="G854" s="45">
        <v>12.08</v>
      </c>
      <c r="H854" s="45">
        <v>12.4</v>
      </c>
      <c r="I854" s="45">
        <v>11.8</v>
      </c>
      <c r="J854" s="45">
        <v>11.3</v>
      </c>
      <c r="K854" s="45">
        <v>11.87</v>
      </c>
      <c r="L854" s="45">
        <v>12.65</v>
      </c>
      <c r="M854" s="45">
        <v>16.77</v>
      </c>
      <c r="N854" s="45">
        <v>13.44</v>
      </c>
      <c r="O854" s="45">
        <v>12.14</v>
      </c>
      <c r="P854" s="45">
        <v>12.08</v>
      </c>
      <c r="Q854" s="45">
        <v>13.33</v>
      </c>
      <c r="R854" s="45">
        <v>12.52</v>
      </c>
      <c r="S854" s="19">
        <v>102.9</v>
      </c>
      <c r="T854" s="22">
        <v>17.047521865889212</v>
      </c>
      <c r="U854" s="22">
        <v>15.672303206997084</v>
      </c>
      <c r="V854" s="22">
        <v>16.087463556851311</v>
      </c>
      <c r="W854" s="22">
        <v>15.309037900874637</v>
      </c>
      <c r="X854" s="22">
        <v>14.660349854227405</v>
      </c>
      <c r="Y854" s="22">
        <v>15.399854227405246</v>
      </c>
      <c r="Z854" s="22">
        <v>16.411807580174926</v>
      </c>
      <c r="AA854" s="22">
        <v>21.756997084548104</v>
      </c>
      <c r="AB854" s="22">
        <v>17.43673469387755</v>
      </c>
      <c r="AC854" s="22">
        <v>15.750145772594752</v>
      </c>
      <c r="AD854" s="22">
        <v>15.672303206997084</v>
      </c>
      <c r="AE854" s="22">
        <v>17.294023323615161</v>
      </c>
      <c r="AF854" s="22">
        <v>16.243148688046645</v>
      </c>
    </row>
    <row r="855" spans="1:32">
      <c r="A855" s="3">
        <v>2017</v>
      </c>
      <c r="B855" s="5" t="s">
        <v>28</v>
      </c>
      <c r="C855" s="5" t="s">
        <v>24</v>
      </c>
      <c r="D855" s="2">
        <v>25</v>
      </c>
      <c r="E855" s="2">
        <v>20</v>
      </c>
      <c r="F855" s="45">
        <v>9.1</v>
      </c>
      <c r="G855" s="45">
        <v>8.8000000000000007</v>
      </c>
      <c r="H855" s="45">
        <v>8.6999999999999993</v>
      </c>
      <c r="I855" s="45">
        <v>8.69</v>
      </c>
      <c r="J855" s="45">
        <v>8.7200000000000006</v>
      </c>
      <c r="K855" s="45">
        <v>8.77</v>
      </c>
      <c r="L855" s="45">
        <v>9.11</v>
      </c>
      <c r="M855" s="45">
        <v>10.210000000000001</v>
      </c>
      <c r="N855" s="45">
        <v>9.41</v>
      </c>
      <c r="O855" s="45">
        <v>9.18</v>
      </c>
      <c r="P855" s="45">
        <v>8.7899999999999991</v>
      </c>
      <c r="Q855" s="45">
        <v>9.3800000000000008</v>
      </c>
      <c r="R855" s="45">
        <v>8.65</v>
      </c>
      <c r="S855" s="19">
        <v>102.9</v>
      </c>
      <c r="T855" s="22">
        <v>11.80612244897959</v>
      </c>
      <c r="U855" s="22">
        <v>11.416909620991255</v>
      </c>
      <c r="V855" s="22">
        <v>11.287172011661806</v>
      </c>
      <c r="W855" s="22">
        <v>11.274198250728862</v>
      </c>
      <c r="X855" s="22">
        <v>11.313119533527697</v>
      </c>
      <c r="Y855" s="22">
        <v>11.377988338192418</v>
      </c>
      <c r="Z855" s="22">
        <v>11.819096209912535</v>
      </c>
      <c r="AA855" s="22">
        <v>13.246209912536443</v>
      </c>
      <c r="AB855" s="22">
        <v>12.208309037900875</v>
      </c>
      <c r="AC855" s="22">
        <v>11.909912536443148</v>
      </c>
      <c r="AD855" s="22">
        <v>11.403935860058308</v>
      </c>
      <c r="AE855" s="22">
        <v>12.16938775510204</v>
      </c>
      <c r="AF855" s="22">
        <v>11.222303206997085</v>
      </c>
    </row>
    <row r="856" spans="1:32">
      <c r="A856" s="3">
        <v>2017</v>
      </c>
      <c r="B856" s="5" t="s">
        <v>28</v>
      </c>
      <c r="C856" s="5" t="s">
        <v>25</v>
      </c>
      <c r="D856" s="2">
        <v>26</v>
      </c>
      <c r="E856" s="2">
        <v>20</v>
      </c>
      <c r="F856" s="45">
        <v>8.73</v>
      </c>
      <c r="G856" s="45">
        <v>8.5299999999999994</v>
      </c>
      <c r="H856" s="45">
        <v>8.42</v>
      </c>
      <c r="I856" s="45">
        <v>8.4499999999999993</v>
      </c>
      <c r="J856" s="45">
        <v>8.42</v>
      </c>
      <c r="K856" s="45">
        <v>8.3800000000000008</v>
      </c>
      <c r="L856" s="45">
        <v>8.75</v>
      </c>
      <c r="M856" s="45">
        <v>9.76</v>
      </c>
      <c r="N856" s="45">
        <v>9.18</v>
      </c>
      <c r="O856" s="45">
        <v>8.8699999999999992</v>
      </c>
      <c r="P856" s="45">
        <v>8.39</v>
      </c>
      <c r="Q856" s="45">
        <v>8.9499999999999993</v>
      </c>
      <c r="R856" s="45">
        <v>8.0299999999999994</v>
      </c>
      <c r="S856" s="19">
        <v>102.9</v>
      </c>
      <c r="T856" s="22">
        <v>11.326093294460643</v>
      </c>
      <c r="U856" s="22">
        <v>11.066618075801747</v>
      </c>
      <c r="V856" s="22">
        <v>10.923906705539357</v>
      </c>
      <c r="W856" s="22">
        <v>10.962827988338191</v>
      </c>
      <c r="X856" s="22">
        <v>10.923906705539357</v>
      </c>
      <c r="Y856" s="22">
        <v>10.87201166180758</v>
      </c>
      <c r="Z856" s="22">
        <v>11.352040816326531</v>
      </c>
      <c r="AA856" s="22">
        <v>12.662390670553936</v>
      </c>
      <c r="AB856" s="22">
        <v>11.909912536443148</v>
      </c>
      <c r="AC856" s="22">
        <v>11.507725947521864</v>
      </c>
      <c r="AD856" s="22">
        <v>10.884985422740524</v>
      </c>
      <c r="AE856" s="22">
        <v>11.611516034985421</v>
      </c>
      <c r="AF856" s="22">
        <v>10.417930029154517</v>
      </c>
    </row>
    <row r="857" spans="1:32">
      <c r="A857" s="3">
        <v>2017</v>
      </c>
      <c r="B857" s="5" t="s">
        <v>28</v>
      </c>
      <c r="C857" s="5" t="s">
        <v>26</v>
      </c>
      <c r="D857" s="2">
        <v>27</v>
      </c>
      <c r="E857" s="2">
        <v>20</v>
      </c>
      <c r="F857" s="45">
        <v>9.1999999999999993</v>
      </c>
      <c r="G857" s="45">
        <v>8.8800000000000008</v>
      </c>
      <c r="H857" s="45">
        <v>8.84</v>
      </c>
      <c r="I857" s="45">
        <v>8.7799999999999994</v>
      </c>
      <c r="J857" s="45">
        <v>8.83</v>
      </c>
      <c r="K857" s="45">
        <v>8.91</v>
      </c>
      <c r="L857" s="45">
        <v>9.19</v>
      </c>
      <c r="M857" s="45">
        <v>10.49</v>
      </c>
      <c r="N857" s="45">
        <v>9.49</v>
      </c>
      <c r="O857" s="45">
        <v>9.2100000000000009</v>
      </c>
      <c r="P857" s="45">
        <v>8.98</v>
      </c>
      <c r="Q857" s="45">
        <v>9.48</v>
      </c>
      <c r="R857" s="45">
        <v>8.94</v>
      </c>
      <c r="S857" s="19">
        <v>102.9</v>
      </c>
      <c r="T857" s="22">
        <v>11.935860058309036</v>
      </c>
      <c r="U857" s="22">
        <v>11.52069970845481</v>
      </c>
      <c r="V857" s="22">
        <v>11.468804664723031</v>
      </c>
      <c r="W857" s="22">
        <v>11.390962099125362</v>
      </c>
      <c r="X857" s="22">
        <v>11.455830903790087</v>
      </c>
      <c r="Y857" s="22">
        <v>11.559620991253645</v>
      </c>
      <c r="Z857" s="22">
        <v>11.922886297376092</v>
      </c>
      <c r="AA857" s="22">
        <v>13.609475218658892</v>
      </c>
      <c r="AB857" s="22">
        <v>12.31209912536443</v>
      </c>
      <c r="AC857" s="22">
        <v>11.948833819241983</v>
      </c>
      <c r="AD857" s="22">
        <v>11.650437317784258</v>
      </c>
      <c r="AE857" s="22">
        <v>12.299125364431488</v>
      </c>
      <c r="AF857" s="22">
        <v>11.598542274052477</v>
      </c>
    </row>
    <row r="858" spans="1:32">
      <c r="A858" s="3">
        <v>2017</v>
      </c>
      <c r="B858" s="5" t="s">
        <v>29</v>
      </c>
      <c r="C858" s="5" t="s">
        <v>18</v>
      </c>
      <c r="D858" s="2">
        <v>28</v>
      </c>
      <c r="E858" s="2">
        <v>20</v>
      </c>
      <c r="F858" s="46">
        <v>23484</v>
      </c>
      <c r="G858" s="46">
        <v>21736</v>
      </c>
      <c r="H858" s="46">
        <v>22103</v>
      </c>
      <c r="I858" s="46">
        <v>21321</v>
      </c>
      <c r="J858" s="46">
        <v>21324</v>
      </c>
      <c r="K858" s="46">
        <v>22284</v>
      </c>
      <c r="L858" s="46">
        <v>22631</v>
      </c>
      <c r="M858" s="46">
        <v>32163</v>
      </c>
      <c r="N858" s="46">
        <v>24679</v>
      </c>
      <c r="O858" s="46">
        <v>21797</v>
      </c>
      <c r="P858" s="46">
        <v>21272</v>
      </c>
      <c r="Q858" s="46">
        <v>23122</v>
      </c>
      <c r="R858" s="46">
        <v>21215</v>
      </c>
      <c r="S858" s="19">
        <v>102.9</v>
      </c>
      <c r="T858" s="6">
        <v>30467.580174927112</v>
      </c>
      <c r="U858" s="6">
        <v>28199.766763848394</v>
      </c>
      <c r="V858" s="6">
        <v>28675.903790087461</v>
      </c>
      <c r="W858" s="6">
        <v>27661.355685131195</v>
      </c>
      <c r="X858" s="6">
        <v>27665.247813411079</v>
      </c>
      <c r="Y858" s="6">
        <v>28910.72886297376</v>
      </c>
      <c r="Z858" s="6">
        <v>29360.918367346938</v>
      </c>
      <c r="AA858" s="6">
        <v>41727.507288629735</v>
      </c>
      <c r="AB858" s="6">
        <v>32017.944606413992</v>
      </c>
      <c r="AC858" s="6">
        <v>28278.906705539357</v>
      </c>
      <c r="AD858" s="6">
        <v>27597.784256559764</v>
      </c>
      <c r="AE858" s="6">
        <v>29997.930029154519</v>
      </c>
      <c r="AF858" s="6">
        <v>27523.83381924198</v>
      </c>
    </row>
    <row r="859" spans="1:32">
      <c r="A859" s="3">
        <v>2017</v>
      </c>
      <c r="B859" s="5" t="s">
        <v>29</v>
      </c>
      <c r="C859" s="5" t="s">
        <v>19</v>
      </c>
      <c r="D859" s="2">
        <v>29</v>
      </c>
      <c r="E859" s="2">
        <v>20</v>
      </c>
      <c r="F859" s="46">
        <v>28832</v>
      </c>
      <c r="G859" s="46">
        <v>26117</v>
      </c>
      <c r="H859" s="46">
        <v>26656</v>
      </c>
      <c r="I859" s="46">
        <v>26599</v>
      </c>
      <c r="J859" s="46">
        <v>26438</v>
      </c>
      <c r="K859" s="46">
        <v>27356</v>
      </c>
      <c r="L859" s="46">
        <v>28888</v>
      </c>
      <c r="M859" s="46">
        <v>37722</v>
      </c>
      <c r="N859" s="46">
        <v>30433</v>
      </c>
      <c r="O859" s="46">
        <v>27171</v>
      </c>
      <c r="P859" s="46">
        <v>25733</v>
      </c>
      <c r="Q859" s="46">
        <v>28207</v>
      </c>
      <c r="R859" s="46">
        <v>24324</v>
      </c>
      <c r="S859" s="19">
        <v>102.9</v>
      </c>
      <c r="T859" s="6">
        <v>37405.947521865884</v>
      </c>
      <c r="U859" s="6">
        <v>33883.571428571428</v>
      </c>
      <c r="V859" s="6">
        <v>34582.857142857138</v>
      </c>
      <c r="W859" s="6">
        <v>34508.906705539353</v>
      </c>
      <c r="X859" s="6">
        <v>34300.029154518947</v>
      </c>
      <c r="Y859" s="6">
        <v>35491.020408163262</v>
      </c>
      <c r="Z859" s="6">
        <v>37478.600583090374</v>
      </c>
      <c r="AA859" s="6">
        <v>48939.620991253643</v>
      </c>
      <c r="AB859" s="6">
        <v>39483.046647230316</v>
      </c>
      <c r="AC859" s="6">
        <v>35251.005830903785</v>
      </c>
      <c r="AD859" s="6">
        <v>33385.379008746357</v>
      </c>
      <c r="AE859" s="6">
        <v>36595.087463556847</v>
      </c>
      <c r="AF859" s="6">
        <v>31557.376093294461</v>
      </c>
    </row>
    <row r="860" spans="1:32">
      <c r="A860" s="3">
        <v>2017</v>
      </c>
      <c r="B860" s="5" t="s">
        <v>29</v>
      </c>
      <c r="C860" s="5" t="s">
        <v>20</v>
      </c>
      <c r="D860" s="2">
        <v>30</v>
      </c>
      <c r="E860" s="2">
        <v>20</v>
      </c>
      <c r="F860" s="46">
        <v>18238</v>
      </c>
      <c r="G860" s="46">
        <v>17175</v>
      </c>
      <c r="H860" s="46">
        <v>17888</v>
      </c>
      <c r="I860" s="46">
        <v>16551</v>
      </c>
      <c r="J860" s="46">
        <v>16150</v>
      </c>
      <c r="K860" s="46">
        <v>17023</v>
      </c>
      <c r="L860" s="46">
        <v>16593</v>
      </c>
      <c r="M860" s="46">
        <v>26590</v>
      </c>
      <c r="N860" s="46">
        <v>18518</v>
      </c>
      <c r="O860" s="46">
        <v>16714</v>
      </c>
      <c r="P860" s="46">
        <v>17252</v>
      </c>
      <c r="Q860" s="46">
        <v>18718</v>
      </c>
      <c r="R860" s="46">
        <v>17599</v>
      </c>
      <c r="S860" s="19">
        <v>102.9</v>
      </c>
      <c r="T860" s="6">
        <v>23661.545189504373</v>
      </c>
      <c r="U860" s="6">
        <v>22282.434402332361</v>
      </c>
      <c r="V860" s="6">
        <v>23207.463556851311</v>
      </c>
      <c r="W860" s="6">
        <v>21472.871720116618</v>
      </c>
      <c r="X860" s="6">
        <v>20952.623906705539</v>
      </c>
      <c r="Y860" s="6">
        <v>22085.233236151602</v>
      </c>
      <c r="Z860" s="6">
        <v>21527.361516034984</v>
      </c>
      <c r="AA860" s="6">
        <v>34497.230320699709</v>
      </c>
      <c r="AB860" s="6">
        <v>24024.810495626822</v>
      </c>
      <c r="AC860" s="6">
        <v>21684.344023323614</v>
      </c>
      <c r="AD860" s="6">
        <v>22382.332361516033</v>
      </c>
      <c r="AE860" s="6">
        <v>24284.285714285714</v>
      </c>
      <c r="AF860" s="6">
        <v>22832.521865889212</v>
      </c>
    </row>
    <row r="861" spans="1:32">
      <c r="A861" s="3">
        <v>2017</v>
      </c>
      <c r="B861" s="5" t="s">
        <v>29</v>
      </c>
      <c r="C861" s="5" t="s">
        <v>21</v>
      </c>
      <c r="D861" s="2">
        <v>31</v>
      </c>
      <c r="E861" s="2">
        <v>20</v>
      </c>
      <c r="F861" s="46">
        <v>28759</v>
      </c>
      <c r="G861" s="46">
        <v>25904</v>
      </c>
      <c r="H861" s="46">
        <v>26754</v>
      </c>
      <c r="I861" s="46">
        <v>26309</v>
      </c>
      <c r="J861" s="46">
        <v>25882</v>
      </c>
      <c r="K861" s="46">
        <v>26837</v>
      </c>
      <c r="L861" s="46">
        <v>28456</v>
      </c>
      <c r="M861" s="46">
        <v>37171</v>
      </c>
      <c r="N861" s="46">
        <v>30236</v>
      </c>
      <c r="O861" s="46">
        <v>27119</v>
      </c>
      <c r="P861" s="46">
        <v>26026</v>
      </c>
      <c r="Q861" s="46">
        <v>28335</v>
      </c>
      <c r="R861" s="46">
        <v>25935</v>
      </c>
      <c r="S861" s="19">
        <v>102.9</v>
      </c>
      <c r="T861" s="6">
        <v>37311.239067055394</v>
      </c>
      <c r="U861" s="6">
        <v>33607.230320699709</v>
      </c>
      <c r="V861" s="6">
        <v>34710</v>
      </c>
      <c r="W861" s="6">
        <v>34132.667638483967</v>
      </c>
      <c r="X861" s="6">
        <v>33578.688046647228</v>
      </c>
      <c r="Y861" s="6">
        <v>34817.682215743436</v>
      </c>
      <c r="Z861" s="6">
        <v>36918.13411078717</v>
      </c>
      <c r="AA861" s="6">
        <v>48224.766763848391</v>
      </c>
      <c r="AB861" s="6">
        <v>39227.463556851311</v>
      </c>
      <c r="AC861" s="6">
        <v>35183.542274052474</v>
      </c>
      <c r="AD861" s="6">
        <v>33765.510204081627</v>
      </c>
      <c r="AE861" s="6">
        <v>36761.15160349854</v>
      </c>
      <c r="AF861" s="6">
        <v>33647.448979591834</v>
      </c>
    </row>
    <row r="862" spans="1:32">
      <c r="A862" s="3">
        <v>2017</v>
      </c>
      <c r="B862" s="5" t="s">
        <v>29</v>
      </c>
      <c r="C862" s="5" t="s">
        <v>22</v>
      </c>
      <c r="D862" s="2">
        <v>32</v>
      </c>
      <c r="E862" s="2">
        <v>20</v>
      </c>
      <c r="F862" s="46">
        <v>31110</v>
      </c>
      <c r="G862" s="46">
        <v>27967</v>
      </c>
      <c r="H862" s="46">
        <v>28985</v>
      </c>
      <c r="I862" s="46">
        <v>28757</v>
      </c>
      <c r="J862" s="46">
        <v>28380</v>
      </c>
      <c r="K862" s="46">
        <v>29537</v>
      </c>
      <c r="L862" s="46">
        <v>30897</v>
      </c>
      <c r="M862" s="46">
        <v>41000</v>
      </c>
      <c r="N862" s="46">
        <v>32941</v>
      </c>
      <c r="O862" s="46">
        <v>29624</v>
      </c>
      <c r="P862" s="46">
        <v>27766</v>
      </c>
      <c r="Q862" s="46">
        <v>30317</v>
      </c>
      <c r="R862" s="46">
        <v>26716</v>
      </c>
      <c r="S862" s="19">
        <v>102.9</v>
      </c>
      <c r="T862" s="6">
        <v>40361.370262390665</v>
      </c>
      <c r="U862" s="6">
        <v>36283.717201166182</v>
      </c>
      <c r="V862" s="6">
        <v>37604.446064139942</v>
      </c>
      <c r="W862" s="6">
        <v>37308.644314868805</v>
      </c>
      <c r="X862" s="6">
        <v>36819.533527696789</v>
      </c>
      <c r="Y862" s="6">
        <v>38320.597667638482</v>
      </c>
      <c r="Z862" s="6">
        <v>40085.029154518947</v>
      </c>
      <c r="AA862" s="6">
        <v>53192.41982507288</v>
      </c>
      <c r="AB862" s="6">
        <v>42736.865889212822</v>
      </c>
      <c r="AC862" s="6">
        <v>38433.469387755104</v>
      </c>
      <c r="AD862" s="6">
        <v>36022.944606413992</v>
      </c>
      <c r="AE862" s="6">
        <v>39332.551020408158</v>
      </c>
      <c r="AF862" s="6">
        <v>34660.699708454806</v>
      </c>
    </row>
    <row r="863" spans="1:32">
      <c r="A863" s="3">
        <v>2017</v>
      </c>
      <c r="B863" s="5" t="s">
        <v>29</v>
      </c>
      <c r="C863" s="5" t="s">
        <v>23</v>
      </c>
      <c r="D863" s="2">
        <v>33</v>
      </c>
      <c r="E863" s="2">
        <v>20</v>
      </c>
      <c r="F863" s="46">
        <v>25300</v>
      </c>
      <c r="G863" s="46">
        <v>23090</v>
      </c>
      <c r="H863" s="46">
        <v>23936</v>
      </c>
      <c r="I863" s="46">
        <v>22657</v>
      </c>
      <c r="J863" s="46">
        <v>22157</v>
      </c>
      <c r="K863" s="46">
        <v>22882</v>
      </c>
      <c r="L863" s="46">
        <v>24565</v>
      </c>
      <c r="M863" s="46">
        <v>33000</v>
      </c>
      <c r="N863" s="46">
        <v>26082</v>
      </c>
      <c r="O863" s="46">
        <v>23311</v>
      </c>
      <c r="P863" s="46">
        <v>23838</v>
      </c>
      <c r="Q863" s="46">
        <v>25500</v>
      </c>
      <c r="R863" s="46">
        <v>24935</v>
      </c>
      <c r="S863" s="19">
        <v>102.9</v>
      </c>
      <c r="T863" s="6">
        <v>32823.615160349851</v>
      </c>
      <c r="U863" s="6">
        <v>29956.413994169096</v>
      </c>
      <c r="V863" s="6">
        <v>31053.994169096208</v>
      </c>
      <c r="W863" s="6">
        <v>29394.650145772594</v>
      </c>
      <c r="X863" s="6">
        <v>28745.962099125361</v>
      </c>
      <c r="Y863" s="6">
        <v>29686.559766763847</v>
      </c>
      <c r="Z863" s="6">
        <v>31870.043731778424</v>
      </c>
      <c r="AA863" s="6">
        <v>42813.411078717196</v>
      </c>
      <c r="AB863" s="6">
        <v>33838.163265306117</v>
      </c>
      <c r="AC863" s="6">
        <v>30243.13411078717</v>
      </c>
      <c r="AD863" s="6">
        <v>30926.851311953353</v>
      </c>
      <c r="AE863" s="6">
        <v>33083.090379008747</v>
      </c>
      <c r="AF863" s="6">
        <v>32350.072886297374</v>
      </c>
    </row>
    <row r="864" spans="1:32">
      <c r="A864" s="3">
        <v>2017</v>
      </c>
      <c r="B864" s="5" t="s">
        <v>29</v>
      </c>
      <c r="C864" s="5" t="s">
        <v>24</v>
      </c>
      <c r="D864" s="2">
        <v>34</v>
      </c>
      <c r="E864" s="2">
        <v>20</v>
      </c>
      <c r="F864" s="46">
        <v>9856</v>
      </c>
      <c r="G864" s="46">
        <v>9949</v>
      </c>
      <c r="H864" s="46">
        <v>9626</v>
      </c>
      <c r="I864" s="46">
        <v>9762</v>
      </c>
      <c r="J864" s="46">
        <v>9476</v>
      </c>
      <c r="K864" s="46">
        <v>9819</v>
      </c>
      <c r="L864" s="46">
        <v>9543</v>
      </c>
      <c r="M864" s="46">
        <v>10800</v>
      </c>
      <c r="N864" s="46">
        <v>9734</v>
      </c>
      <c r="O864" s="46">
        <v>9576</v>
      </c>
      <c r="P864" s="46">
        <v>9671</v>
      </c>
      <c r="Q864" s="46">
        <v>10479</v>
      </c>
      <c r="R864" s="46">
        <v>9871</v>
      </c>
      <c r="S864" s="19">
        <v>102.9</v>
      </c>
      <c r="T864" s="6">
        <v>12786.938775510203</v>
      </c>
      <c r="U864" s="6">
        <v>12907.594752186587</v>
      </c>
      <c r="V864" s="6">
        <v>12488.542274052477</v>
      </c>
      <c r="W864" s="6">
        <v>12664.985422740525</v>
      </c>
      <c r="X864" s="6">
        <v>12293.935860058309</v>
      </c>
      <c r="Y864" s="6">
        <v>12738.935860058309</v>
      </c>
      <c r="Z864" s="6">
        <v>12380.860058309037</v>
      </c>
      <c r="AA864" s="6">
        <v>14011.661807580174</v>
      </c>
      <c r="AB864" s="6">
        <v>12628.65889212828</v>
      </c>
      <c r="AC864" s="6">
        <v>12423.673469387755</v>
      </c>
      <c r="AD864" s="6">
        <v>12546.924198250728</v>
      </c>
      <c r="AE864" s="6">
        <v>13595.204081632652</v>
      </c>
      <c r="AF864" s="6">
        <v>12806.39941690962</v>
      </c>
    </row>
    <row r="865" spans="1:32">
      <c r="A865" s="3">
        <v>2017</v>
      </c>
      <c r="B865" s="5" t="s">
        <v>29</v>
      </c>
      <c r="C865" s="5" t="s">
        <v>25</v>
      </c>
      <c r="D865" s="2">
        <v>35</v>
      </c>
      <c r="E865" s="2">
        <v>20</v>
      </c>
      <c r="F865" s="46">
        <v>9586</v>
      </c>
      <c r="G865" s="46">
        <v>9938</v>
      </c>
      <c r="H865" s="46">
        <v>9427</v>
      </c>
      <c r="I865" s="46">
        <v>9000</v>
      </c>
      <c r="J865" s="46">
        <v>9773</v>
      </c>
      <c r="K865" s="46">
        <v>9971</v>
      </c>
      <c r="L865" s="46">
        <v>9445</v>
      </c>
      <c r="M865" s="46">
        <v>10076</v>
      </c>
      <c r="N865" s="46">
        <v>9360</v>
      </c>
      <c r="O865" s="46">
        <v>9381</v>
      </c>
      <c r="P865" s="46">
        <v>9262</v>
      </c>
      <c r="Q865" s="46">
        <v>9993</v>
      </c>
      <c r="R865" s="46" t="s">
        <v>38</v>
      </c>
      <c r="S865" s="19">
        <v>102.9</v>
      </c>
      <c r="T865" s="6">
        <v>12436.647230320699</v>
      </c>
      <c r="U865" s="6">
        <v>12893.323615160349</v>
      </c>
      <c r="V865" s="6">
        <v>12230.36443148688</v>
      </c>
      <c r="W865" s="6">
        <v>11676.384839650145</v>
      </c>
      <c r="X865" s="6">
        <v>12679.256559766764</v>
      </c>
      <c r="Y865" s="6">
        <v>12936.137026239066</v>
      </c>
      <c r="Z865" s="6">
        <v>12253.717201166181</v>
      </c>
      <c r="AA865" s="6">
        <v>13072.361516034985</v>
      </c>
      <c r="AB865" s="6">
        <v>12143.440233236151</v>
      </c>
      <c r="AC865" s="6">
        <v>12170.685131195334</v>
      </c>
      <c r="AD865" s="6">
        <v>12016.297376093295</v>
      </c>
      <c r="AE865" s="6">
        <v>12964.679300291544</v>
      </c>
      <c r="AF865" s="6" t="s">
        <v>39</v>
      </c>
    </row>
    <row r="866" spans="1:32">
      <c r="A866" s="3">
        <v>2017</v>
      </c>
      <c r="B866" s="5" t="s">
        <v>29</v>
      </c>
      <c r="C866" s="5" t="s">
        <v>26</v>
      </c>
      <c r="D866" s="2">
        <v>36</v>
      </c>
      <c r="E866" s="2">
        <v>20</v>
      </c>
      <c r="F866" s="46">
        <v>9917</v>
      </c>
      <c r="G866" s="46">
        <v>9949</v>
      </c>
      <c r="H866" s="46">
        <v>9685</v>
      </c>
      <c r="I866" s="46">
        <v>9915</v>
      </c>
      <c r="J866" s="46">
        <v>9370</v>
      </c>
      <c r="K866" s="46">
        <v>9758</v>
      </c>
      <c r="L866" s="46">
        <v>9548</v>
      </c>
      <c r="M866" s="46">
        <v>11105</v>
      </c>
      <c r="N866" s="46">
        <v>9835</v>
      </c>
      <c r="O866" s="46">
        <v>9618</v>
      </c>
      <c r="P866" s="46">
        <v>9756</v>
      </c>
      <c r="Q866" s="46">
        <v>10559</v>
      </c>
      <c r="R866" s="46">
        <v>10106</v>
      </c>
      <c r="S866" s="19">
        <v>102.9</v>
      </c>
      <c r="T866" s="6">
        <v>12866.078717201166</v>
      </c>
      <c r="U866" s="6">
        <v>12907.594752186587</v>
      </c>
      <c r="V866" s="6">
        <v>12565.087463556851</v>
      </c>
      <c r="W866" s="6">
        <v>12863.483965014577</v>
      </c>
      <c r="X866" s="6">
        <v>12156.413994169096</v>
      </c>
      <c r="Y866" s="6">
        <v>12659.795918367347</v>
      </c>
      <c r="Z866" s="6">
        <v>12387.34693877551</v>
      </c>
      <c r="AA866" s="6">
        <v>14407.361516034985</v>
      </c>
      <c r="AB866" s="6">
        <v>12759.693877551019</v>
      </c>
      <c r="AC866" s="6">
        <v>12478.163265306122</v>
      </c>
      <c r="AD866" s="6">
        <v>12657.201166180757</v>
      </c>
      <c r="AE866" s="6">
        <v>13698.99416909621</v>
      </c>
      <c r="AF866" s="6">
        <v>13111.282798833818</v>
      </c>
    </row>
    <row r="867" spans="1:32">
      <c r="A867" s="3">
        <v>2018</v>
      </c>
      <c r="B867" s="5" t="s">
        <v>17</v>
      </c>
      <c r="C867" s="5" t="s">
        <v>18</v>
      </c>
      <c r="D867" s="2">
        <v>1</v>
      </c>
      <c r="E867" s="2">
        <v>21</v>
      </c>
      <c r="F867" s="96">
        <v>460</v>
      </c>
      <c r="G867" s="96">
        <v>418.1</v>
      </c>
      <c r="H867" s="96">
        <v>434.3</v>
      </c>
      <c r="I867" s="96">
        <v>422.3</v>
      </c>
      <c r="J867" s="96">
        <v>416.5</v>
      </c>
      <c r="K867" s="96">
        <v>439.4</v>
      </c>
      <c r="L867" s="96">
        <v>449</v>
      </c>
      <c r="M867" s="96">
        <v>617.70000000000005</v>
      </c>
      <c r="N867" s="96">
        <v>477.7</v>
      </c>
      <c r="O867" s="96">
        <v>423.4</v>
      </c>
      <c r="P867" s="96">
        <v>415.2</v>
      </c>
      <c r="Q867" s="96">
        <v>453.5</v>
      </c>
      <c r="R867" s="96">
        <v>420.2</v>
      </c>
      <c r="S867" s="19">
        <v>105.4</v>
      </c>
      <c r="T867" s="20">
        <v>582.63757115749524</v>
      </c>
      <c r="U867" s="20">
        <v>529.56688804554085</v>
      </c>
      <c r="V867" s="20">
        <v>550.08586337760914</v>
      </c>
      <c r="W867" s="20">
        <v>534.88662239089183</v>
      </c>
      <c r="X867" s="20">
        <v>527.54032258064512</v>
      </c>
      <c r="Y867" s="20">
        <v>556.54554079696391</v>
      </c>
      <c r="Z867" s="20">
        <v>568.70493358633769</v>
      </c>
      <c r="AA867" s="20">
        <v>782.38092979127146</v>
      </c>
      <c r="AB867" s="20">
        <v>605.05645161290317</v>
      </c>
      <c r="AC867" s="20">
        <v>536.27988614800745</v>
      </c>
      <c r="AD867" s="20">
        <v>525.89373814041744</v>
      </c>
      <c r="AE867" s="20">
        <v>574.40464895635671</v>
      </c>
      <c r="AF867" s="20">
        <v>532.22675521821623</v>
      </c>
    </row>
    <row r="868" spans="1:32">
      <c r="A868" s="3">
        <v>2018</v>
      </c>
      <c r="B868" s="5" t="s">
        <v>17</v>
      </c>
      <c r="C868" s="5" t="s">
        <v>19</v>
      </c>
      <c r="D868" s="2">
        <v>2</v>
      </c>
      <c r="E868" s="2">
        <v>21</v>
      </c>
      <c r="F868" s="96">
        <v>554.6</v>
      </c>
      <c r="G868" s="96">
        <v>506.7</v>
      </c>
      <c r="H868" s="96">
        <v>517.5</v>
      </c>
      <c r="I868" s="96">
        <v>514.4</v>
      </c>
      <c r="J868" s="96">
        <v>511.9</v>
      </c>
      <c r="K868" s="96">
        <v>529.6</v>
      </c>
      <c r="L868" s="96">
        <v>552.1</v>
      </c>
      <c r="M868" s="96">
        <v>709.1</v>
      </c>
      <c r="N868" s="96">
        <v>578.20000000000005</v>
      </c>
      <c r="O868" s="96">
        <v>518.9</v>
      </c>
      <c r="P868" s="96">
        <v>488</v>
      </c>
      <c r="Q868" s="96">
        <v>546.20000000000005</v>
      </c>
      <c r="R868" s="96">
        <v>478.6</v>
      </c>
      <c r="S868" s="19">
        <v>105.4</v>
      </c>
      <c r="T868" s="20">
        <v>702.45825426944975</v>
      </c>
      <c r="U868" s="20">
        <v>641.78795066413659</v>
      </c>
      <c r="V868" s="20">
        <v>655.46726755218208</v>
      </c>
      <c r="W868" s="20">
        <v>651.54079696394683</v>
      </c>
      <c r="X868" s="20">
        <v>648.37428842504733</v>
      </c>
      <c r="Y868" s="20">
        <v>670.79316888045548</v>
      </c>
      <c r="Z868" s="20">
        <v>699.29174573055025</v>
      </c>
      <c r="AA868" s="20">
        <v>898.14848197343451</v>
      </c>
      <c r="AB868" s="20">
        <v>732.35009487666036</v>
      </c>
      <c r="AC868" s="20">
        <v>657.24051233396574</v>
      </c>
      <c r="AD868" s="20">
        <v>618.1024667931689</v>
      </c>
      <c r="AE868" s="20">
        <v>691.81878557874768</v>
      </c>
      <c r="AF868" s="20">
        <v>606.19639468690707</v>
      </c>
    </row>
    <row r="869" spans="1:32">
      <c r="A869" s="3">
        <v>2018</v>
      </c>
      <c r="B869" s="5" t="s">
        <v>17</v>
      </c>
      <c r="C869" s="5" t="s">
        <v>20</v>
      </c>
      <c r="D869" s="2">
        <v>3</v>
      </c>
      <c r="E869" s="2">
        <v>21</v>
      </c>
      <c r="F869" s="96">
        <v>369.9</v>
      </c>
      <c r="G869" s="96">
        <v>345</v>
      </c>
      <c r="H869" s="96">
        <v>356</v>
      </c>
      <c r="I869" s="96">
        <v>334.2</v>
      </c>
      <c r="J869" s="96">
        <v>330</v>
      </c>
      <c r="K869" s="96">
        <v>347.9</v>
      </c>
      <c r="L869" s="96">
        <v>347.6</v>
      </c>
      <c r="M869" s="96">
        <v>529</v>
      </c>
      <c r="N869" s="96">
        <v>375</v>
      </c>
      <c r="O869" s="96">
        <v>331.9</v>
      </c>
      <c r="P869" s="96">
        <v>344.4</v>
      </c>
      <c r="Q869" s="96">
        <v>378.7</v>
      </c>
      <c r="R869" s="96">
        <v>350.5</v>
      </c>
      <c r="S869" s="19">
        <v>105.4</v>
      </c>
      <c r="T869" s="20">
        <v>468.5166034155597</v>
      </c>
      <c r="U869" s="20">
        <v>436.97817836812141</v>
      </c>
      <c r="V869" s="20">
        <v>450.9108159392789</v>
      </c>
      <c r="W869" s="20">
        <v>423.29886148007586</v>
      </c>
      <c r="X869" s="20">
        <v>417.97912713472482</v>
      </c>
      <c r="Y869" s="20">
        <v>440.6513282732447</v>
      </c>
      <c r="Z869" s="20">
        <v>440.27134724857689</v>
      </c>
      <c r="AA869" s="20">
        <v>670.03320683111951</v>
      </c>
      <c r="AB869" s="20">
        <v>474.97628083491458</v>
      </c>
      <c r="AC869" s="20">
        <v>420.38567362428836</v>
      </c>
      <c r="AD869" s="20">
        <v>436.21821631878549</v>
      </c>
      <c r="AE869" s="20">
        <v>479.66271347248573</v>
      </c>
      <c r="AF869" s="20">
        <v>443.94449715370018</v>
      </c>
    </row>
    <row r="870" spans="1:32">
      <c r="A870" s="3">
        <v>2018</v>
      </c>
      <c r="B870" s="5" t="s">
        <v>17</v>
      </c>
      <c r="C870" s="5" t="s">
        <v>21</v>
      </c>
      <c r="D870" s="2">
        <v>4</v>
      </c>
      <c r="E870" s="2">
        <v>21</v>
      </c>
      <c r="F870" s="96">
        <v>568.29999999999995</v>
      </c>
      <c r="G870" s="96">
        <v>507</v>
      </c>
      <c r="H870" s="96">
        <v>529.9</v>
      </c>
      <c r="I870" s="96">
        <v>520.4</v>
      </c>
      <c r="J870" s="96">
        <v>515.6</v>
      </c>
      <c r="K870" s="96">
        <v>536.6</v>
      </c>
      <c r="L870" s="96">
        <v>557.79999999999995</v>
      </c>
      <c r="M870" s="96">
        <v>713</v>
      </c>
      <c r="N870" s="96">
        <v>589.1</v>
      </c>
      <c r="O870" s="96">
        <v>531.4</v>
      </c>
      <c r="P870" s="96">
        <v>509</v>
      </c>
      <c r="Q870" s="96">
        <v>563.1</v>
      </c>
      <c r="R870" s="96">
        <v>517.79999999999995</v>
      </c>
      <c r="S870" s="19">
        <v>105.4</v>
      </c>
      <c r="T870" s="20">
        <v>719.81072106261843</v>
      </c>
      <c r="U870" s="20">
        <v>642.16793168880452</v>
      </c>
      <c r="V870" s="20">
        <v>671.1731499051233</v>
      </c>
      <c r="W870" s="20">
        <v>659.14041745730538</v>
      </c>
      <c r="X870" s="20">
        <v>653.06072106261865</v>
      </c>
      <c r="Y870" s="20">
        <v>679.65939278937378</v>
      </c>
      <c r="Z870" s="20">
        <v>706.51138519924086</v>
      </c>
      <c r="AA870" s="20">
        <v>903.08823529411757</v>
      </c>
      <c r="AB870" s="20">
        <v>746.15607210626183</v>
      </c>
      <c r="AC870" s="20">
        <v>673.07305502846293</v>
      </c>
      <c r="AD870" s="20">
        <v>644.70113851992403</v>
      </c>
      <c r="AE870" s="20">
        <v>713.2243833017078</v>
      </c>
      <c r="AF870" s="20">
        <v>655.84724857684989</v>
      </c>
    </row>
    <row r="871" spans="1:32">
      <c r="A871" s="3">
        <v>2018</v>
      </c>
      <c r="B871" s="5" t="s">
        <v>17</v>
      </c>
      <c r="C871" s="5" t="s">
        <v>22</v>
      </c>
      <c r="D871" s="2">
        <v>5</v>
      </c>
      <c r="E871" s="2">
        <v>21</v>
      </c>
      <c r="F871" s="96">
        <v>608.20000000000005</v>
      </c>
      <c r="G871" s="96">
        <v>542.5</v>
      </c>
      <c r="H871" s="96">
        <v>570.5</v>
      </c>
      <c r="I871" s="96">
        <v>560</v>
      </c>
      <c r="J871" s="96">
        <v>557.6</v>
      </c>
      <c r="K871" s="96">
        <v>583</v>
      </c>
      <c r="L871" s="96">
        <v>601.4</v>
      </c>
      <c r="M871" s="96">
        <v>780.8</v>
      </c>
      <c r="N871" s="96">
        <v>634.79999999999995</v>
      </c>
      <c r="O871" s="96">
        <v>574.9</v>
      </c>
      <c r="P871" s="96">
        <v>541.6</v>
      </c>
      <c r="Q871" s="96">
        <v>598.29999999999995</v>
      </c>
      <c r="R871" s="96">
        <v>532.70000000000005</v>
      </c>
      <c r="S871" s="19">
        <v>105.4</v>
      </c>
      <c r="T871" s="20">
        <v>770.34819734345353</v>
      </c>
      <c r="U871" s="20">
        <v>687.13235294117646</v>
      </c>
      <c r="V871" s="20">
        <v>722.59724857685001</v>
      </c>
      <c r="W871" s="20">
        <v>709.29791271347244</v>
      </c>
      <c r="X871" s="20">
        <v>706.25806451612902</v>
      </c>
      <c r="Y871" s="20">
        <v>738.4297912713472</v>
      </c>
      <c r="Z871" s="20">
        <v>761.73529411764696</v>
      </c>
      <c r="AA871" s="20">
        <v>988.96394686907001</v>
      </c>
      <c r="AB871" s="20">
        <v>804.0398481973433</v>
      </c>
      <c r="AC871" s="20">
        <v>728.17030360531305</v>
      </c>
      <c r="AD871" s="20">
        <v>685.99240986717268</v>
      </c>
      <c r="AE871" s="20">
        <v>757.8088235294116</v>
      </c>
      <c r="AF871" s="20">
        <v>674.71963946869073</v>
      </c>
    </row>
    <row r="872" spans="1:32">
      <c r="A872" s="3">
        <v>2018</v>
      </c>
      <c r="B872" s="5" t="s">
        <v>17</v>
      </c>
      <c r="C872" s="5" t="s">
        <v>23</v>
      </c>
      <c r="D872" s="2">
        <v>6</v>
      </c>
      <c r="E872" s="2">
        <v>21</v>
      </c>
      <c r="F872" s="96">
        <v>509</v>
      </c>
      <c r="G872" s="96">
        <v>458.9</v>
      </c>
      <c r="H872" s="96">
        <v>475.8</v>
      </c>
      <c r="I872" s="96">
        <v>459.8</v>
      </c>
      <c r="J872" s="96">
        <v>445.9</v>
      </c>
      <c r="K872" s="96">
        <v>472.3</v>
      </c>
      <c r="L872" s="96">
        <v>493.2</v>
      </c>
      <c r="M872" s="96">
        <v>643.20000000000005</v>
      </c>
      <c r="N872" s="96">
        <v>520.4</v>
      </c>
      <c r="O872" s="96">
        <v>469.2</v>
      </c>
      <c r="P872" s="96">
        <v>469.5</v>
      </c>
      <c r="Q872" s="96">
        <v>516.4</v>
      </c>
      <c r="R872" s="96">
        <v>498.3</v>
      </c>
      <c r="S872" s="19">
        <v>105.4</v>
      </c>
      <c r="T872" s="20">
        <v>644.70113851992403</v>
      </c>
      <c r="U872" s="20">
        <v>581.2443074003794</v>
      </c>
      <c r="V872" s="20">
        <v>602.64990512333964</v>
      </c>
      <c r="W872" s="20">
        <v>582.38425047438329</v>
      </c>
      <c r="X872" s="20">
        <v>564.77846299810233</v>
      </c>
      <c r="Y872" s="20">
        <v>598.21679316888049</v>
      </c>
      <c r="Z872" s="20">
        <v>624.68880455407964</v>
      </c>
      <c r="AA872" s="20">
        <v>814.67931688804561</v>
      </c>
      <c r="AB872" s="20">
        <v>659.14041745730538</v>
      </c>
      <c r="AC872" s="20">
        <v>594.29032258064512</v>
      </c>
      <c r="AD872" s="20">
        <v>594.67030360531305</v>
      </c>
      <c r="AE872" s="20">
        <v>654.07400379506635</v>
      </c>
      <c r="AF872" s="20">
        <v>631.14848197343451</v>
      </c>
    </row>
    <row r="873" spans="1:32">
      <c r="A873" s="3">
        <v>2018</v>
      </c>
      <c r="B873" s="5" t="s">
        <v>17</v>
      </c>
      <c r="C873" s="5" t="s">
        <v>24</v>
      </c>
      <c r="D873" s="2">
        <v>7</v>
      </c>
      <c r="E873" s="2">
        <v>21</v>
      </c>
      <c r="F873" s="96">
        <v>187.3</v>
      </c>
      <c r="G873" s="96">
        <v>187.9</v>
      </c>
      <c r="H873" s="96">
        <v>186.1</v>
      </c>
      <c r="I873" s="96">
        <v>183.5</v>
      </c>
      <c r="J873" s="96">
        <v>176.2</v>
      </c>
      <c r="K873" s="96">
        <v>185.9</v>
      </c>
      <c r="L873" s="96">
        <v>184.1</v>
      </c>
      <c r="M873" s="96">
        <v>200.5</v>
      </c>
      <c r="N873" s="96">
        <v>186.8</v>
      </c>
      <c r="O873" s="96">
        <v>181.6</v>
      </c>
      <c r="P873" s="96">
        <v>180</v>
      </c>
      <c r="Q873" s="96">
        <v>194.9</v>
      </c>
      <c r="R873" s="96">
        <v>186.3</v>
      </c>
      <c r="S873" s="19">
        <v>105.4</v>
      </c>
      <c r="T873" s="20">
        <v>237.23481973434536</v>
      </c>
      <c r="U873" s="20">
        <v>237.99478178368122</v>
      </c>
      <c r="V873" s="20">
        <v>235.7148956356736</v>
      </c>
      <c r="W873" s="20">
        <v>232.4217267552182</v>
      </c>
      <c r="X873" s="20">
        <v>223.17552182163183</v>
      </c>
      <c r="Y873" s="20">
        <v>235.46157495256168</v>
      </c>
      <c r="Z873" s="20">
        <v>233.18168880455406</v>
      </c>
      <c r="AA873" s="20">
        <v>253.95398481973433</v>
      </c>
      <c r="AB873" s="20">
        <v>236.60151802656549</v>
      </c>
      <c r="AC873" s="20">
        <v>230.01518026565464</v>
      </c>
      <c r="AD873" s="20">
        <v>227.988614800759</v>
      </c>
      <c r="AE873" s="20">
        <v>246.86100569259963</v>
      </c>
      <c r="AF873" s="20">
        <v>235.96821631878561</v>
      </c>
    </row>
    <row r="874" spans="1:32">
      <c r="A874" s="3">
        <v>2018</v>
      </c>
      <c r="B874" s="5" t="s">
        <v>17</v>
      </c>
      <c r="C874" s="5" t="s">
        <v>25</v>
      </c>
      <c r="D874" s="2">
        <v>8</v>
      </c>
      <c r="E874" s="2">
        <v>21</v>
      </c>
      <c r="F874" s="96">
        <v>176.8</v>
      </c>
      <c r="G874" s="96">
        <v>187.9</v>
      </c>
      <c r="H874" s="96">
        <v>176.2</v>
      </c>
      <c r="I874" s="96">
        <v>172.5</v>
      </c>
      <c r="J874" s="96">
        <v>167.4</v>
      </c>
      <c r="K874" s="96">
        <v>178.2</v>
      </c>
      <c r="L874" s="96">
        <v>172.9</v>
      </c>
      <c r="M874" s="96">
        <v>191.6</v>
      </c>
      <c r="N874" s="96">
        <v>174.9</v>
      </c>
      <c r="O874" s="96">
        <v>165.9</v>
      </c>
      <c r="P874" s="96">
        <v>165.1</v>
      </c>
      <c r="Q874" s="96">
        <v>172.5</v>
      </c>
      <c r="R874" s="96">
        <v>165.1</v>
      </c>
      <c r="S874" s="19">
        <v>105.4</v>
      </c>
      <c r="T874" s="20">
        <v>223.93548387096774</v>
      </c>
      <c r="U874" s="20">
        <v>237.99478178368122</v>
      </c>
      <c r="V874" s="20">
        <v>223.17552182163183</v>
      </c>
      <c r="W874" s="20">
        <v>218.4890891840607</v>
      </c>
      <c r="X874" s="20">
        <v>212.02941176470588</v>
      </c>
      <c r="Y874" s="20">
        <v>225.70872865275138</v>
      </c>
      <c r="Z874" s="20">
        <v>218.99573055028463</v>
      </c>
      <c r="AA874" s="20">
        <v>242.68121442125235</v>
      </c>
      <c r="AB874" s="20">
        <v>221.52893738140418</v>
      </c>
      <c r="AC874" s="20">
        <v>210.12950664136622</v>
      </c>
      <c r="AD874" s="20">
        <v>209.11622390891839</v>
      </c>
      <c r="AE874" s="20">
        <v>218.4890891840607</v>
      </c>
      <c r="AF874" s="20">
        <v>209.11622390891839</v>
      </c>
    </row>
    <row r="875" spans="1:32">
      <c r="A875" s="3">
        <v>2018</v>
      </c>
      <c r="B875" s="5" t="s">
        <v>17</v>
      </c>
      <c r="C875" s="5" t="s">
        <v>26</v>
      </c>
      <c r="D875" s="2">
        <v>9</v>
      </c>
      <c r="E875" s="2">
        <v>21</v>
      </c>
      <c r="F875" s="96">
        <v>189.9</v>
      </c>
      <c r="G875" s="96">
        <v>188.8</v>
      </c>
      <c r="H875" s="96">
        <v>188.3</v>
      </c>
      <c r="I875" s="96">
        <v>185.6</v>
      </c>
      <c r="J875" s="96">
        <v>179.7</v>
      </c>
      <c r="K875" s="96">
        <v>187.9</v>
      </c>
      <c r="L875" s="96">
        <v>187.5</v>
      </c>
      <c r="M875" s="96">
        <v>205.8</v>
      </c>
      <c r="N875" s="96">
        <v>189.9</v>
      </c>
      <c r="O875" s="96">
        <v>186</v>
      </c>
      <c r="P875" s="96">
        <v>185.1</v>
      </c>
      <c r="Q875" s="96">
        <v>201.2</v>
      </c>
      <c r="R875" s="96">
        <v>191.1</v>
      </c>
      <c r="S875" s="19">
        <v>105.4</v>
      </c>
      <c r="T875" s="20">
        <v>240.52798861480076</v>
      </c>
      <c r="U875" s="20">
        <v>239.13472485768503</v>
      </c>
      <c r="V875" s="20">
        <v>238.50142314990515</v>
      </c>
      <c r="W875" s="20">
        <v>235.08159392789372</v>
      </c>
      <c r="X875" s="20">
        <v>227.60863377609104</v>
      </c>
      <c r="Y875" s="20">
        <v>237.99478178368122</v>
      </c>
      <c r="Z875" s="20">
        <v>237.48814041745729</v>
      </c>
      <c r="AA875" s="20">
        <v>260.66698292220116</v>
      </c>
      <c r="AB875" s="20">
        <v>240.52798861480076</v>
      </c>
      <c r="AC875" s="20">
        <v>235.58823529411762</v>
      </c>
      <c r="AD875" s="20">
        <v>234.44829222011381</v>
      </c>
      <c r="AE875" s="20">
        <v>254.84060721062613</v>
      </c>
      <c r="AF875" s="20">
        <v>242.04791271347247</v>
      </c>
    </row>
    <row r="876" spans="1:32">
      <c r="A876" s="3">
        <v>2018</v>
      </c>
      <c r="B876" s="5" t="s">
        <v>27</v>
      </c>
      <c r="C876" s="5" t="s">
        <v>18</v>
      </c>
      <c r="D876" s="2">
        <v>10</v>
      </c>
      <c r="E876" s="2">
        <v>21</v>
      </c>
      <c r="F876" s="44">
        <v>12.77</v>
      </c>
      <c r="G876" s="44">
        <v>11.7</v>
      </c>
      <c r="H876" s="44">
        <v>11.97</v>
      </c>
      <c r="I876" s="44">
        <v>11.65</v>
      </c>
      <c r="J876" s="44">
        <v>11.46</v>
      </c>
      <c r="K876" s="44">
        <v>11.97</v>
      </c>
      <c r="L876" s="44">
        <v>12.36</v>
      </c>
      <c r="M876" s="44">
        <v>17.12</v>
      </c>
      <c r="N876" s="44">
        <v>13.41</v>
      </c>
      <c r="O876" s="44">
        <v>11.97</v>
      </c>
      <c r="P876" s="44">
        <v>11.46</v>
      </c>
      <c r="Q876" s="44">
        <v>12.9</v>
      </c>
      <c r="R876" s="44">
        <v>11.43</v>
      </c>
      <c r="S876" s="19">
        <v>105.4</v>
      </c>
      <c r="T876" s="21">
        <v>16.17452561669829</v>
      </c>
      <c r="U876" s="21">
        <v>14.819259962049333</v>
      </c>
      <c r="V876" s="21">
        <v>15.161242884250475</v>
      </c>
      <c r="W876" s="21">
        <v>14.755929791271347</v>
      </c>
      <c r="X876" s="21">
        <v>14.515275142314991</v>
      </c>
      <c r="Y876" s="21">
        <v>15.161242884250475</v>
      </c>
      <c r="Z876" s="21">
        <v>15.655218216318785</v>
      </c>
      <c r="AA876" s="21">
        <v>21.684250474383301</v>
      </c>
      <c r="AB876" s="21">
        <v>16.985151802656546</v>
      </c>
      <c r="AC876" s="21">
        <v>15.161242884250475</v>
      </c>
      <c r="AD876" s="21">
        <v>14.515275142314991</v>
      </c>
      <c r="AE876" s="21">
        <v>16.339184060721063</v>
      </c>
      <c r="AF876" s="21">
        <v>14.477277039848197</v>
      </c>
    </row>
    <row r="877" spans="1:32">
      <c r="A877" s="3">
        <v>2018</v>
      </c>
      <c r="B877" s="5" t="s">
        <v>27</v>
      </c>
      <c r="C877" s="5" t="s">
        <v>19</v>
      </c>
      <c r="D877" s="2">
        <v>11</v>
      </c>
      <c r="E877" s="2">
        <v>21</v>
      </c>
      <c r="F877" s="44">
        <v>14.08</v>
      </c>
      <c r="G877" s="44">
        <v>12.93</v>
      </c>
      <c r="H877" s="44">
        <v>13.12</v>
      </c>
      <c r="I877" s="44">
        <v>12.82</v>
      </c>
      <c r="J877" s="44">
        <v>12.75</v>
      </c>
      <c r="K877" s="44">
        <v>13.16</v>
      </c>
      <c r="L877" s="44">
        <v>13.76</v>
      </c>
      <c r="M877" s="44">
        <v>18.8</v>
      </c>
      <c r="N877" s="44">
        <v>14.9</v>
      </c>
      <c r="O877" s="44">
        <v>13.33</v>
      </c>
      <c r="P877" s="44">
        <v>12.31</v>
      </c>
      <c r="Q877" s="44">
        <v>13.97</v>
      </c>
      <c r="R877" s="44">
        <v>12</v>
      </c>
      <c r="S877" s="19">
        <v>105.4</v>
      </c>
      <c r="T877" s="21">
        <v>17.833776091081592</v>
      </c>
      <c r="U877" s="21">
        <v>16.377182163187854</v>
      </c>
      <c r="V877" s="21">
        <v>16.617836812144212</v>
      </c>
      <c r="W877" s="21">
        <v>16.237855787476281</v>
      </c>
      <c r="X877" s="21">
        <v>16.149193548387096</v>
      </c>
      <c r="Y877" s="21">
        <v>16.668500948766603</v>
      </c>
      <c r="Z877" s="21">
        <v>17.428462998102468</v>
      </c>
      <c r="AA877" s="21">
        <v>23.812144212523719</v>
      </c>
      <c r="AB877" s="21">
        <v>18.872390891840606</v>
      </c>
      <c r="AC877" s="21">
        <v>16.883823529411764</v>
      </c>
      <c r="AD877" s="21">
        <v>15.591888045540797</v>
      </c>
      <c r="AE877" s="21">
        <v>17.69444971537002</v>
      </c>
      <c r="AF877" s="21">
        <v>15.199240986717268</v>
      </c>
    </row>
    <row r="878" spans="1:32">
      <c r="A878" s="3">
        <v>2018</v>
      </c>
      <c r="B878" s="5" t="s">
        <v>27</v>
      </c>
      <c r="C878" s="5" t="s">
        <v>20</v>
      </c>
      <c r="D878" s="2">
        <v>12</v>
      </c>
      <c r="E878" s="2">
        <v>21</v>
      </c>
      <c r="F878" s="44">
        <v>11.5</v>
      </c>
      <c r="G878" s="44">
        <v>10.64</v>
      </c>
      <c r="H878" s="44">
        <v>10.88</v>
      </c>
      <c r="I878" s="44">
        <v>10.38</v>
      </c>
      <c r="J878" s="44">
        <v>10.199999999999999</v>
      </c>
      <c r="K878" s="44">
        <v>10.68</v>
      </c>
      <c r="L878" s="44">
        <v>10.92</v>
      </c>
      <c r="M878" s="44">
        <v>15.62</v>
      </c>
      <c r="N878" s="44">
        <v>11.94</v>
      </c>
      <c r="O878" s="44">
        <v>10.75</v>
      </c>
      <c r="P878" s="44">
        <v>10.52</v>
      </c>
      <c r="Q878" s="44">
        <v>11.81</v>
      </c>
      <c r="R878" s="44">
        <v>10.7</v>
      </c>
      <c r="S878" s="19">
        <v>105.4</v>
      </c>
      <c r="T878" s="21">
        <v>14.56593927893738</v>
      </c>
      <c r="U878" s="21">
        <v>13.476660341555977</v>
      </c>
      <c r="V878" s="21">
        <v>13.780645161290321</v>
      </c>
      <c r="W878" s="21">
        <v>13.147343453510436</v>
      </c>
      <c r="X878" s="21">
        <v>12.919354838709674</v>
      </c>
      <c r="Y878" s="21">
        <v>13.527324478178366</v>
      </c>
      <c r="Z878" s="21">
        <v>13.831309297912712</v>
      </c>
      <c r="AA878" s="21">
        <v>19.78434535104364</v>
      </c>
      <c r="AB878" s="21">
        <v>15.123244781783681</v>
      </c>
      <c r="AC878" s="21">
        <v>13.615986717267551</v>
      </c>
      <c r="AD878" s="21">
        <v>13.324667931688802</v>
      </c>
      <c r="AE878" s="21">
        <v>14.958586337760909</v>
      </c>
      <c r="AF878" s="21">
        <v>13.552656546489562</v>
      </c>
    </row>
    <row r="879" spans="1:32">
      <c r="A879" s="3">
        <v>2018</v>
      </c>
      <c r="B879" s="5" t="s">
        <v>27</v>
      </c>
      <c r="C879" s="5" t="s">
        <v>21</v>
      </c>
      <c r="D879" s="2">
        <v>13</v>
      </c>
      <c r="E879" s="2">
        <v>21</v>
      </c>
      <c r="F879" s="44">
        <v>14.37</v>
      </c>
      <c r="G879" s="44">
        <v>13</v>
      </c>
      <c r="H879" s="44">
        <v>13.48</v>
      </c>
      <c r="I879" s="44">
        <v>13</v>
      </c>
      <c r="J879" s="44">
        <v>12.79</v>
      </c>
      <c r="K879" s="44">
        <v>13.33</v>
      </c>
      <c r="L879" s="44">
        <v>13.9</v>
      </c>
      <c r="M879" s="44">
        <v>18.7</v>
      </c>
      <c r="N879" s="44">
        <v>14.97</v>
      </c>
      <c r="O879" s="44">
        <v>13.42</v>
      </c>
      <c r="P879" s="44">
        <v>12.76</v>
      </c>
      <c r="Q879" s="44">
        <v>14.38</v>
      </c>
      <c r="R879" s="44">
        <v>12.7</v>
      </c>
      <c r="S879" s="19">
        <v>105.4</v>
      </c>
      <c r="T879" s="21">
        <v>18.201091081593926</v>
      </c>
      <c r="U879" s="21">
        <v>16.465844402277039</v>
      </c>
      <c r="V879" s="21">
        <v>17.073814041745731</v>
      </c>
      <c r="W879" s="21">
        <v>16.465844402277039</v>
      </c>
      <c r="X879" s="21">
        <v>16.199857685009487</v>
      </c>
      <c r="Y879" s="21">
        <v>16.883823529411764</v>
      </c>
      <c r="Z879" s="21">
        <v>17.605787476280835</v>
      </c>
      <c r="AA879" s="21">
        <v>23.68548387096774</v>
      </c>
      <c r="AB879" s="21">
        <v>18.961053130929791</v>
      </c>
      <c r="AC879" s="21">
        <v>16.997817836812143</v>
      </c>
      <c r="AD879" s="21">
        <v>16.161859582542693</v>
      </c>
      <c r="AE879" s="21">
        <v>18.213757115749523</v>
      </c>
      <c r="AF879" s="21">
        <v>16.085863377609105</v>
      </c>
    </row>
    <row r="880" spans="1:32">
      <c r="A880" s="3">
        <v>2018</v>
      </c>
      <c r="B880" s="5" t="s">
        <v>27</v>
      </c>
      <c r="C880" s="5" t="s">
        <v>22</v>
      </c>
      <c r="D880" s="2">
        <v>14</v>
      </c>
      <c r="E880" s="2">
        <v>21</v>
      </c>
      <c r="F880" s="44">
        <v>14.91</v>
      </c>
      <c r="G880" s="44">
        <v>13.51</v>
      </c>
      <c r="H880" s="44">
        <v>14</v>
      </c>
      <c r="I880" s="44">
        <v>13.52</v>
      </c>
      <c r="J880" s="44">
        <v>13.44</v>
      </c>
      <c r="K880" s="44">
        <v>13.96</v>
      </c>
      <c r="L880" s="44">
        <v>14.55</v>
      </c>
      <c r="M880" s="44">
        <v>20.02</v>
      </c>
      <c r="N880" s="44">
        <v>15.84</v>
      </c>
      <c r="O880" s="44">
        <v>14.03</v>
      </c>
      <c r="P880" s="44">
        <v>13.12</v>
      </c>
      <c r="Q880" s="44">
        <v>14.81</v>
      </c>
      <c r="R880" s="44">
        <v>12.66</v>
      </c>
      <c r="S880" s="19">
        <v>105.4</v>
      </c>
      <c r="T880" s="21">
        <v>18.885056925996206</v>
      </c>
      <c r="U880" s="21">
        <v>17.111812144212522</v>
      </c>
      <c r="V880" s="21">
        <v>17.73244781783681</v>
      </c>
      <c r="W880" s="21">
        <v>17.124478178368118</v>
      </c>
      <c r="X880" s="21">
        <v>17.02314990512334</v>
      </c>
      <c r="Y880" s="21">
        <v>17.681783681214419</v>
      </c>
      <c r="Z880" s="21">
        <v>18.429079696394687</v>
      </c>
      <c r="AA880" s="21">
        <v>25.35740037950664</v>
      </c>
      <c r="AB880" s="21">
        <v>20.062998102466789</v>
      </c>
      <c r="AC880" s="21">
        <v>17.770445920303604</v>
      </c>
      <c r="AD880" s="21">
        <v>16.617836812144212</v>
      </c>
      <c r="AE880" s="21">
        <v>18.758396584440227</v>
      </c>
      <c r="AF880" s="21">
        <v>16.035199240986717</v>
      </c>
    </row>
    <row r="881" spans="1:32">
      <c r="A881" s="3">
        <v>2018</v>
      </c>
      <c r="B881" s="5" t="s">
        <v>27</v>
      </c>
      <c r="C881" s="5" t="s">
        <v>23</v>
      </c>
      <c r="D881" s="2">
        <v>15</v>
      </c>
      <c r="E881" s="2">
        <v>21</v>
      </c>
      <c r="F881" s="44">
        <v>13.54</v>
      </c>
      <c r="G881" s="44">
        <v>12.2</v>
      </c>
      <c r="H881" s="44">
        <v>12.66</v>
      </c>
      <c r="I881" s="44">
        <v>12.13</v>
      </c>
      <c r="J881" s="44">
        <v>11.7</v>
      </c>
      <c r="K881" s="44">
        <v>12.49</v>
      </c>
      <c r="L881" s="44">
        <v>12.99</v>
      </c>
      <c r="M881" s="44">
        <v>17.28</v>
      </c>
      <c r="N881" s="44">
        <v>13.86</v>
      </c>
      <c r="O881" s="44">
        <v>12.36</v>
      </c>
      <c r="P881" s="44">
        <v>12.09</v>
      </c>
      <c r="Q881" s="44">
        <v>13.96</v>
      </c>
      <c r="R881" s="44">
        <v>12.81</v>
      </c>
      <c r="S881" s="19">
        <v>105.4</v>
      </c>
      <c r="T881" s="21">
        <v>17.149810246679316</v>
      </c>
      <c r="U881" s="21">
        <v>15.452561669829219</v>
      </c>
      <c r="V881" s="21">
        <v>16.035199240986717</v>
      </c>
      <c r="W881" s="21">
        <v>15.363899430740037</v>
      </c>
      <c r="X881" s="21">
        <v>14.819259962049333</v>
      </c>
      <c r="Y881" s="21">
        <v>15.819876660341555</v>
      </c>
      <c r="Z881" s="21">
        <v>16.453178368121442</v>
      </c>
      <c r="AA881" s="21">
        <v>21.886907020872865</v>
      </c>
      <c r="AB881" s="21">
        <v>17.555123339658444</v>
      </c>
      <c r="AC881" s="21">
        <v>15.655218216318785</v>
      </c>
      <c r="AD881" s="21">
        <v>15.313235294117645</v>
      </c>
      <c r="AE881" s="21">
        <v>17.681783681214419</v>
      </c>
      <c r="AF881" s="21">
        <v>16.225189753320681</v>
      </c>
    </row>
    <row r="882" spans="1:32">
      <c r="A882" s="3">
        <v>2018</v>
      </c>
      <c r="B882" s="5" t="s">
        <v>27</v>
      </c>
      <c r="C882" s="5" t="s">
        <v>24</v>
      </c>
      <c r="D882" s="2">
        <v>16</v>
      </c>
      <c r="E882" s="2">
        <v>21</v>
      </c>
      <c r="F882" s="44">
        <v>9.33</v>
      </c>
      <c r="G882" s="44">
        <v>8.8800000000000008</v>
      </c>
      <c r="H882" s="44">
        <v>9</v>
      </c>
      <c r="I882" s="44">
        <v>8.98</v>
      </c>
      <c r="J882" s="44">
        <v>8.92</v>
      </c>
      <c r="K882" s="44">
        <v>9.1199999999999992</v>
      </c>
      <c r="L882" s="44">
        <v>9.2799999999999994</v>
      </c>
      <c r="M882" s="44">
        <v>10.34</v>
      </c>
      <c r="N882" s="44">
        <v>9.6999999999999993</v>
      </c>
      <c r="O882" s="44">
        <v>9.35</v>
      </c>
      <c r="P882" s="44">
        <v>8.9499999999999993</v>
      </c>
      <c r="Q882" s="44">
        <v>9.67</v>
      </c>
      <c r="R882" s="44">
        <v>8.84</v>
      </c>
      <c r="S882" s="19">
        <v>105.4</v>
      </c>
      <c r="T882" s="21">
        <v>11.817409867172675</v>
      </c>
      <c r="U882" s="21">
        <v>11.247438330170777</v>
      </c>
      <c r="V882" s="21">
        <v>11.39943074003795</v>
      </c>
      <c r="W882" s="21">
        <v>11.374098671726756</v>
      </c>
      <c r="X882" s="21">
        <v>11.298102466793168</v>
      </c>
      <c r="Y882" s="21">
        <v>11.551423149905123</v>
      </c>
      <c r="Z882" s="21">
        <v>11.754079696394685</v>
      </c>
      <c r="AA882" s="21">
        <v>13.096679316888043</v>
      </c>
      <c r="AB882" s="21">
        <v>12.286053130929789</v>
      </c>
      <c r="AC882" s="21">
        <v>11.84274193548387</v>
      </c>
      <c r="AD882" s="21">
        <v>11.33610056925996</v>
      </c>
      <c r="AE882" s="21">
        <v>12.248055028462996</v>
      </c>
      <c r="AF882" s="21">
        <v>11.196774193548386</v>
      </c>
    </row>
    <row r="883" spans="1:32">
      <c r="A883" s="3">
        <v>2018</v>
      </c>
      <c r="B883" s="5" t="s">
        <v>27</v>
      </c>
      <c r="C883" s="5" t="s">
        <v>25</v>
      </c>
      <c r="D883" s="2">
        <v>17</v>
      </c>
      <c r="E883" s="2">
        <v>21</v>
      </c>
      <c r="F883" s="44">
        <v>9.02</v>
      </c>
      <c r="G883" s="44">
        <v>8.6199999999999992</v>
      </c>
      <c r="H883" s="44">
        <v>8.7899999999999991</v>
      </c>
      <c r="I883" s="44">
        <v>8.75</v>
      </c>
      <c r="J883" s="44">
        <v>8.69</v>
      </c>
      <c r="K883" s="44">
        <v>8.93</v>
      </c>
      <c r="L883" s="44">
        <v>9.02</v>
      </c>
      <c r="M883" s="44">
        <v>10</v>
      </c>
      <c r="N883" s="44">
        <v>9.4</v>
      </c>
      <c r="O883" s="44">
        <v>8.8699999999999992</v>
      </c>
      <c r="P883" s="44">
        <v>8.65</v>
      </c>
      <c r="Q883" s="44">
        <v>9.0299999999999994</v>
      </c>
      <c r="R883" s="44">
        <v>8.35</v>
      </c>
      <c r="S883" s="19">
        <v>105.4</v>
      </c>
      <c r="T883" s="21">
        <v>11.424762808349143</v>
      </c>
      <c r="U883" s="21">
        <v>10.918121442125237</v>
      </c>
      <c r="V883" s="21">
        <v>11.133444022770398</v>
      </c>
      <c r="W883" s="21">
        <v>11.082779886148007</v>
      </c>
      <c r="X883" s="21">
        <v>11.00678368121442</v>
      </c>
      <c r="Y883" s="21">
        <v>11.310768500948766</v>
      </c>
      <c r="Z883" s="21">
        <v>11.424762808349143</v>
      </c>
      <c r="AA883" s="21">
        <v>12.666034155597723</v>
      </c>
      <c r="AB883" s="21">
        <v>11.90607210626186</v>
      </c>
      <c r="AC883" s="21">
        <v>11.23477229601518</v>
      </c>
      <c r="AD883" s="21">
        <v>10.956119544592031</v>
      </c>
      <c r="AE883" s="21">
        <v>11.437428842504742</v>
      </c>
      <c r="AF883" s="21">
        <v>10.576138519924097</v>
      </c>
    </row>
    <row r="884" spans="1:32">
      <c r="A884" s="3">
        <v>2018</v>
      </c>
      <c r="B884" s="5" t="s">
        <v>27</v>
      </c>
      <c r="C884" s="5" t="s">
        <v>26</v>
      </c>
      <c r="D884" s="2">
        <v>18</v>
      </c>
      <c r="E884" s="2">
        <v>21</v>
      </c>
      <c r="F884" s="44">
        <v>9.44</v>
      </c>
      <c r="G884" s="44">
        <v>8.9700000000000006</v>
      </c>
      <c r="H884" s="44">
        <v>9.07</v>
      </c>
      <c r="I884" s="44">
        <v>9.0299999999999994</v>
      </c>
      <c r="J884" s="44">
        <v>9</v>
      </c>
      <c r="K884" s="44">
        <v>9.17</v>
      </c>
      <c r="L884" s="44">
        <v>9.3000000000000007</v>
      </c>
      <c r="M884" s="44">
        <v>10.7</v>
      </c>
      <c r="N884" s="44">
        <v>9.77</v>
      </c>
      <c r="O884" s="44">
        <v>9.4700000000000006</v>
      </c>
      <c r="P884" s="44">
        <v>9.01</v>
      </c>
      <c r="Q884" s="44">
        <v>9.74</v>
      </c>
      <c r="R884" s="44">
        <v>9</v>
      </c>
      <c r="S884" s="19">
        <v>105.4</v>
      </c>
      <c r="T884" s="21">
        <v>11.956736242884251</v>
      </c>
      <c r="U884" s="21">
        <v>11.361432637571157</v>
      </c>
      <c r="V884" s="21">
        <v>11.488092979127135</v>
      </c>
      <c r="W884" s="21">
        <v>11.437428842504742</v>
      </c>
      <c r="X884" s="21">
        <v>11.39943074003795</v>
      </c>
      <c r="Y884" s="21">
        <v>11.614753320683111</v>
      </c>
      <c r="Z884" s="21">
        <v>11.779411764705884</v>
      </c>
      <c r="AA884" s="21">
        <v>13.552656546489562</v>
      </c>
      <c r="AB884" s="21">
        <v>12.374715370018974</v>
      </c>
      <c r="AC884" s="21">
        <v>11.994734345351045</v>
      </c>
      <c r="AD884" s="21">
        <v>11.412096774193548</v>
      </c>
      <c r="AE884" s="21">
        <v>12.336717267552181</v>
      </c>
      <c r="AF884" s="21">
        <v>11.39943074003795</v>
      </c>
    </row>
    <row r="885" spans="1:32">
      <c r="A885" s="3">
        <v>2018</v>
      </c>
      <c r="B885" s="5" t="s">
        <v>28</v>
      </c>
      <c r="C885" s="5" t="s">
        <v>18</v>
      </c>
      <c r="D885" s="2">
        <v>19</v>
      </c>
      <c r="E885" s="2">
        <v>21</v>
      </c>
      <c r="F885" s="45">
        <v>12.71</v>
      </c>
      <c r="G885" s="45">
        <v>11.61</v>
      </c>
      <c r="H885" s="45">
        <v>11.9</v>
      </c>
      <c r="I885" s="45">
        <v>11.59</v>
      </c>
      <c r="J885" s="45">
        <v>11.39</v>
      </c>
      <c r="K885" s="45">
        <v>11.89</v>
      </c>
      <c r="L885" s="45">
        <v>12.31</v>
      </c>
      <c r="M885" s="45">
        <v>17.11</v>
      </c>
      <c r="N885" s="45">
        <v>13.36</v>
      </c>
      <c r="O885" s="45">
        <v>11.93</v>
      </c>
      <c r="P885" s="45">
        <v>11.42</v>
      </c>
      <c r="Q885" s="45">
        <v>12.8</v>
      </c>
      <c r="R885" s="45">
        <v>11.29</v>
      </c>
      <c r="S885" s="19">
        <v>105.4</v>
      </c>
      <c r="T885" s="22">
        <v>16.098529411764705</v>
      </c>
      <c r="U885" s="22">
        <v>14.705265654648954</v>
      </c>
      <c r="V885" s="22">
        <v>15.07258064516129</v>
      </c>
      <c r="W885" s="22">
        <v>14.679933586337759</v>
      </c>
      <c r="X885" s="22">
        <v>14.426612903225806</v>
      </c>
      <c r="Y885" s="22">
        <v>15.059914611005693</v>
      </c>
      <c r="Z885" s="22">
        <v>15.591888045540797</v>
      </c>
      <c r="AA885" s="22">
        <v>21.671584440227701</v>
      </c>
      <c r="AB885" s="22">
        <v>16.921821631878558</v>
      </c>
      <c r="AC885" s="22">
        <v>15.110578747628082</v>
      </c>
      <c r="AD885" s="22">
        <v>14.464611005692598</v>
      </c>
      <c r="AE885" s="22">
        <v>16.212523719165087</v>
      </c>
      <c r="AF885" s="22">
        <v>14.299952561669828</v>
      </c>
    </row>
    <row r="886" spans="1:32">
      <c r="A886" s="3">
        <v>2018</v>
      </c>
      <c r="B886" s="5" t="s">
        <v>28</v>
      </c>
      <c r="C886" s="5" t="s">
        <v>19</v>
      </c>
      <c r="D886" s="2">
        <v>20</v>
      </c>
      <c r="E886" s="2">
        <v>21</v>
      </c>
      <c r="F886" s="45">
        <v>13.99</v>
      </c>
      <c r="G886" s="45">
        <v>12.78</v>
      </c>
      <c r="H886" s="45">
        <v>13.02</v>
      </c>
      <c r="I886" s="45">
        <v>12.72</v>
      </c>
      <c r="J886" s="45">
        <v>12.63</v>
      </c>
      <c r="K886" s="45">
        <v>13.03</v>
      </c>
      <c r="L886" s="45">
        <v>13.66</v>
      </c>
      <c r="M886" s="45">
        <v>18.77</v>
      </c>
      <c r="N886" s="45">
        <v>14.82</v>
      </c>
      <c r="O886" s="45">
        <v>13.23</v>
      </c>
      <c r="P886" s="45">
        <v>12.21</v>
      </c>
      <c r="Q886" s="45">
        <v>13.89</v>
      </c>
      <c r="R886" s="45">
        <v>11.87</v>
      </c>
      <c r="S886" s="19">
        <v>105.4</v>
      </c>
      <c r="T886" s="22">
        <v>17.719781783681213</v>
      </c>
      <c r="U886" s="22">
        <v>16.187191650853887</v>
      </c>
      <c r="V886" s="22">
        <v>16.491176470588233</v>
      </c>
      <c r="W886" s="22">
        <v>16.111195445920306</v>
      </c>
      <c r="X886" s="22">
        <v>15.997201138519923</v>
      </c>
      <c r="Y886" s="22">
        <v>16.50384250474383</v>
      </c>
      <c r="Z886" s="22">
        <v>17.301802656546489</v>
      </c>
      <c r="AA886" s="22">
        <v>23.774146110056925</v>
      </c>
      <c r="AB886" s="22">
        <v>18.771062618595824</v>
      </c>
      <c r="AC886" s="22">
        <v>16.757163187855788</v>
      </c>
      <c r="AD886" s="22">
        <v>15.465227703984819</v>
      </c>
      <c r="AE886" s="22">
        <v>17.593121442125238</v>
      </c>
      <c r="AF886" s="22">
        <v>15.034582542694496</v>
      </c>
    </row>
    <row r="887" spans="1:32">
      <c r="A887" s="3">
        <v>2018</v>
      </c>
      <c r="B887" s="5" t="s">
        <v>28</v>
      </c>
      <c r="C887" s="5" t="s">
        <v>20</v>
      </c>
      <c r="D887" s="2">
        <v>21</v>
      </c>
      <c r="E887" s="2">
        <v>21</v>
      </c>
      <c r="F887" s="45">
        <v>11.49</v>
      </c>
      <c r="G887" s="45">
        <v>10.63</v>
      </c>
      <c r="H887" s="45">
        <v>10.88</v>
      </c>
      <c r="I887" s="45">
        <v>10.37</v>
      </c>
      <c r="J887" s="45">
        <v>10.210000000000001</v>
      </c>
      <c r="K887" s="45">
        <v>10.68</v>
      </c>
      <c r="L887" s="45">
        <v>10.92</v>
      </c>
      <c r="M887" s="45">
        <v>15.63</v>
      </c>
      <c r="N887" s="45">
        <v>11.93</v>
      </c>
      <c r="O887" s="45">
        <v>10.74</v>
      </c>
      <c r="P887" s="45">
        <v>10.53</v>
      </c>
      <c r="Q887" s="45">
        <v>11.81</v>
      </c>
      <c r="R887" s="45">
        <v>10.66</v>
      </c>
      <c r="S887" s="19">
        <v>105.4</v>
      </c>
      <c r="T887" s="22">
        <v>14.553273244781783</v>
      </c>
      <c r="U887" s="22">
        <v>13.463994307400379</v>
      </c>
      <c r="V887" s="22">
        <v>13.780645161290321</v>
      </c>
      <c r="W887" s="22">
        <v>13.134677419354837</v>
      </c>
      <c r="X887" s="22">
        <v>12.932020872865275</v>
      </c>
      <c r="Y887" s="22">
        <v>13.527324478178366</v>
      </c>
      <c r="Z887" s="22">
        <v>13.831309297912712</v>
      </c>
      <c r="AA887" s="22">
        <v>19.797011385199241</v>
      </c>
      <c r="AB887" s="22">
        <v>15.110578747628082</v>
      </c>
      <c r="AC887" s="22">
        <v>13.603320683111953</v>
      </c>
      <c r="AD887" s="22">
        <v>13.337333965844401</v>
      </c>
      <c r="AE887" s="22">
        <v>14.958586337760909</v>
      </c>
      <c r="AF887" s="22">
        <v>13.501992409867173</v>
      </c>
    </row>
    <row r="888" spans="1:32">
      <c r="A888" s="3">
        <v>2018</v>
      </c>
      <c r="B888" s="5" t="s">
        <v>28</v>
      </c>
      <c r="C888" s="5" t="s">
        <v>21</v>
      </c>
      <c r="D888" s="2">
        <v>22</v>
      </c>
      <c r="E888" s="2">
        <v>21</v>
      </c>
      <c r="F888" s="45">
        <v>14.31</v>
      </c>
      <c r="G888" s="45">
        <v>12.87</v>
      </c>
      <c r="H888" s="45">
        <v>13.41</v>
      </c>
      <c r="I888" s="45">
        <v>12.94</v>
      </c>
      <c r="J888" s="45">
        <v>12.72</v>
      </c>
      <c r="K888" s="45">
        <v>13.22</v>
      </c>
      <c r="L888" s="45">
        <v>13.84</v>
      </c>
      <c r="M888" s="45">
        <v>18.68</v>
      </c>
      <c r="N888" s="45">
        <v>14.91</v>
      </c>
      <c r="O888" s="45">
        <v>13.36</v>
      </c>
      <c r="P888" s="45">
        <v>12.67</v>
      </c>
      <c r="Q888" s="45">
        <v>14.31</v>
      </c>
      <c r="R888" s="45">
        <v>12.56</v>
      </c>
      <c r="S888" s="19">
        <v>105.4</v>
      </c>
      <c r="T888" s="22">
        <v>18.125094876660341</v>
      </c>
      <c r="U888" s="22">
        <v>16.301185958254269</v>
      </c>
      <c r="V888" s="22">
        <v>16.985151802656546</v>
      </c>
      <c r="W888" s="22">
        <v>16.389848197343454</v>
      </c>
      <c r="X888" s="22">
        <v>16.111195445920306</v>
      </c>
      <c r="Y888" s="22">
        <v>16.744497153700191</v>
      </c>
      <c r="Z888" s="22">
        <v>17.529791271347246</v>
      </c>
      <c r="AA888" s="22">
        <v>23.660151802656543</v>
      </c>
      <c r="AB888" s="22">
        <v>18.885056925996206</v>
      </c>
      <c r="AC888" s="22">
        <v>16.921821631878558</v>
      </c>
      <c r="AD888" s="22">
        <v>16.047865275142314</v>
      </c>
      <c r="AE888" s="22">
        <v>18.125094876660341</v>
      </c>
      <c r="AF888" s="22">
        <v>15.90853889943074</v>
      </c>
    </row>
    <row r="889" spans="1:32">
      <c r="A889" s="3">
        <v>2018</v>
      </c>
      <c r="B889" s="5" t="s">
        <v>28</v>
      </c>
      <c r="C889" s="5" t="s">
        <v>22</v>
      </c>
      <c r="D889" s="2">
        <v>23</v>
      </c>
      <c r="E889" s="2">
        <v>21</v>
      </c>
      <c r="F889" s="45">
        <v>14.8</v>
      </c>
      <c r="G889" s="45">
        <v>13.26</v>
      </c>
      <c r="H889" s="45">
        <v>13.87</v>
      </c>
      <c r="I889" s="45">
        <v>13.42</v>
      </c>
      <c r="J889" s="45">
        <v>13.31</v>
      </c>
      <c r="K889" s="45">
        <v>13.81</v>
      </c>
      <c r="L889" s="45">
        <v>14.42</v>
      </c>
      <c r="M889" s="45">
        <v>20</v>
      </c>
      <c r="N889" s="45">
        <v>15.69</v>
      </c>
      <c r="O889" s="45">
        <v>13.99</v>
      </c>
      <c r="P889" s="45">
        <v>13.02</v>
      </c>
      <c r="Q889" s="45">
        <v>14.69</v>
      </c>
      <c r="R889" s="45">
        <v>12.5</v>
      </c>
      <c r="S889" s="19">
        <v>105.4</v>
      </c>
      <c r="T889" s="22">
        <v>18.74573055028463</v>
      </c>
      <c r="U889" s="22">
        <v>16.795161290322579</v>
      </c>
      <c r="V889" s="22">
        <v>17.56778937381404</v>
      </c>
      <c r="W889" s="22">
        <v>16.997817836812143</v>
      </c>
      <c r="X889" s="22">
        <v>16.858491461100567</v>
      </c>
      <c r="Y889" s="22">
        <v>17.491793168880456</v>
      </c>
      <c r="Z889" s="22">
        <v>18.264421252371914</v>
      </c>
      <c r="AA889" s="22">
        <v>25.332068311195446</v>
      </c>
      <c r="AB889" s="22">
        <v>19.873007590132826</v>
      </c>
      <c r="AC889" s="22">
        <v>17.719781783681213</v>
      </c>
      <c r="AD889" s="22">
        <v>16.491176470588233</v>
      </c>
      <c r="AE889" s="22">
        <v>18.606404174573054</v>
      </c>
      <c r="AF889" s="22">
        <v>15.832542694497153</v>
      </c>
    </row>
    <row r="890" spans="1:32">
      <c r="A890" s="3">
        <v>2018</v>
      </c>
      <c r="B890" s="5" t="s">
        <v>28</v>
      </c>
      <c r="C890" s="5" t="s">
        <v>23</v>
      </c>
      <c r="D890" s="2">
        <v>24</v>
      </c>
      <c r="E890" s="2">
        <v>21</v>
      </c>
      <c r="F890" s="45">
        <v>13.52</v>
      </c>
      <c r="G890" s="45">
        <v>12.12</v>
      </c>
      <c r="H890" s="45">
        <v>12.65</v>
      </c>
      <c r="I890" s="45">
        <v>12.09</v>
      </c>
      <c r="J890" s="45">
        <v>11.67</v>
      </c>
      <c r="K890" s="45">
        <v>12.47</v>
      </c>
      <c r="L890" s="45">
        <v>12.96</v>
      </c>
      <c r="M890" s="45">
        <v>17.28</v>
      </c>
      <c r="N890" s="45">
        <v>13.83</v>
      </c>
      <c r="O890" s="45">
        <v>12.33</v>
      </c>
      <c r="P890" s="45">
        <v>12.08</v>
      </c>
      <c r="Q890" s="45">
        <v>13.86</v>
      </c>
      <c r="R890" s="45">
        <v>12.74</v>
      </c>
      <c r="S890" s="19">
        <v>105.4</v>
      </c>
      <c r="T890" s="22">
        <v>17.124478178368118</v>
      </c>
      <c r="U890" s="22">
        <v>15.351233396584439</v>
      </c>
      <c r="V890" s="22">
        <v>16.02253320683112</v>
      </c>
      <c r="W890" s="22">
        <v>15.313235294117645</v>
      </c>
      <c r="X890" s="22">
        <v>14.781261859582541</v>
      </c>
      <c r="Y890" s="22">
        <v>15.794544592030361</v>
      </c>
      <c r="Z890" s="22">
        <v>16.415180265654648</v>
      </c>
      <c r="AA890" s="22">
        <v>21.886907020872865</v>
      </c>
      <c r="AB890" s="22">
        <v>17.517125237191649</v>
      </c>
      <c r="AC890" s="22">
        <v>15.617220113851992</v>
      </c>
      <c r="AD890" s="22">
        <v>15.30056925996205</v>
      </c>
      <c r="AE890" s="22">
        <v>17.555123339658444</v>
      </c>
      <c r="AF890" s="22">
        <v>16.136527514231499</v>
      </c>
    </row>
    <row r="891" spans="1:32">
      <c r="A891" s="3">
        <v>2018</v>
      </c>
      <c r="B891" s="5" t="s">
        <v>28</v>
      </c>
      <c r="C891" s="5" t="s">
        <v>24</v>
      </c>
      <c r="D891" s="2">
        <v>25</v>
      </c>
      <c r="E891" s="2">
        <v>21</v>
      </c>
      <c r="F891" s="45">
        <v>9.34</v>
      </c>
      <c r="G891" s="45">
        <v>8.86</v>
      </c>
      <c r="H891" s="45">
        <v>9.02</v>
      </c>
      <c r="I891" s="45">
        <v>8.99</v>
      </c>
      <c r="J891" s="45">
        <v>8.9700000000000006</v>
      </c>
      <c r="K891" s="45">
        <v>9.1199999999999992</v>
      </c>
      <c r="L891" s="45">
        <v>9.2899999999999991</v>
      </c>
      <c r="M891" s="45">
        <v>10.42</v>
      </c>
      <c r="N891" s="45">
        <v>9.7200000000000006</v>
      </c>
      <c r="O891" s="45">
        <v>9.36</v>
      </c>
      <c r="P891" s="45">
        <v>8.9600000000000009</v>
      </c>
      <c r="Q891" s="45">
        <v>9.67</v>
      </c>
      <c r="R891" s="45">
        <v>8.83</v>
      </c>
      <c r="S891" s="19">
        <v>105.4</v>
      </c>
      <c r="T891" s="22">
        <v>11.830075901328271</v>
      </c>
      <c r="U891" s="22">
        <v>11.222106261859581</v>
      </c>
      <c r="V891" s="22">
        <v>11.424762808349143</v>
      </c>
      <c r="W891" s="22">
        <v>11.386764705882351</v>
      </c>
      <c r="X891" s="22">
        <v>11.361432637571157</v>
      </c>
      <c r="Y891" s="22">
        <v>11.551423149905123</v>
      </c>
      <c r="Z891" s="22">
        <v>11.766745730550284</v>
      </c>
      <c r="AA891" s="22">
        <v>13.198007590132827</v>
      </c>
      <c r="AB891" s="22">
        <v>12.311385199240988</v>
      </c>
      <c r="AC891" s="22">
        <v>11.855407969639467</v>
      </c>
      <c r="AD891" s="22">
        <v>11.348766603415561</v>
      </c>
      <c r="AE891" s="22">
        <v>12.248055028462996</v>
      </c>
      <c r="AF891" s="22">
        <v>11.184108159392789</v>
      </c>
    </row>
    <row r="892" spans="1:32">
      <c r="A892" s="3">
        <v>2018</v>
      </c>
      <c r="B892" s="5" t="s">
        <v>28</v>
      </c>
      <c r="C892" s="5" t="s">
        <v>25</v>
      </c>
      <c r="D892" s="2">
        <v>26</v>
      </c>
      <c r="E892" s="2">
        <v>21</v>
      </c>
      <c r="F892" s="45">
        <v>9.01</v>
      </c>
      <c r="G892" s="45">
        <v>8.5500000000000007</v>
      </c>
      <c r="H892" s="45">
        <v>8.7799999999999994</v>
      </c>
      <c r="I892" s="45">
        <v>8.74</v>
      </c>
      <c r="J892" s="45">
        <v>8.6999999999999993</v>
      </c>
      <c r="K892" s="45">
        <v>8.92</v>
      </c>
      <c r="L892" s="45">
        <v>9</v>
      </c>
      <c r="M892" s="45">
        <v>10</v>
      </c>
      <c r="N892" s="45">
        <v>9.42</v>
      </c>
      <c r="O892" s="45">
        <v>8.9600000000000009</v>
      </c>
      <c r="P892" s="45">
        <v>8.68</v>
      </c>
      <c r="Q892" s="45">
        <v>9.0399999999999991</v>
      </c>
      <c r="R892" s="45">
        <v>8.35</v>
      </c>
      <c r="S892" s="19">
        <v>105.4</v>
      </c>
      <c r="T892" s="22">
        <v>11.412096774193548</v>
      </c>
      <c r="U892" s="22">
        <v>10.829459203036054</v>
      </c>
      <c r="V892" s="22">
        <v>11.120777988614799</v>
      </c>
      <c r="W892" s="22">
        <v>11.070113851992408</v>
      </c>
      <c r="X892" s="22">
        <v>11.019449715370017</v>
      </c>
      <c r="Y892" s="22">
        <v>11.298102466793168</v>
      </c>
      <c r="Z892" s="22">
        <v>11.39943074003795</v>
      </c>
      <c r="AA892" s="22">
        <v>12.666034155597723</v>
      </c>
      <c r="AB892" s="22">
        <v>11.931404174573053</v>
      </c>
      <c r="AC892" s="22">
        <v>11.348766603415561</v>
      </c>
      <c r="AD892" s="22">
        <v>10.994117647058824</v>
      </c>
      <c r="AE892" s="22">
        <v>11.450094876660341</v>
      </c>
      <c r="AF892" s="22">
        <v>10.576138519924097</v>
      </c>
    </row>
    <row r="893" spans="1:32">
      <c r="A893" s="3">
        <v>2018</v>
      </c>
      <c r="B893" s="5" t="s">
        <v>28</v>
      </c>
      <c r="C893" s="5" t="s">
        <v>26</v>
      </c>
      <c r="D893" s="2">
        <v>27</v>
      </c>
      <c r="E893" s="2">
        <v>21</v>
      </c>
      <c r="F893" s="45">
        <v>9.4600000000000009</v>
      </c>
      <c r="G893" s="45">
        <v>8.9700000000000006</v>
      </c>
      <c r="H893" s="45">
        <v>9.1</v>
      </c>
      <c r="I893" s="45">
        <v>9.0299999999999994</v>
      </c>
      <c r="J893" s="45">
        <v>9.01</v>
      </c>
      <c r="K893" s="45">
        <v>9.18</v>
      </c>
      <c r="L893" s="45">
        <v>9.33</v>
      </c>
      <c r="M893" s="45">
        <v>10.73</v>
      </c>
      <c r="N893" s="45">
        <v>9.7799999999999994</v>
      </c>
      <c r="O893" s="45">
        <v>9.4700000000000006</v>
      </c>
      <c r="P893" s="45">
        <v>9.0399999999999991</v>
      </c>
      <c r="Q893" s="45">
        <v>9.75</v>
      </c>
      <c r="R893" s="45">
        <v>9</v>
      </c>
      <c r="S893" s="19">
        <v>105.4</v>
      </c>
      <c r="T893" s="22">
        <v>11.982068311195446</v>
      </c>
      <c r="U893" s="22">
        <v>11.361432637571157</v>
      </c>
      <c r="V893" s="22">
        <v>11.526091081593927</v>
      </c>
      <c r="W893" s="22">
        <v>11.437428842504742</v>
      </c>
      <c r="X893" s="22">
        <v>11.412096774193548</v>
      </c>
      <c r="Y893" s="22">
        <v>11.627419354838709</v>
      </c>
      <c r="Z893" s="22">
        <v>11.817409867172675</v>
      </c>
      <c r="AA893" s="22">
        <v>13.590654648956358</v>
      </c>
      <c r="AB893" s="22">
        <v>12.387381404174571</v>
      </c>
      <c r="AC893" s="22">
        <v>11.994734345351045</v>
      </c>
      <c r="AD893" s="22">
        <v>11.450094876660341</v>
      </c>
      <c r="AE893" s="22">
        <v>12.34938330170778</v>
      </c>
      <c r="AF893" s="22">
        <v>11.39943074003795</v>
      </c>
    </row>
    <row r="894" spans="1:32">
      <c r="A894" s="3">
        <v>2018</v>
      </c>
      <c r="B894" s="5" t="s">
        <v>29</v>
      </c>
      <c r="C894" s="5" t="s">
        <v>18</v>
      </c>
      <c r="D894" s="2">
        <v>28</v>
      </c>
      <c r="E894" s="2">
        <v>21</v>
      </c>
      <c r="F894" s="46">
        <v>24003</v>
      </c>
      <c r="G894" s="46">
        <v>21650</v>
      </c>
      <c r="H894" s="46">
        <v>22633</v>
      </c>
      <c r="I894" s="46">
        <v>21793</v>
      </c>
      <c r="J894" s="46">
        <v>21759</v>
      </c>
      <c r="K894" s="46">
        <v>22824</v>
      </c>
      <c r="L894" s="46">
        <v>23442</v>
      </c>
      <c r="M894" s="46">
        <v>33000</v>
      </c>
      <c r="N894" s="46">
        <v>25000</v>
      </c>
      <c r="O894" s="46">
        <v>22225</v>
      </c>
      <c r="P894" s="46">
        <v>21644</v>
      </c>
      <c r="Q894" s="46">
        <v>23858</v>
      </c>
      <c r="R894" s="46">
        <v>22071</v>
      </c>
      <c r="S894" s="19">
        <v>105.4</v>
      </c>
      <c r="T894" s="6">
        <v>30402.281783681214</v>
      </c>
      <c r="U894" s="6">
        <v>27421.963946869069</v>
      </c>
      <c r="V894" s="6">
        <v>28667.035104364324</v>
      </c>
      <c r="W894" s="6">
        <v>27603.088235294115</v>
      </c>
      <c r="X894" s="6">
        <v>27560.023719165085</v>
      </c>
      <c r="Y894" s="6">
        <v>28908.956356736242</v>
      </c>
      <c r="Z894" s="6">
        <v>29691.71726755218</v>
      </c>
      <c r="AA894" s="6">
        <v>41797.912713472484</v>
      </c>
      <c r="AB894" s="6">
        <v>31665.085388994306</v>
      </c>
      <c r="AC894" s="6">
        <v>28150.260910815938</v>
      </c>
      <c r="AD894" s="6">
        <v>27414.364326375711</v>
      </c>
      <c r="AE894" s="6">
        <v>30218.624288425046</v>
      </c>
      <c r="AF894" s="6">
        <v>27955.203984819735</v>
      </c>
    </row>
    <row r="895" spans="1:32">
      <c r="A895" s="3">
        <v>2018</v>
      </c>
      <c r="B895" s="5" t="s">
        <v>29</v>
      </c>
      <c r="C895" s="5" t="s">
        <v>19</v>
      </c>
      <c r="D895" s="2">
        <v>29</v>
      </c>
      <c r="E895" s="2">
        <v>21</v>
      </c>
      <c r="F895" s="46">
        <v>29421</v>
      </c>
      <c r="G895" s="46">
        <v>26552</v>
      </c>
      <c r="H895" s="46">
        <v>27137</v>
      </c>
      <c r="I895" s="46">
        <v>27143</v>
      </c>
      <c r="J895" s="46">
        <v>27090</v>
      </c>
      <c r="K895" s="46">
        <v>27695</v>
      </c>
      <c r="L895" s="46">
        <v>29500</v>
      </c>
      <c r="M895" s="46">
        <v>38532</v>
      </c>
      <c r="N895" s="46">
        <v>30926</v>
      </c>
      <c r="O895" s="46">
        <v>27954</v>
      </c>
      <c r="P895" s="46">
        <v>25694</v>
      </c>
      <c r="Q895" s="46">
        <v>29159</v>
      </c>
      <c r="R895" s="46">
        <v>25645</v>
      </c>
      <c r="S895" s="19">
        <v>105.4</v>
      </c>
      <c r="T895" s="6">
        <v>37264.739089184062</v>
      </c>
      <c r="U895" s="6">
        <v>33630.853889943071</v>
      </c>
      <c r="V895" s="6">
        <v>34371.816888045541</v>
      </c>
      <c r="W895" s="6">
        <v>34379.416508538896</v>
      </c>
      <c r="X895" s="6">
        <v>34312.286527514232</v>
      </c>
      <c r="Y895" s="6">
        <v>35078.581593927891</v>
      </c>
      <c r="Z895" s="6">
        <v>37364.800759013284</v>
      </c>
      <c r="AA895" s="6">
        <v>48804.762808349144</v>
      </c>
      <c r="AB895" s="6">
        <v>39170.977229601514</v>
      </c>
      <c r="AC895" s="6">
        <v>35406.63187855787</v>
      </c>
      <c r="AD895" s="6">
        <v>32544.108159392788</v>
      </c>
      <c r="AE895" s="6">
        <v>36932.888994307395</v>
      </c>
      <c r="AF895" s="6">
        <v>32482.044592030357</v>
      </c>
    </row>
    <row r="896" spans="1:32">
      <c r="A896" s="3">
        <v>2018</v>
      </c>
      <c r="B896" s="5" t="s">
        <v>29</v>
      </c>
      <c r="C896" s="5" t="s">
        <v>20</v>
      </c>
      <c r="D896" s="2">
        <v>30</v>
      </c>
      <c r="E896" s="2">
        <v>21</v>
      </c>
      <c r="F896" s="46">
        <v>18740</v>
      </c>
      <c r="G896" s="46">
        <v>17700</v>
      </c>
      <c r="H896" s="46">
        <v>18185</v>
      </c>
      <c r="I896" s="46">
        <v>16780</v>
      </c>
      <c r="J896" s="46">
        <v>16547</v>
      </c>
      <c r="K896" s="46">
        <v>17488</v>
      </c>
      <c r="L896" s="46">
        <v>17260</v>
      </c>
      <c r="M896" s="46">
        <v>27647</v>
      </c>
      <c r="N896" s="46">
        <v>19092</v>
      </c>
      <c r="O896" s="46">
        <v>16885</v>
      </c>
      <c r="P896" s="46">
        <v>17759</v>
      </c>
      <c r="Q896" s="46">
        <v>19593</v>
      </c>
      <c r="R896" s="46">
        <v>18078</v>
      </c>
      <c r="S896" s="19">
        <v>105.4</v>
      </c>
      <c r="T896" s="6">
        <v>23736.148007590131</v>
      </c>
      <c r="U896" s="6">
        <v>22418.880455407969</v>
      </c>
      <c r="V896" s="6">
        <v>23033.183111954459</v>
      </c>
      <c r="W896" s="6">
        <v>21253.605313092979</v>
      </c>
      <c r="X896" s="6">
        <v>20958.486717267551</v>
      </c>
      <c r="Y896" s="6">
        <v>22150.360531309296</v>
      </c>
      <c r="Z896" s="6">
        <v>21861.57495256167</v>
      </c>
      <c r="AA896" s="6">
        <v>35017.784629981026</v>
      </c>
      <c r="AB896" s="6">
        <v>24181.992409867173</v>
      </c>
      <c r="AC896" s="6">
        <v>21386.598671726755</v>
      </c>
      <c r="AD896" s="6">
        <v>22493.610056925994</v>
      </c>
      <c r="AE896" s="6">
        <v>24816.560721062619</v>
      </c>
      <c r="AF896" s="6">
        <v>22897.656546489561</v>
      </c>
    </row>
    <row r="897" spans="1:32">
      <c r="A897" s="3">
        <v>2018</v>
      </c>
      <c r="B897" s="5" t="s">
        <v>29</v>
      </c>
      <c r="C897" s="5" t="s">
        <v>21</v>
      </c>
      <c r="D897" s="2">
        <v>31</v>
      </c>
      <c r="E897" s="2">
        <v>21</v>
      </c>
      <c r="F897" s="46">
        <v>29559</v>
      </c>
      <c r="G897" s="46">
        <v>26355</v>
      </c>
      <c r="H897" s="46">
        <v>27376</v>
      </c>
      <c r="I897" s="46">
        <v>26892</v>
      </c>
      <c r="J897" s="46">
        <v>26711</v>
      </c>
      <c r="K897" s="46">
        <v>27682</v>
      </c>
      <c r="L897" s="46">
        <v>29153</v>
      </c>
      <c r="M897" s="46">
        <v>38146</v>
      </c>
      <c r="N897" s="46">
        <v>30849</v>
      </c>
      <c r="O897" s="46">
        <v>27956</v>
      </c>
      <c r="P897" s="46">
        <v>26353</v>
      </c>
      <c r="Q897" s="46">
        <v>29289</v>
      </c>
      <c r="R897" s="46">
        <v>27101</v>
      </c>
      <c r="S897" s="19">
        <v>105.4</v>
      </c>
      <c r="T897" s="6">
        <v>37439.530360531309</v>
      </c>
      <c r="U897" s="6">
        <v>33381.333017077799</v>
      </c>
      <c r="V897" s="6">
        <v>34674.535104364324</v>
      </c>
      <c r="W897" s="6">
        <v>34061.499051233397</v>
      </c>
      <c r="X897" s="6">
        <v>33832.243833017077</v>
      </c>
      <c r="Y897" s="6">
        <v>35062.115749525612</v>
      </c>
      <c r="Z897" s="6">
        <v>36925.289373814041</v>
      </c>
      <c r="AA897" s="6">
        <v>48315.853889943071</v>
      </c>
      <c r="AB897" s="6">
        <v>39073.448766603411</v>
      </c>
      <c r="AC897" s="6">
        <v>35409.165085388995</v>
      </c>
      <c r="AD897" s="6">
        <v>33378.799810246681</v>
      </c>
      <c r="AE897" s="6">
        <v>37097.54743833017</v>
      </c>
      <c r="AF897" s="6">
        <v>34326.219165085386</v>
      </c>
    </row>
    <row r="898" spans="1:32">
      <c r="A898" s="3">
        <v>2018</v>
      </c>
      <c r="B898" s="5" t="s">
        <v>29</v>
      </c>
      <c r="C898" s="5" t="s">
        <v>22</v>
      </c>
      <c r="D898" s="2">
        <v>32</v>
      </c>
      <c r="E898" s="2">
        <v>21</v>
      </c>
      <c r="F898" s="46">
        <v>31831</v>
      </c>
      <c r="G898" s="46">
        <v>28083</v>
      </c>
      <c r="H898" s="46">
        <v>29517</v>
      </c>
      <c r="I898" s="46">
        <v>29354</v>
      </c>
      <c r="J898" s="46">
        <v>29193</v>
      </c>
      <c r="K898" s="46">
        <v>30150</v>
      </c>
      <c r="L898" s="46">
        <v>31741</v>
      </c>
      <c r="M898" s="46">
        <v>42185</v>
      </c>
      <c r="N898" s="46">
        <v>33495</v>
      </c>
      <c r="O898" s="46">
        <v>30400</v>
      </c>
      <c r="P898" s="46">
        <v>28144</v>
      </c>
      <c r="Q898" s="46">
        <v>31115</v>
      </c>
      <c r="R898" s="46">
        <v>28024</v>
      </c>
      <c r="S898" s="19">
        <v>105.4</v>
      </c>
      <c r="T898" s="6">
        <v>40317.253320683107</v>
      </c>
      <c r="U898" s="6">
        <v>35570.023719165081</v>
      </c>
      <c r="V898" s="6">
        <v>37386.333017077799</v>
      </c>
      <c r="W898" s="6">
        <v>37179.876660341557</v>
      </c>
      <c r="X898" s="6">
        <v>36975.953510436433</v>
      </c>
      <c r="Y898" s="6">
        <v>38188.092979127134</v>
      </c>
      <c r="Z898" s="6">
        <v>40203.259013282732</v>
      </c>
      <c r="AA898" s="6">
        <v>53431.665085388988</v>
      </c>
      <c r="AB898" s="6">
        <v>42424.881404174572</v>
      </c>
      <c r="AC898" s="6">
        <v>38504.743833017077</v>
      </c>
      <c r="AD898" s="6">
        <v>35647.286527514232</v>
      </c>
      <c r="AE898" s="6">
        <v>39410.365275142314</v>
      </c>
      <c r="AF898" s="6">
        <v>35495.294117647056</v>
      </c>
    </row>
    <row r="899" spans="1:32">
      <c r="A899" s="3">
        <v>2018</v>
      </c>
      <c r="B899" s="5" t="s">
        <v>29</v>
      </c>
      <c r="C899" s="5" t="s">
        <v>23</v>
      </c>
      <c r="D899" s="2">
        <v>33</v>
      </c>
      <c r="E899" s="2">
        <v>21</v>
      </c>
      <c r="F899" s="46">
        <v>26089</v>
      </c>
      <c r="G899" s="46">
        <v>23519</v>
      </c>
      <c r="H899" s="46">
        <v>24426</v>
      </c>
      <c r="I899" s="46">
        <v>23255</v>
      </c>
      <c r="J899" s="46">
        <v>22970</v>
      </c>
      <c r="K899" s="46">
        <v>24027</v>
      </c>
      <c r="L899" s="46">
        <v>25054</v>
      </c>
      <c r="M899" s="46">
        <v>33910</v>
      </c>
      <c r="N899" s="46">
        <v>26914</v>
      </c>
      <c r="O899" s="46">
        <v>24000</v>
      </c>
      <c r="P899" s="46">
        <v>24001</v>
      </c>
      <c r="Q899" s="46">
        <v>26505</v>
      </c>
      <c r="R899" s="46">
        <v>25644</v>
      </c>
      <c r="S899" s="19">
        <v>105.4</v>
      </c>
      <c r="T899" s="6">
        <v>33044.416508538896</v>
      </c>
      <c r="U899" s="6">
        <v>29789.245730550283</v>
      </c>
      <c r="V899" s="6">
        <v>30938.055028462997</v>
      </c>
      <c r="W899" s="6">
        <v>29454.862428842502</v>
      </c>
      <c r="X899" s="6">
        <v>29093.880455407969</v>
      </c>
      <c r="Y899" s="6">
        <v>30432.680265654646</v>
      </c>
      <c r="Z899" s="6">
        <v>31733.481973434533</v>
      </c>
      <c r="AA899" s="6">
        <v>42950.521821631875</v>
      </c>
      <c r="AB899" s="6">
        <v>34089.364326375711</v>
      </c>
      <c r="AC899" s="6">
        <v>30398.481973434533</v>
      </c>
      <c r="AD899" s="6">
        <v>30399.748576850092</v>
      </c>
      <c r="AE899" s="6">
        <v>33571.323529411762</v>
      </c>
      <c r="AF899" s="6">
        <v>32480.777988614798</v>
      </c>
    </row>
    <row r="900" spans="1:32">
      <c r="A900" s="3">
        <v>2018</v>
      </c>
      <c r="B900" s="5" t="s">
        <v>29</v>
      </c>
      <c r="C900" s="5" t="s">
        <v>24</v>
      </c>
      <c r="D900" s="2">
        <v>34</v>
      </c>
      <c r="E900" s="2">
        <v>21</v>
      </c>
      <c r="F900" s="46">
        <v>10134</v>
      </c>
      <c r="G900" s="46">
        <v>10329</v>
      </c>
      <c r="H900" s="46">
        <v>9976</v>
      </c>
      <c r="I900" s="46">
        <v>9799</v>
      </c>
      <c r="J900" s="46">
        <v>9701</v>
      </c>
      <c r="K900" s="46">
        <v>10073</v>
      </c>
      <c r="L900" s="46">
        <v>9900</v>
      </c>
      <c r="M900" s="46">
        <v>11141</v>
      </c>
      <c r="N900" s="46">
        <v>10161</v>
      </c>
      <c r="O900" s="46">
        <v>9851</v>
      </c>
      <c r="P900" s="46">
        <v>9795</v>
      </c>
      <c r="Q900" s="46">
        <v>10677</v>
      </c>
      <c r="R900" s="46">
        <v>10007</v>
      </c>
      <c r="S900" s="19">
        <v>105.4</v>
      </c>
      <c r="T900" s="6">
        <v>12835.759013282732</v>
      </c>
      <c r="U900" s="6">
        <v>13082.746679316888</v>
      </c>
      <c r="V900" s="6">
        <v>12635.635673624287</v>
      </c>
      <c r="W900" s="6">
        <v>12411.446869070209</v>
      </c>
      <c r="X900" s="6">
        <v>12287.31973434535</v>
      </c>
      <c r="Y900" s="6">
        <v>12758.496204933586</v>
      </c>
      <c r="Z900" s="6">
        <v>12539.373814041744</v>
      </c>
      <c r="AA900" s="6">
        <v>14111.228652751422</v>
      </c>
      <c r="AB900" s="6">
        <v>12869.957305502845</v>
      </c>
      <c r="AC900" s="6">
        <v>12477.310246679317</v>
      </c>
      <c r="AD900" s="6">
        <v>12406.380455407969</v>
      </c>
      <c r="AE900" s="6">
        <v>13523.524667931688</v>
      </c>
      <c r="AF900" s="6">
        <v>12674.90037950664</v>
      </c>
    </row>
    <row r="901" spans="1:32">
      <c r="A901" s="3">
        <v>2018</v>
      </c>
      <c r="B901" s="5" t="s">
        <v>29</v>
      </c>
      <c r="C901" s="5" t="s">
        <v>25</v>
      </c>
      <c r="D901" s="2">
        <v>35</v>
      </c>
      <c r="E901" s="2">
        <v>21</v>
      </c>
      <c r="F901" s="46">
        <v>9978</v>
      </c>
      <c r="G901" s="46">
        <v>10345</v>
      </c>
      <c r="H901" s="46">
        <v>9981</v>
      </c>
      <c r="I901" s="46">
        <v>9360</v>
      </c>
      <c r="J901" s="46">
        <v>10143</v>
      </c>
      <c r="K901" s="46">
        <v>9962</v>
      </c>
      <c r="L901" s="46">
        <v>10324</v>
      </c>
      <c r="M901" s="46">
        <v>10287</v>
      </c>
      <c r="N901" s="46">
        <v>10201</v>
      </c>
      <c r="O901" s="46">
        <v>9910</v>
      </c>
      <c r="P901" s="46">
        <v>9683</v>
      </c>
      <c r="Q901" s="46">
        <v>9850</v>
      </c>
      <c r="R901" s="46">
        <v>9451</v>
      </c>
      <c r="S901" s="19">
        <v>105.4</v>
      </c>
      <c r="T901" s="6">
        <v>12638.168880455407</v>
      </c>
      <c r="U901" s="6">
        <v>13103.012333965844</v>
      </c>
      <c r="V901" s="6">
        <v>12641.968690702086</v>
      </c>
      <c r="W901" s="6">
        <v>11855.407969639467</v>
      </c>
      <c r="X901" s="6">
        <v>12847.158444022769</v>
      </c>
      <c r="Y901" s="6">
        <v>12617.903225806451</v>
      </c>
      <c r="Z901" s="6">
        <v>13076.413662239089</v>
      </c>
      <c r="AA901" s="6">
        <v>13029.549335863378</v>
      </c>
      <c r="AB901" s="6">
        <v>12920.621442125237</v>
      </c>
      <c r="AC901" s="6">
        <v>12552.039848197343</v>
      </c>
      <c r="AD901" s="6">
        <v>12264.520872865274</v>
      </c>
      <c r="AE901" s="6">
        <v>12476.043643263756</v>
      </c>
      <c r="AF901" s="6">
        <v>11970.668880455407</v>
      </c>
    </row>
    <row r="902" spans="1:32">
      <c r="A902" s="3">
        <v>2018</v>
      </c>
      <c r="B902" s="5" t="s">
        <v>29</v>
      </c>
      <c r="C902" s="5" t="s">
        <v>26</v>
      </c>
      <c r="D902" s="2">
        <v>36</v>
      </c>
      <c r="E902" s="2">
        <v>21</v>
      </c>
      <c r="F902" s="46">
        <v>10183</v>
      </c>
      <c r="G902" s="46">
        <v>10325</v>
      </c>
      <c r="H902" s="46">
        <v>9972</v>
      </c>
      <c r="I902" s="46">
        <v>9931</v>
      </c>
      <c r="J902" s="46">
        <v>9641</v>
      </c>
      <c r="K902" s="46">
        <v>10096</v>
      </c>
      <c r="L902" s="46">
        <v>9866</v>
      </c>
      <c r="M902" s="46">
        <v>11500</v>
      </c>
      <c r="N902" s="46">
        <v>10144</v>
      </c>
      <c r="O902" s="46">
        <v>9838</v>
      </c>
      <c r="P902" s="46">
        <v>9803</v>
      </c>
      <c r="Q902" s="46">
        <v>10850</v>
      </c>
      <c r="R902" s="46">
        <v>10248</v>
      </c>
      <c r="S902" s="19">
        <v>105.4</v>
      </c>
      <c r="T902" s="6">
        <v>12897.822580645161</v>
      </c>
      <c r="U902" s="6">
        <v>13077.680265654648</v>
      </c>
      <c r="V902" s="6">
        <v>12630.569259962049</v>
      </c>
      <c r="W902" s="6">
        <v>12578.638519924098</v>
      </c>
      <c r="X902" s="6">
        <v>12211.323529411764</v>
      </c>
      <c r="Y902" s="6">
        <v>12787.62808349146</v>
      </c>
      <c r="Z902" s="6">
        <v>12496.309297912712</v>
      </c>
      <c r="AA902" s="6">
        <v>14565.939278937381</v>
      </c>
      <c r="AB902" s="6">
        <v>12848.42504743833</v>
      </c>
      <c r="AC902" s="6">
        <v>12460.84440227704</v>
      </c>
      <c r="AD902" s="6">
        <v>12416.513282732447</v>
      </c>
      <c r="AE902" s="6">
        <v>13742.647058823528</v>
      </c>
      <c r="AF902" s="6">
        <v>12980.151802656546</v>
      </c>
    </row>
    <row r="903" spans="1:32">
      <c r="A903" s="3">
        <v>2019</v>
      </c>
      <c r="B903" s="5" t="s">
        <v>17</v>
      </c>
      <c r="C903" s="5" t="s">
        <v>18</v>
      </c>
      <c r="D903" s="2">
        <v>1</v>
      </c>
      <c r="E903" s="2">
        <v>22</v>
      </c>
      <c r="F903" s="96">
        <v>479.1</v>
      </c>
      <c r="G903" s="96">
        <v>438.3</v>
      </c>
      <c r="H903" s="96">
        <v>455.2</v>
      </c>
      <c r="I903" s="96">
        <v>443.5</v>
      </c>
      <c r="J903" s="96">
        <v>440.8</v>
      </c>
      <c r="K903" s="96">
        <v>458.1</v>
      </c>
      <c r="L903" s="96">
        <v>464.1</v>
      </c>
      <c r="M903" s="96">
        <v>635.79999999999995</v>
      </c>
      <c r="N903" s="96">
        <v>498.3</v>
      </c>
      <c r="O903" s="96">
        <v>438.7</v>
      </c>
      <c r="P903" s="96">
        <v>440.8</v>
      </c>
      <c r="Q903" s="96">
        <v>470.4</v>
      </c>
      <c r="R903" s="96">
        <v>428.6</v>
      </c>
      <c r="S903" s="9">
        <v>107.6</v>
      </c>
      <c r="T903" s="47">
        <v>594.42239776951681</v>
      </c>
      <c r="U903" s="48">
        <v>543.80157992565057</v>
      </c>
      <c r="V903" s="48">
        <v>564.76951672862458</v>
      </c>
      <c r="W903" s="48">
        <v>550.25325278810408</v>
      </c>
      <c r="X903" s="48">
        <v>546.90334572490713</v>
      </c>
      <c r="Y903" s="48">
        <v>568.36756505576216</v>
      </c>
      <c r="Z903" s="48">
        <v>575.81180297397782</v>
      </c>
      <c r="AA903" s="48">
        <v>788.84107806691441</v>
      </c>
      <c r="AB903" s="48">
        <v>618.24395910780675</v>
      </c>
      <c r="AC903" s="48">
        <v>544.29786245353159</v>
      </c>
      <c r="AD903" s="48">
        <v>546.90334572490713</v>
      </c>
      <c r="AE903" s="48">
        <v>583.62825278810408</v>
      </c>
      <c r="AF903" s="48">
        <v>531.7667286245354</v>
      </c>
    </row>
    <row r="904" spans="1:32">
      <c r="A904" s="3">
        <v>2019</v>
      </c>
      <c r="B904" s="5" t="s">
        <v>17</v>
      </c>
      <c r="C904" s="5" t="s">
        <v>19</v>
      </c>
      <c r="D904" s="2">
        <v>2</v>
      </c>
      <c r="E904" s="2">
        <v>22</v>
      </c>
      <c r="F904" s="96">
        <v>574.9</v>
      </c>
      <c r="G904" s="96">
        <v>528.9</v>
      </c>
      <c r="H904" s="96">
        <v>538.4</v>
      </c>
      <c r="I904" s="96">
        <v>536.6</v>
      </c>
      <c r="J904" s="96">
        <v>534.9</v>
      </c>
      <c r="K904" s="96">
        <v>548.70000000000005</v>
      </c>
      <c r="L904" s="96">
        <v>574.9</v>
      </c>
      <c r="M904" s="96">
        <v>734.6</v>
      </c>
      <c r="N904" s="96">
        <v>608.9</v>
      </c>
      <c r="O904" s="96">
        <v>536.5</v>
      </c>
      <c r="P904" s="96">
        <v>511.7</v>
      </c>
      <c r="Q904" s="96">
        <v>567.1</v>
      </c>
      <c r="R904" s="96">
        <v>495.5</v>
      </c>
      <c r="S904" s="9">
        <v>107.6</v>
      </c>
      <c r="T904" s="47">
        <v>713.28206319702599</v>
      </c>
      <c r="U904" s="48">
        <v>656.20957249070625</v>
      </c>
      <c r="V904" s="48">
        <v>667.99628252788102</v>
      </c>
      <c r="W904" s="48">
        <v>665.76301115241642</v>
      </c>
      <c r="X904" s="48">
        <v>663.65381040892191</v>
      </c>
      <c r="Y904" s="48">
        <v>680.77555762081795</v>
      </c>
      <c r="Z904" s="48">
        <v>713.28206319702599</v>
      </c>
      <c r="AA904" s="48">
        <v>911.42286245353171</v>
      </c>
      <c r="AB904" s="48">
        <v>755.46607806691452</v>
      </c>
      <c r="AC904" s="48">
        <v>665.63894052044611</v>
      </c>
      <c r="AD904" s="48">
        <v>634.86942379182153</v>
      </c>
      <c r="AE904" s="48">
        <v>703.60455390334585</v>
      </c>
      <c r="AF904" s="48">
        <v>614.76998141263948</v>
      </c>
    </row>
    <row r="905" spans="1:32">
      <c r="A905" s="3">
        <v>2019</v>
      </c>
      <c r="B905" s="5" t="s">
        <v>17</v>
      </c>
      <c r="C905" s="5" t="s">
        <v>20</v>
      </c>
      <c r="D905" s="2">
        <v>3</v>
      </c>
      <c r="E905" s="2">
        <v>22</v>
      </c>
      <c r="F905" s="96">
        <v>388.1</v>
      </c>
      <c r="G905" s="96">
        <v>359.2</v>
      </c>
      <c r="H905" s="96">
        <v>377.6</v>
      </c>
      <c r="I905" s="96">
        <v>352.7</v>
      </c>
      <c r="J905" s="96">
        <v>349.1</v>
      </c>
      <c r="K905" s="96">
        <v>366.8</v>
      </c>
      <c r="L905" s="96">
        <v>361</v>
      </c>
      <c r="M905" s="96">
        <v>545.5</v>
      </c>
      <c r="N905" s="96">
        <v>395.9</v>
      </c>
      <c r="O905" s="96">
        <v>352.9</v>
      </c>
      <c r="P905" s="96">
        <v>369.2</v>
      </c>
      <c r="Q905" s="96">
        <v>394.6</v>
      </c>
      <c r="R905" s="96">
        <v>362.1</v>
      </c>
      <c r="S905" s="9">
        <v>107.6</v>
      </c>
      <c r="T905" s="47">
        <v>481.51812267657999</v>
      </c>
      <c r="U905" s="48">
        <v>445.66171003717471</v>
      </c>
      <c r="V905" s="48">
        <v>468.49070631970267</v>
      </c>
      <c r="W905" s="48">
        <v>437.59711895910777</v>
      </c>
      <c r="X905" s="48">
        <v>433.13057620817852</v>
      </c>
      <c r="Y905" s="48">
        <v>455.09107806691458</v>
      </c>
      <c r="Z905" s="48">
        <v>447.89498141263942</v>
      </c>
      <c r="AA905" s="48">
        <v>676.80529739776955</v>
      </c>
      <c r="AB905" s="48">
        <v>491.19563197026019</v>
      </c>
      <c r="AC905" s="48">
        <v>437.84526022304829</v>
      </c>
      <c r="AD905" s="48">
        <v>458.06877323420076</v>
      </c>
      <c r="AE905" s="48">
        <v>489.58271375464693</v>
      </c>
      <c r="AF905" s="48">
        <v>449.25975836431235</v>
      </c>
    </row>
    <row r="906" spans="1:32">
      <c r="A906" s="3">
        <v>2019</v>
      </c>
      <c r="B906" s="5" t="s">
        <v>17</v>
      </c>
      <c r="C906" s="5" t="s">
        <v>21</v>
      </c>
      <c r="D906" s="2">
        <v>4</v>
      </c>
      <c r="E906" s="2">
        <v>22</v>
      </c>
      <c r="F906" s="96">
        <v>585.20000000000005</v>
      </c>
      <c r="G906" s="96">
        <v>533.20000000000005</v>
      </c>
      <c r="H906" s="96">
        <v>550.5</v>
      </c>
      <c r="I906" s="96">
        <v>538.9</v>
      </c>
      <c r="J906" s="96">
        <v>535.29999999999995</v>
      </c>
      <c r="K906" s="96">
        <v>552.5</v>
      </c>
      <c r="L906" s="96">
        <v>581</v>
      </c>
      <c r="M906" s="96">
        <v>737.6</v>
      </c>
      <c r="N906" s="96">
        <v>614</v>
      </c>
      <c r="O906" s="96">
        <v>551.70000000000005</v>
      </c>
      <c r="P906" s="96">
        <v>534.79999999999995</v>
      </c>
      <c r="Q906" s="96">
        <v>577</v>
      </c>
      <c r="R906" s="96">
        <v>534.5</v>
      </c>
      <c r="S906" s="9">
        <v>107.6</v>
      </c>
      <c r="T906" s="47">
        <v>726.06133828996292</v>
      </c>
      <c r="U906" s="48">
        <v>661.54460966542763</v>
      </c>
      <c r="V906" s="48">
        <v>683.00882899628255</v>
      </c>
      <c r="W906" s="48">
        <v>668.61663568773236</v>
      </c>
      <c r="X906" s="48">
        <v>664.15009293680293</v>
      </c>
      <c r="Y906" s="48">
        <v>685.49024163568777</v>
      </c>
      <c r="Z906" s="48">
        <v>720.85037174721197</v>
      </c>
      <c r="AA906" s="48">
        <v>915.14498141263948</v>
      </c>
      <c r="AB906" s="48">
        <v>761.79368029739783</v>
      </c>
      <c r="AC906" s="48">
        <v>684.49767657992584</v>
      </c>
      <c r="AD906" s="48">
        <v>663.5297397769516</v>
      </c>
      <c r="AE906" s="48">
        <v>715.88754646840152</v>
      </c>
      <c r="AF906" s="48">
        <v>663.15752788104089</v>
      </c>
    </row>
    <row r="907" spans="1:32">
      <c r="A907" s="3">
        <v>2019</v>
      </c>
      <c r="B907" s="5" t="s">
        <v>17</v>
      </c>
      <c r="C907" s="5" t="s">
        <v>22</v>
      </c>
      <c r="D907" s="2">
        <v>5</v>
      </c>
      <c r="E907" s="2">
        <v>22</v>
      </c>
      <c r="F907" s="96">
        <v>629.20000000000005</v>
      </c>
      <c r="G907" s="96">
        <v>574.9</v>
      </c>
      <c r="H907" s="96">
        <v>589.4</v>
      </c>
      <c r="I907" s="96">
        <v>577.6</v>
      </c>
      <c r="J907" s="96">
        <v>580.1</v>
      </c>
      <c r="K907" s="96">
        <v>595.70000000000005</v>
      </c>
      <c r="L907" s="96">
        <v>623.70000000000005</v>
      </c>
      <c r="M907" s="96">
        <v>807.2</v>
      </c>
      <c r="N907" s="96">
        <v>667.2</v>
      </c>
      <c r="O907" s="96">
        <v>591.9</v>
      </c>
      <c r="P907" s="96">
        <v>566.6</v>
      </c>
      <c r="Q907" s="96">
        <v>620.4</v>
      </c>
      <c r="R907" s="96">
        <v>548.70000000000005</v>
      </c>
      <c r="S907" s="9">
        <v>107.6</v>
      </c>
      <c r="T907" s="47">
        <v>780.65241635687744</v>
      </c>
      <c r="U907" s="48">
        <v>713.28206319702599</v>
      </c>
      <c r="V907" s="48">
        <v>731.27230483271376</v>
      </c>
      <c r="W907" s="48">
        <v>716.63197026022317</v>
      </c>
      <c r="X907" s="48">
        <v>719.73373605947961</v>
      </c>
      <c r="Y907" s="48">
        <v>739.08875464684024</v>
      </c>
      <c r="Z907" s="48">
        <v>773.82853159851311</v>
      </c>
      <c r="AA907" s="48">
        <v>1001.4981412639407</v>
      </c>
      <c r="AB907" s="48">
        <v>827.79925650557641</v>
      </c>
      <c r="AC907" s="48">
        <v>734.3740706319702</v>
      </c>
      <c r="AD907" s="48">
        <v>702.98420074349451</v>
      </c>
      <c r="AE907" s="48">
        <v>769.7342007434944</v>
      </c>
      <c r="AF907" s="48">
        <v>680.77555762081795</v>
      </c>
    </row>
    <row r="908" spans="1:32">
      <c r="A908" s="3">
        <v>2019</v>
      </c>
      <c r="B908" s="5" t="s">
        <v>17</v>
      </c>
      <c r="C908" s="5" t="s">
        <v>23</v>
      </c>
      <c r="D908" s="2">
        <v>6</v>
      </c>
      <c r="E908" s="2">
        <v>22</v>
      </c>
      <c r="F908" s="96">
        <v>527.9</v>
      </c>
      <c r="G908" s="96">
        <v>479.1</v>
      </c>
      <c r="H908" s="96">
        <v>496.4</v>
      </c>
      <c r="I908" s="96">
        <v>475.6</v>
      </c>
      <c r="J908" s="96">
        <v>464.7</v>
      </c>
      <c r="K908" s="96">
        <v>492.6</v>
      </c>
      <c r="L908" s="96">
        <v>515.4</v>
      </c>
      <c r="M908" s="96">
        <v>670</v>
      </c>
      <c r="N908" s="96">
        <v>536.79999999999995</v>
      </c>
      <c r="O908" s="96">
        <v>488.7</v>
      </c>
      <c r="P908" s="96">
        <v>488.7</v>
      </c>
      <c r="Q908" s="96">
        <v>527</v>
      </c>
      <c r="R908" s="96">
        <v>508.3</v>
      </c>
      <c r="S908" s="9">
        <v>107.6</v>
      </c>
      <c r="T908" s="47">
        <v>654.9688661710037</v>
      </c>
      <c r="U908" s="48">
        <v>594.42239776951681</v>
      </c>
      <c r="V908" s="48">
        <v>615.88661710037172</v>
      </c>
      <c r="W908" s="48">
        <v>590.0799256505577</v>
      </c>
      <c r="X908" s="48">
        <v>576.55622676579924</v>
      </c>
      <c r="Y908" s="48">
        <v>611.17193308550191</v>
      </c>
      <c r="Z908" s="48">
        <v>639.46003717472115</v>
      </c>
      <c r="AA908" s="48">
        <v>831.27323420074356</v>
      </c>
      <c r="AB908" s="48">
        <v>666.01115241635682</v>
      </c>
      <c r="AC908" s="48">
        <v>606.33317843866166</v>
      </c>
      <c r="AD908" s="48">
        <v>606.33317843866166</v>
      </c>
      <c r="AE908" s="48">
        <v>653.85223048327146</v>
      </c>
      <c r="AF908" s="48">
        <v>630.65102230483274</v>
      </c>
    </row>
    <row r="909" spans="1:32">
      <c r="A909" s="3">
        <v>2019</v>
      </c>
      <c r="B909" s="5" t="s">
        <v>17</v>
      </c>
      <c r="C909" s="5" t="s">
        <v>24</v>
      </c>
      <c r="D909" s="2">
        <v>7</v>
      </c>
      <c r="E909" s="2">
        <v>22</v>
      </c>
      <c r="F909" s="96">
        <v>196.9</v>
      </c>
      <c r="G909" s="96">
        <v>195.5</v>
      </c>
      <c r="H909" s="96">
        <v>197</v>
      </c>
      <c r="I909" s="96">
        <v>196.4</v>
      </c>
      <c r="J909" s="96">
        <v>186.1</v>
      </c>
      <c r="K909" s="96">
        <v>194.2</v>
      </c>
      <c r="L909" s="96">
        <v>194.9</v>
      </c>
      <c r="M909" s="96">
        <v>207</v>
      </c>
      <c r="N909" s="96">
        <v>196.8</v>
      </c>
      <c r="O909" s="96">
        <v>195.1</v>
      </c>
      <c r="P909" s="96">
        <v>197.2</v>
      </c>
      <c r="Q909" s="96">
        <v>204.7</v>
      </c>
      <c r="R909" s="96">
        <v>194.7</v>
      </c>
      <c r="S909" s="9">
        <v>107.6</v>
      </c>
      <c r="T909" s="47">
        <v>244.29507434944242</v>
      </c>
      <c r="U909" s="48">
        <v>242.55808550185876</v>
      </c>
      <c r="V909" s="48">
        <v>244.41914498141264</v>
      </c>
      <c r="W909" s="48">
        <v>243.67472118959111</v>
      </c>
      <c r="X909" s="48">
        <v>230.89544609665427</v>
      </c>
      <c r="Y909" s="48">
        <v>240.94516728624535</v>
      </c>
      <c r="Z909" s="48">
        <v>241.8136617100372</v>
      </c>
      <c r="AA909" s="48">
        <v>256.82620817843866</v>
      </c>
      <c r="AB909" s="48">
        <v>244.17100371747216</v>
      </c>
      <c r="AC909" s="48">
        <v>242.06180297397771</v>
      </c>
      <c r="AD909" s="48">
        <v>244.66728624535315</v>
      </c>
      <c r="AE909" s="48">
        <v>253.97258364312268</v>
      </c>
      <c r="AF909" s="48">
        <v>241.56552044609663</v>
      </c>
    </row>
    <row r="910" spans="1:32">
      <c r="A910" s="3">
        <v>2019</v>
      </c>
      <c r="B910" s="5" t="s">
        <v>17</v>
      </c>
      <c r="C910" s="5" t="s">
        <v>25</v>
      </c>
      <c r="D910" s="2">
        <v>8</v>
      </c>
      <c r="E910" s="2">
        <v>22</v>
      </c>
      <c r="F910" s="96">
        <v>184.2</v>
      </c>
      <c r="G910" s="96">
        <v>179.1</v>
      </c>
      <c r="H910" s="96">
        <v>183.8</v>
      </c>
      <c r="I910" s="96">
        <v>187.1</v>
      </c>
      <c r="J910" s="96">
        <v>178.4</v>
      </c>
      <c r="K910" s="96">
        <v>190.4</v>
      </c>
      <c r="L910" s="96">
        <v>184.8</v>
      </c>
      <c r="M910" s="96">
        <v>191.6</v>
      </c>
      <c r="N910" s="96">
        <v>176.7</v>
      </c>
      <c r="O910" s="96">
        <v>185.7</v>
      </c>
      <c r="P910" s="96">
        <v>191.9</v>
      </c>
      <c r="Q910" s="96">
        <v>176.9</v>
      </c>
      <c r="R910" s="96">
        <v>181.7</v>
      </c>
      <c r="S910" s="9">
        <v>107.6</v>
      </c>
      <c r="T910" s="47">
        <v>228.5381040892193</v>
      </c>
      <c r="U910" s="48">
        <v>222.21050185873605</v>
      </c>
      <c r="V910" s="48">
        <v>228.04182156133834</v>
      </c>
      <c r="W910" s="48">
        <v>232.13615241635688</v>
      </c>
      <c r="X910" s="48">
        <v>221.34200743494426</v>
      </c>
      <c r="Y910" s="48">
        <v>236.2304832713755</v>
      </c>
      <c r="Z910" s="48">
        <v>229.28252788104092</v>
      </c>
      <c r="AA910" s="48">
        <v>237.7193308550186</v>
      </c>
      <c r="AB910" s="48">
        <v>219.23280669144981</v>
      </c>
      <c r="AC910" s="48">
        <v>230.39916356877322</v>
      </c>
      <c r="AD910" s="48">
        <v>238.09154275092939</v>
      </c>
      <c r="AE910" s="48">
        <v>219.48094795539035</v>
      </c>
      <c r="AF910" s="48">
        <v>225.4363382899628</v>
      </c>
    </row>
    <row r="911" spans="1:32">
      <c r="A911" s="3">
        <v>2019</v>
      </c>
      <c r="B911" s="5" t="s">
        <v>17</v>
      </c>
      <c r="C911" s="5" t="s">
        <v>26</v>
      </c>
      <c r="D911" s="2">
        <v>9</v>
      </c>
      <c r="E911" s="2">
        <v>22</v>
      </c>
      <c r="F911" s="96">
        <v>201.5</v>
      </c>
      <c r="G911" s="96">
        <v>198.4</v>
      </c>
      <c r="H911" s="96">
        <v>201.5</v>
      </c>
      <c r="I911" s="96">
        <v>200.5</v>
      </c>
      <c r="J911" s="96">
        <v>188.7</v>
      </c>
      <c r="K911" s="96">
        <v>195.3</v>
      </c>
      <c r="L911" s="96">
        <v>197.8</v>
      </c>
      <c r="M911" s="96">
        <v>217.2</v>
      </c>
      <c r="N911" s="96">
        <v>204</v>
      </c>
      <c r="O911" s="96">
        <v>199.4</v>
      </c>
      <c r="P911" s="96">
        <v>199.5</v>
      </c>
      <c r="Q911" s="96">
        <v>210.9</v>
      </c>
      <c r="R911" s="96">
        <v>197.6</v>
      </c>
      <c r="S911" s="9">
        <v>107.6</v>
      </c>
      <c r="T911" s="47">
        <v>250.00232342007436</v>
      </c>
      <c r="U911" s="48">
        <v>246.1561338289963</v>
      </c>
      <c r="V911" s="48">
        <v>250.00232342007436</v>
      </c>
      <c r="W911" s="48">
        <v>248.76161710037175</v>
      </c>
      <c r="X911" s="48">
        <v>234.12128252788102</v>
      </c>
      <c r="Y911" s="48">
        <v>242.30994423791824</v>
      </c>
      <c r="Z911" s="48">
        <v>245.41171003717477</v>
      </c>
      <c r="AA911" s="48">
        <v>269.48141263940516</v>
      </c>
      <c r="AB911" s="48">
        <v>253.10408921933086</v>
      </c>
      <c r="AC911" s="48">
        <v>247.39684014869891</v>
      </c>
      <c r="AD911" s="48">
        <v>247.52091078066917</v>
      </c>
      <c r="AE911" s="48">
        <v>261.66496282527885</v>
      </c>
      <c r="AF911" s="48">
        <v>245.1635687732342</v>
      </c>
    </row>
    <row r="912" spans="1:32">
      <c r="A912" s="3">
        <v>2019</v>
      </c>
      <c r="B912" s="5" t="s">
        <v>27</v>
      </c>
      <c r="C912" s="5" t="s">
        <v>18</v>
      </c>
      <c r="D912" s="2">
        <v>10</v>
      </c>
      <c r="E912" s="2">
        <v>22</v>
      </c>
      <c r="F912" s="44">
        <v>13.28</v>
      </c>
      <c r="G912" s="44">
        <v>12.16</v>
      </c>
      <c r="H912" s="44">
        <v>12.5</v>
      </c>
      <c r="I912" s="44">
        <v>12.17</v>
      </c>
      <c r="J912" s="44">
        <v>12.02</v>
      </c>
      <c r="K912" s="44">
        <v>12.49</v>
      </c>
      <c r="L912" s="44">
        <v>12.98</v>
      </c>
      <c r="M912" s="44">
        <v>17.73</v>
      </c>
      <c r="N912" s="44">
        <v>14</v>
      </c>
      <c r="O912" s="44">
        <v>12.44</v>
      </c>
      <c r="P912" s="44">
        <v>12.19</v>
      </c>
      <c r="Q912" s="44">
        <v>13.39</v>
      </c>
      <c r="R912" s="44">
        <v>11.82</v>
      </c>
      <c r="S912" s="9">
        <v>107.6</v>
      </c>
      <c r="T912" s="44">
        <v>16.476579925650558</v>
      </c>
      <c r="U912" s="21">
        <v>15.086988847583646</v>
      </c>
      <c r="V912" s="21">
        <v>15.508828996282528</v>
      </c>
      <c r="W912" s="21">
        <v>15.09939591078067</v>
      </c>
      <c r="X912" s="21">
        <v>14.913289962825278</v>
      </c>
      <c r="Y912" s="21">
        <v>15.496421933085502</v>
      </c>
      <c r="Z912" s="21">
        <v>16.104368029739778</v>
      </c>
      <c r="AA912" s="21">
        <v>21.997723048327138</v>
      </c>
      <c r="AB912" s="21">
        <v>17.369888475836433</v>
      </c>
      <c r="AC912" s="21">
        <v>15.434386617100373</v>
      </c>
      <c r="AD912" s="21">
        <v>15.124210037174722</v>
      </c>
      <c r="AE912" s="21">
        <v>16.613057620817845</v>
      </c>
      <c r="AF912" s="21">
        <v>14.66514869888476</v>
      </c>
    </row>
    <row r="913" spans="1:32">
      <c r="A913" s="3">
        <v>2019</v>
      </c>
      <c r="B913" s="5" t="s">
        <v>27</v>
      </c>
      <c r="C913" s="5" t="s">
        <v>19</v>
      </c>
      <c r="D913" s="2">
        <v>11</v>
      </c>
      <c r="E913" s="2">
        <v>22</v>
      </c>
      <c r="F913" s="44">
        <v>14.68</v>
      </c>
      <c r="G913" s="44">
        <v>13.5</v>
      </c>
      <c r="H913" s="44">
        <v>13.74</v>
      </c>
      <c r="I913" s="44">
        <v>13.47</v>
      </c>
      <c r="J913" s="44">
        <v>13.4</v>
      </c>
      <c r="K913" s="44">
        <v>13.82</v>
      </c>
      <c r="L913" s="44">
        <v>14.45</v>
      </c>
      <c r="M913" s="44">
        <v>19.559999999999999</v>
      </c>
      <c r="N913" s="44">
        <v>15.76</v>
      </c>
      <c r="O913" s="44">
        <v>13.79</v>
      </c>
      <c r="P913" s="44">
        <v>13.15</v>
      </c>
      <c r="Q913" s="44">
        <v>14.66</v>
      </c>
      <c r="R913" s="44">
        <v>12.37</v>
      </c>
      <c r="S913" s="9">
        <v>107.6</v>
      </c>
      <c r="T913" s="44">
        <v>18.213568773234201</v>
      </c>
      <c r="U913" s="21">
        <v>16.749535315985131</v>
      </c>
      <c r="V913" s="21">
        <v>17.047304832713756</v>
      </c>
      <c r="W913" s="21">
        <v>16.712314126394055</v>
      </c>
      <c r="X913" s="21">
        <v>16.625464684014872</v>
      </c>
      <c r="Y913" s="21">
        <v>17.146561338289963</v>
      </c>
      <c r="Z913" s="21">
        <v>17.9282063197026</v>
      </c>
      <c r="AA913" s="21">
        <v>24.2682156133829</v>
      </c>
      <c r="AB913" s="21">
        <v>19.553531598513011</v>
      </c>
      <c r="AC913" s="21">
        <v>17.109340148698884</v>
      </c>
      <c r="AD913" s="21">
        <v>16.31528810408922</v>
      </c>
      <c r="AE913" s="21">
        <v>18.188754646840152</v>
      </c>
      <c r="AF913" s="21">
        <v>15.34753717472119</v>
      </c>
    </row>
    <row r="914" spans="1:32">
      <c r="A914" s="3">
        <v>2019</v>
      </c>
      <c r="B914" s="5" t="s">
        <v>27</v>
      </c>
      <c r="C914" s="5" t="s">
        <v>20</v>
      </c>
      <c r="D914" s="2">
        <v>12</v>
      </c>
      <c r="E914" s="2">
        <v>22</v>
      </c>
      <c r="F914" s="44">
        <v>12.02</v>
      </c>
      <c r="G914" s="44">
        <v>10.97</v>
      </c>
      <c r="H914" s="44">
        <v>11.45</v>
      </c>
      <c r="I914" s="44">
        <v>10.93</v>
      </c>
      <c r="J914" s="44">
        <v>10.76</v>
      </c>
      <c r="K914" s="44">
        <v>11.26</v>
      </c>
      <c r="L914" s="44">
        <v>11.65</v>
      </c>
      <c r="M914" s="44">
        <v>16.059999999999999</v>
      </c>
      <c r="N914" s="44">
        <v>12.45</v>
      </c>
      <c r="O914" s="44">
        <v>11.31</v>
      </c>
      <c r="P914" s="44">
        <v>11.24</v>
      </c>
      <c r="Q914" s="44">
        <v>12.4</v>
      </c>
      <c r="R914" s="44">
        <v>11.1</v>
      </c>
      <c r="S914" s="9">
        <v>107.6</v>
      </c>
      <c r="T914" s="44">
        <v>14.913289962825278</v>
      </c>
      <c r="U914" s="21">
        <v>13.610548327137549</v>
      </c>
      <c r="V914" s="21">
        <v>14.206087360594795</v>
      </c>
      <c r="W914" s="21">
        <v>13.560920074349443</v>
      </c>
      <c r="X914" s="21">
        <v>13.350000000000001</v>
      </c>
      <c r="Y914" s="21">
        <v>13.970353159851301</v>
      </c>
      <c r="Z914" s="21">
        <v>14.454228624535318</v>
      </c>
      <c r="AA914" s="21">
        <v>19.925743494423791</v>
      </c>
      <c r="AB914" s="21">
        <v>15.446793680297397</v>
      </c>
      <c r="AC914" s="21">
        <v>14.032388475836433</v>
      </c>
      <c r="AD914" s="21">
        <v>13.94553903345725</v>
      </c>
      <c r="AE914" s="21">
        <v>15.384758364312269</v>
      </c>
      <c r="AF914" s="21">
        <v>13.771840148698885</v>
      </c>
    </row>
    <row r="915" spans="1:32">
      <c r="A915" s="3">
        <v>2019</v>
      </c>
      <c r="B915" s="5" t="s">
        <v>27</v>
      </c>
      <c r="C915" s="5" t="s">
        <v>21</v>
      </c>
      <c r="D915" s="2">
        <v>13</v>
      </c>
      <c r="E915" s="2">
        <v>22</v>
      </c>
      <c r="F915" s="44">
        <v>14.9</v>
      </c>
      <c r="G915" s="44">
        <v>13.64</v>
      </c>
      <c r="H915" s="44">
        <v>13.93</v>
      </c>
      <c r="I915" s="44">
        <v>13.53</v>
      </c>
      <c r="J915" s="44">
        <v>13.39</v>
      </c>
      <c r="K915" s="44">
        <v>13.84</v>
      </c>
      <c r="L915" s="44">
        <v>14.5</v>
      </c>
      <c r="M915" s="44">
        <v>19.350000000000001</v>
      </c>
      <c r="N915" s="44">
        <v>15.69</v>
      </c>
      <c r="O915" s="44">
        <v>13.89</v>
      </c>
      <c r="P915" s="44">
        <v>13.53</v>
      </c>
      <c r="Q915" s="44">
        <v>14.95</v>
      </c>
      <c r="R915" s="44">
        <v>13.06</v>
      </c>
      <c r="S915" s="9">
        <v>107.6</v>
      </c>
      <c r="T915" s="44">
        <v>18.486524163568774</v>
      </c>
      <c r="U915" s="21">
        <v>16.923234200743497</v>
      </c>
      <c r="V915" s="21">
        <v>17.28303903345725</v>
      </c>
      <c r="W915" s="21">
        <v>16.786756505576207</v>
      </c>
      <c r="X915" s="21">
        <v>16.613057620817845</v>
      </c>
      <c r="Y915" s="21">
        <v>17.171375464684015</v>
      </c>
      <c r="Z915" s="21">
        <v>17.990241635687735</v>
      </c>
      <c r="AA915" s="21">
        <v>24.007667286245358</v>
      </c>
      <c r="AB915" s="21">
        <v>19.466682156133828</v>
      </c>
      <c r="AC915" s="21">
        <v>17.233410780669146</v>
      </c>
      <c r="AD915" s="21">
        <v>16.786756505576207</v>
      </c>
      <c r="AE915" s="21">
        <v>18.548559479553901</v>
      </c>
      <c r="AF915" s="21">
        <v>16.203624535315985</v>
      </c>
    </row>
    <row r="916" spans="1:32">
      <c r="A916" s="3">
        <v>2019</v>
      </c>
      <c r="B916" s="5" t="s">
        <v>27</v>
      </c>
      <c r="C916" s="5" t="s">
        <v>22</v>
      </c>
      <c r="D916" s="2">
        <v>14</v>
      </c>
      <c r="E916" s="2">
        <v>22</v>
      </c>
      <c r="F916" s="44">
        <v>15.5</v>
      </c>
      <c r="G916" s="44">
        <v>14.14</v>
      </c>
      <c r="H916" s="44">
        <v>14.53</v>
      </c>
      <c r="I916" s="44">
        <v>14.07</v>
      </c>
      <c r="J916" s="44">
        <v>14</v>
      </c>
      <c r="K916" s="44">
        <v>14.45</v>
      </c>
      <c r="L916" s="44">
        <v>15.25</v>
      </c>
      <c r="M916" s="44">
        <v>20.86</v>
      </c>
      <c r="N916" s="44">
        <v>16.670000000000002</v>
      </c>
      <c r="O916" s="44">
        <v>14.47</v>
      </c>
      <c r="P916" s="44">
        <v>13.94</v>
      </c>
      <c r="Q916" s="44">
        <v>15.43</v>
      </c>
      <c r="R916" s="44">
        <v>13</v>
      </c>
      <c r="S916" s="9">
        <v>107.6</v>
      </c>
      <c r="T916" s="44">
        <v>19.230947955390334</v>
      </c>
      <c r="U916" s="21">
        <v>17.543587360594795</v>
      </c>
      <c r="V916" s="21">
        <v>18.02746282527881</v>
      </c>
      <c r="W916" s="21">
        <v>17.456737918215616</v>
      </c>
      <c r="X916" s="21">
        <v>17.369888475836433</v>
      </c>
      <c r="Y916" s="21">
        <v>17.9282063197026</v>
      </c>
      <c r="Z916" s="21">
        <v>18.920771375464685</v>
      </c>
      <c r="AA916" s="21">
        <v>25.881133828996283</v>
      </c>
      <c r="AB916" s="21">
        <v>20.682574349442383</v>
      </c>
      <c r="AC916" s="21">
        <v>17.953020446096655</v>
      </c>
      <c r="AD916" s="21">
        <v>17.295446096654278</v>
      </c>
      <c r="AE916" s="21">
        <v>19.144098513011151</v>
      </c>
      <c r="AF916" s="21">
        <v>16.12918215613383</v>
      </c>
    </row>
    <row r="917" spans="1:32">
      <c r="A917" s="3">
        <v>2019</v>
      </c>
      <c r="B917" s="5" t="s">
        <v>27</v>
      </c>
      <c r="C917" s="5" t="s">
        <v>23</v>
      </c>
      <c r="D917" s="2">
        <v>15</v>
      </c>
      <c r="E917" s="2">
        <v>22</v>
      </c>
      <c r="F917" s="44">
        <v>13.99</v>
      </c>
      <c r="G917" s="44">
        <v>12.78</v>
      </c>
      <c r="H917" s="44">
        <v>13.16</v>
      </c>
      <c r="I917" s="44">
        <v>12.5</v>
      </c>
      <c r="J917" s="44">
        <v>12.26</v>
      </c>
      <c r="K917" s="44">
        <v>12.94</v>
      </c>
      <c r="L917" s="44">
        <v>13.46</v>
      </c>
      <c r="M917" s="44">
        <v>17.88</v>
      </c>
      <c r="N917" s="44">
        <v>14.29</v>
      </c>
      <c r="O917" s="44">
        <v>12.87</v>
      </c>
      <c r="P917" s="44">
        <v>13</v>
      </c>
      <c r="Q917" s="44">
        <v>14.2</v>
      </c>
      <c r="R917" s="44">
        <v>13.14</v>
      </c>
      <c r="S917" s="9">
        <v>107.6</v>
      </c>
      <c r="T917" s="44">
        <v>17.357481412639405</v>
      </c>
      <c r="U917" s="21">
        <v>15.856226765799256</v>
      </c>
      <c r="V917" s="21">
        <v>16.327695167286247</v>
      </c>
      <c r="W917" s="21">
        <v>15.508828996282528</v>
      </c>
      <c r="X917" s="21">
        <v>15.211059479553905</v>
      </c>
      <c r="Y917" s="21">
        <v>16.054739776951674</v>
      </c>
      <c r="Z917" s="21">
        <v>16.699907063197028</v>
      </c>
      <c r="AA917" s="21">
        <v>22.183828996282529</v>
      </c>
      <c r="AB917" s="21">
        <v>17.729693308550186</v>
      </c>
      <c r="AC917" s="21">
        <v>15.967890334572491</v>
      </c>
      <c r="AD917" s="21">
        <v>16.12918215613383</v>
      </c>
      <c r="AE917" s="21">
        <v>17.618029739776951</v>
      </c>
      <c r="AF917" s="21">
        <v>16.302881040892196</v>
      </c>
    </row>
    <row r="918" spans="1:32">
      <c r="A918" s="3">
        <v>2019</v>
      </c>
      <c r="B918" s="5" t="s">
        <v>27</v>
      </c>
      <c r="C918" s="5" t="s">
        <v>24</v>
      </c>
      <c r="D918" s="2">
        <v>16</v>
      </c>
      <c r="E918" s="2">
        <v>22</v>
      </c>
      <c r="F918" s="44">
        <v>9.94</v>
      </c>
      <c r="G918" s="44">
        <v>9.36</v>
      </c>
      <c r="H918" s="44">
        <v>9.58</v>
      </c>
      <c r="I918" s="44">
        <v>9.52</v>
      </c>
      <c r="J918" s="44">
        <v>9.4700000000000006</v>
      </c>
      <c r="K918" s="44">
        <v>9.57</v>
      </c>
      <c r="L918" s="44">
        <v>10</v>
      </c>
      <c r="M918" s="44">
        <v>10.97</v>
      </c>
      <c r="N918" s="44">
        <v>10.19</v>
      </c>
      <c r="O918" s="44">
        <v>9.98</v>
      </c>
      <c r="P918" s="44">
        <v>9.49</v>
      </c>
      <c r="Q918" s="44">
        <v>10.19</v>
      </c>
      <c r="R918" s="44">
        <v>9.5500000000000007</v>
      </c>
      <c r="S918" s="9">
        <v>107.6</v>
      </c>
      <c r="T918" s="44">
        <v>12.332620817843868</v>
      </c>
      <c r="U918" s="21">
        <v>11.613011152416357</v>
      </c>
      <c r="V918" s="21">
        <v>11.88596654275093</v>
      </c>
      <c r="W918" s="21">
        <v>11.811524163568773</v>
      </c>
      <c r="X918" s="21">
        <v>11.749488847583645</v>
      </c>
      <c r="Y918" s="21">
        <v>11.873559479553904</v>
      </c>
      <c r="Z918" s="21">
        <v>12.407063197026023</v>
      </c>
      <c r="AA918" s="21">
        <v>13.610548327137549</v>
      </c>
      <c r="AB918" s="21">
        <v>12.642797397769517</v>
      </c>
      <c r="AC918" s="21">
        <v>12.382249070631973</v>
      </c>
      <c r="AD918" s="21">
        <v>11.774302973977695</v>
      </c>
      <c r="AE918" s="21">
        <v>12.642797397769517</v>
      </c>
      <c r="AF918" s="21">
        <v>11.848745353159854</v>
      </c>
    </row>
    <row r="919" spans="1:32">
      <c r="A919" s="3">
        <v>2019</v>
      </c>
      <c r="B919" s="5" t="s">
        <v>27</v>
      </c>
      <c r="C919" s="5" t="s">
        <v>25</v>
      </c>
      <c r="D919" s="2">
        <v>17</v>
      </c>
      <c r="E919" s="2">
        <v>22</v>
      </c>
      <c r="F919" s="44">
        <v>9.66</v>
      </c>
      <c r="G919" s="44">
        <v>9.1199999999999992</v>
      </c>
      <c r="H919" s="44">
        <v>9.58</v>
      </c>
      <c r="I919" s="44">
        <v>9.4</v>
      </c>
      <c r="J919" s="44">
        <v>9.36</v>
      </c>
      <c r="K919" s="44">
        <v>9.52</v>
      </c>
      <c r="L919" s="44">
        <v>9.6300000000000008</v>
      </c>
      <c r="M919" s="44">
        <v>10.5</v>
      </c>
      <c r="N919" s="44">
        <v>9.8699999999999992</v>
      </c>
      <c r="O919" s="44">
        <v>9.57</v>
      </c>
      <c r="P919" s="44">
        <v>9.35</v>
      </c>
      <c r="Q919" s="44">
        <v>9.5</v>
      </c>
      <c r="R919" s="44">
        <v>9.4600000000000009</v>
      </c>
      <c r="S919" s="9">
        <v>107.6</v>
      </c>
      <c r="T919" s="44">
        <v>11.985223048327139</v>
      </c>
      <c r="U919" s="21">
        <v>11.315241635687732</v>
      </c>
      <c r="V919" s="21">
        <v>11.88596654275093</v>
      </c>
      <c r="W919" s="21">
        <v>11.662639405204462</v>
      </c>
      <c r="X919" s="21">
        <v>11.613011152416357</v>
      </c>
      <c r="Y919" s="21">
        <v>11.811524163568773</v>
      </c>
      <c r="Z919" s="21">
        <v>11.94800185873606</v>
      </c>
      <c r="AA919" s="21">
        <v>13.027416356877325</v>
      </c>
      <c r="AB919" s="21">
        <v>12.245771375464685</v>
      </c>
      <c r="AC919" s="21">
        <v>11.873559479553904</v>
      </c>
      <c r="AD919" s="21">
        <v>11.600604089219331</v>
      </c>
      <c r="AE919" s="21">
        <v>11.786710037174721</v>
      </c>
      <c r="AF919" s="21">
        <v>11.737081784386618</v>
      </c>
    </row>
    <row r="920" spans="1:32">
      <c r="A920" s="3">
        <v>2019</v>
      </c>
      <c r="B920" s="5" t="s">
        <v>27</v>
      </c>
      <c r="C920" s="5" t="s">
        <v>26</v>
      </c>
      <c r="D920" s="2">
        <v>18</v>
      </c>
      <c r="E920" s="2">
        <v>22</v>
      </c>
      <c r="F920" s="44">
        <v>10</v>
      </c>
      <c r="G920" s="44">
        <v>9.48</v>
      </c>
      <c r="H920" s="44">
        <v>9.58</v>
      </c>
      <c r="I920" s="44">
        <v>9.5399999999999991</v>
      </c>
      <c r="J920" s="44">
        <v>9.5</v>
      </c>
      <c r="K920" s="44">
        <v>9.58</v>
      </c>
      <c r="L920" s="44">
        <v>10</v>
      </c>
      <c r="M920" s="44">
        <v>11.16</v>
      </c>
      <c r="N920" s="44">
        <v>10.36</v>
      </c>
      <c r="O920" s="44">
        <v>10</v>
      </c>
      <c r="P920" s="44">
        <v>9.5399999999999991</v>
      </c>
      <c r="Q920" s="44">
        <v>10.33</v>
      </c>
      <c r="R920" s="44">
        <v>9.58</v>
      </c>
      <c r="S920" s="9">
        <v>107.6</v>
      </c>
      <c r="T920" s="44">
        <v>12.407063197026023</v>
      </c>
      <c r="U920" s="21">
        <v>11.761895910780671</v>
      </c>
      <c r="V920" s="21">
        <v>11.88596654275093</v>
      </c>
      <c r="W920" s="21">
        <v>11.836338289962825</v>
      </c>
      <c r="X920" s="21">
        <v>11.786710037174721</v>
      </c>
      <c r="Y920" s="21">
        <v>11.88596654275093</v>
      </c>
      <c r="Z920" s="21">
        <v>12.407063197026023</v>
      </c>
      <c r="AA920" s="21">
        <v>13.846282527881042</v>
      </c>
      <c r="AB920" s="21">
        <v>12.853717472118959</v>
      </c>
      <c r="AC920" s="21">
        <v>12.407063197026023</v>
      </c>
      <c r="AD920" s="21">
        <v>11.836338289962825</v>
      </c>
      <c r="AE920" s="21">
        <v>12.816496282527883</v>
      </c>
      <c r="AF920" s="21">
        <v>11.88596654275093</v>
      </c>
    </row>
    <row r="921" spans="1:32">
      <c r="A921" s="3">
        <v>2019</v>
      </c>
      <c r="B921" s="5" t="s">
        <v>28</v>
      </c>
      <c r="C921" s="5" t="s">
        <v>18</v>
      </c>
      <c r="D921" s="2">
        <v>19</v>
      </c>
      <c r="E921" s="2">
        <v>22</v>
      </c>
      <c r="F921" s="45">
        <v>13.22</v>
      </c>
      <c r="G921" s="45">
        <v>12.11</v>
      </c>
      <c r="H921" s="45">
        <v>12.46</v>
      </c>
      <c r="I921" s="45">
        <v>12.09</v>
      </c>
      <c r="J921" s="45">
        <v>12</v>
      </c>
      <c r="K921" s="45">
        <v>12.45</v>
      </c>
      <c r="L921" s="45">
        <v>12.93</v>
      </c>
      <c r="M921" s="45">
        <v>17.72</v>
      </c>
      <c r="N921" s="45">
        <v>13.97</v>
      </c>
      <c r="O921" s="45">
        <v>12.38</v>
      </c>
      <c r="P921" s="45">
        <v>12.14</v>
      </c>
      <c r="Q921" s="45">
        <v>13.31</v>
      </c>
      <c r="R921" s="45">
        <v>11.72</v>
      </c>
      <c r="S921" s="9">
        <v>107.6</v>
      </c>
      <c r="T921" s="45">
        <v>16.402137546468403</v>
      </c>
      <c r="U921" s="22">
        <v>15.024953531598513</v>
      </c>
      <c r="V921" s="22">
        <v>15.459200743494426</v>
      </c>
      <c r="W921" s="22">
        <v>15.000139405204461</v>
      </c>
      <c r="X921" s="22">
        <v>14.888475836431228</v>
      </c>
      <c r="Y921" s="22">
        <v>15.446793680297397</v>
      </c>
      <c r="Z921" s="22">
        <v>16.042332713754647</v>
      </c>
      <c r="AA921" s="22">
        <v>21.985315985130111</v>
      </c>
      <c r="AB921" s="22">
        <v>17.332667286245353</v>
      </c>
      <c r="AC921" s="22">
        <v>15.359944237918217</v>
      </c>
      <c r="AD921" s="22">
        <v>15.062174721189592</v>
      </c>
      <c r="AE921" s="22">
        <v>16.513801115241638</v>
      </c>
      <c r="AF921" s="22">
        <v>14.541078066914499</v>
      </c>
    </row>
    <row r="922" spans="1:32">
      <c r="A922" s="3">
        <v>2019</v>
      </c>
      <c r="B922" s="5" t="s">
        <v>28</v>
      </c>
      <c r="C922" s="5" t="s">
        <v>19</v>
      </c>
      <c r="D922" s="2">
        <v>20</v>
      </c>
      <c r="E922" s="2">
        <v>22</v>
      </c>
      <c r="F922" s="45">
        <v>14.55</v>
      </c>
      <c r="G922" s="45">
        <v>13.29</v>
      </c>
      <c r="H922" s="45">
        <v>13.67</v>
      </c>
      <c r="I922" s="45">
        <v>13.33</v>
      </c>
      <c r="J922" s="45">
        <v>13.26</v>
      </c>
      <c r="K922" s="45">
        <v>13.72</v>
      </c>
      <c r="L922" s="45">
        <v>14.36</v>
      </c>
      <c r="M922" s="45">
        <v>19.489999999999998</v>
      </c>
      <c r="N922" s="45">
        <v>15.65</v>
      </c>
      <c r="O922" s="45">
        <v>13.69</v>
      </c>
      <c r="P922" s="45">
        <v>13.07</v>
      </c>
      <c r="Q922" s="45">
        <v>14.48</v>
      </c>
      <c r="R922" s="45">
        <v>12.3</v>
      </c>
      <c r="S922" s="9">
        <v>107.6</v>
      </c>
      <c r="T922" s="45">
        <v>18.052276951672866</v>
      </c>
      <c r="U922" s="22">
        <v>16.488986988847582</v>
      </c>
      <c r="V922" s="22">
        <v>16.960455390334573</v>
      </c>
      <c r="W922" s="22">
        <v>16.538615241635689</v>
      </c>
      <c r="X922" s="22">
        <v>16.451765799256506</v>
      </c>
      <c r="Y922" s="22">
        <v>17.022490706319704</v>
      </c>
      <c r="Z922" s="22">
        <v>17.816542750929369</v>
      </c>
      <c r="AA922" s="22">
        <v>24.181366171003717</v>
      </c>
      <c r="AB922" s="22">
        <v>19.417053903345728</v>
      </c>
      <c r="AC922" s="22">
        <v>16.985269516728625</v>
      </c>
      <c r="AD922" s="22">
        <v>16.216031598513013</v>
      </c>
      <c r="AE922" s="22">
        <v>17.965427509293683</v>
      </c>
      <c r="AF922" s="22">
        <v>15.26068773234201</v>
      </c>
    </row>
    <row r="923" spans="1:32">
      <c r="A923" s="3">
        <v>2019</v>
      </c>
      <c r="B923" s="5" t="s">
        <v>28</v>
      </c>
      <c r="C923" s="5" t="s">
        <v>20</v>
      </c>
      <c r="D923" s="2">
        <v>21</v>
      </c>
      <c r="E923" s="2">
        <v>22</v>
      </c>
      <c r="F923" s="45">
        <v>12.02</v>
      </c>
      <c r="G923" s="45">
        <v>10.96</v>
      </c>
      <c r="H923" s="45">
        <v>11.46</v>
      </c>
      <c r="I923" s="45">
        <v>10.91</v>
      </c>
      <c r="J923" s="45">
        <v>10.74</v>
      </c>
      <c r="K923" s="45">
        <v>11.24</v>
      </c>
      <c r="L923" s="45">
        <v>11.64</v>
      </c>
      <c r="M923" s="45">
        <v>16.059999999999999</v>
      </c>
      <c r="N923" s="45">
        <v>12.43</v>
      </c>
      <c r="O923" s="45">
        <v>11.29</v>
      </c>
      <c r="P923" s="45">
        <v>11.23</v>
      </c>
      <c r="Q923" s="45">
        <v>12.39</v>
      </c>
      <c r="R923" s="45">
        <v>11.05</v>
      </c>
      <c r="S923" s="9">
        <v>107.6</v>
      </c>
      <c r="T923" s="45">
        <v>14.913289962825278</v>
      </c>
      <c r="U923" s="22">
        <v>13.598141263940523</v>
      </c>
      <c r="V923" s="22">
        <v>14.218494423791823</v>
      </c>
      <c r="W923" s="22">
        <v>13.536105947955392</v>
      </c>
      <c r="X923" s="22">
        <v>13.325185873605948</v>
      </c>
      <c r="Y923" s="22">
        <v>13.94553903345725</v>
      </c>
      <c r="Z923" s="22">
        <v>14.441821561338291</v>
      </c>
      <c r="AA923" s="22">
        <v>19.925743494423791</v>
      </c>
      <c r="AB923" s="22">
        <v>15.421979553903347</v>
      </c>
      <c r="AC923" s="22">
        <v>14.007574349442379</v>
      </c>
      <c r="AD923" s="22">
        <v>13.933131970260225</v>
      </c>
      <c r="AE923" s="22">
        <v>15.372351301115243</v>
      </c>
      <c r="AF923" s="22">
        <v>13.709804832713758</v>
      </c>
    </row>
    <row r="924" spans="1:32">
      <c r="A924" s="3">
        <v>2019</v>
      </c>
      <c r="B924" s="5" t="s">
        <v>28</v>
      </c>
      <c r="C924" s="5" t="s">
        <v>21</v>
      </c>
      <c r="D924" s="2">
        <v>22</v>
      </c>
      <c r="E924" s="2">
        <v>22</v>
      </c>
      <c r="F924" s="45">
        <v>14.82</v>
      </c>
      <c r="G924" s="45">
        <v>13.55</v>
      </c>
      <c r="H924" s="45">
        <v>13.86</v>
      </c>
      <c r="I924" s="45">
        <v>13.42</v>
      </c>
      <c r="J924" s="45">
        <v>13.27</v>
      </c>
      <c r="K924" s="45">
        <v>13.78</v>
      </c>
      <c r="L924" s="45">
        <v>14.42</v>
      </c>
      <c r="M924" s="45">
        <v>19.34</v>
      </c>
      <c r="N924" s="45">
        <v>15.61</v>
      </c>
      <c r="O924" s="45">
        <v>13.8</v>
      </c>
      <c r="P924" s="45">
        <v>13.47</v>
      </c>
      <c r="Q924" s="45">
        <v>14.81</v>
      </c>
      <c r="R924" s="45">
        <v>12.88</v>
      </c>
      <c r="S924" s="9">
        <v>107.6</v>
      </c>
      <c r="T924" s="45">
        <v>18.387267657992567</v>
      </c>
      <c r="U924" s="22">
        <v>16.811570631970262</v>
      </c>
      <c r="V924" s="22">
        <v>17.196189591078067</v>
      </c>
      <c r="W924" s="22">
        <v>16.650278810408921</v>
      </c>
      <c r="X924" s="22">
        <v>16.46417286245353</v>
      </c>
      <c r="Y924" s="22">
        <v>17.09693308550186</v>
      </c>
      <c r="Z924" s="22">
        <v>17.890985130111524</v>
      </c>
      <c r="AA924" s="22">
        <v>23.995260223048327</v>
      </c>
      <c r="AB924" s="22">
        <v>19.367425650557621</v>
      </c>
      <c r="AC924" s="22">
        <v>17.121747211895915</v>
      </c>
      <c r="AD924" s="22">
        <v>16.712314126394055</v>
      </c>
      <c r="AE924" s="22">
        <v>18.374860594795539</v>
      </c>
      <c r="AF924" s="22">
        <v>15.980297397769517</v>
      </c>
    </row>
    <row r="925" spans="1:32">
      <c r="A925" s="3">
        <v>2019</v>
      </c>
      <c r="B925" s="5" t="s">
        <v>28</v>
      </c>
      <c r="C925" s="5" t="s">
        <v>22</v>
      </c>
      <c r="D925" s="2">
        <v>23</v>
      </c>
      <c r="E925" s="2">
        <v>22</v>
      </c>
      <c r="F925" s="45">
        <v>15.35</v>
      </c>
      <c r="G925" s="45">
        <v>13.89</v>
      </c>
      <c r="H925" s="45">
        <v>14.4</v>
      </c>
      <c r="I925" s="45">
        <v>13.97</v>
      </c>
      <c r="J925" s="45">
        <v>13.89</v>
      </c>
      <c r="K925" s="45">
        <v>14.37</v>
      </c>
      <c r="L925" s="45">
        <v>15.12</v>
      </c>
      <c r="M925" s="45">
        <v>20.79</v>
      </c>
      <c r="N925" s="45">
        <v>16.579999999999998</v>
      </c>
      <c r="O925" s="45">
        <v>14.4</v>
      </c>
      <c r="P925" s="45">
        <v>13.85</v>
      </c>
      <c r="Q925" s="45">
        <v>15.27</v>
      </c>
      <c r="R925" s="45">
        <v>12.76</v>
      </c>
      <c r="S925" s="9">
        <v>107.6</v>
      </c>
      <c r="T925" s="45">
        <v>19.044842007434944</v>
      </c>
      <c r="U925" s="22">
        <v>17.233410780669146</v>
      </c>
      <c r="V925" s="22">
        <v>17.866171003717472</v>
      </c>
      <c r="W925" s="22">
        <v>17.332667286245353</v>
      </c>
      <c r="X925" s="22">
        <v>17.233410780669146</v>
      </c>
      <c r="Y925" s="22">
        <v>17.828949814126396</v>
      </c>
      <c r="Z925" s="22">
        <v>18.759479553903347</v>
      </c>
      <c r="AA925" s="22">
        <v>25.7942843866171</v>
      </c>
      <c r="AB925" s="22">
        <v>20.570910780669145</v>
      </c>
      <c r="AC925" s="22">
        <v>17.866171003717472</v>
      </c>
      <c r="AD925" s="22">
        <v>17.183782527881039</v>
      </c>
      <c r="AE925" s="22">
        <v>18.945585501858737</v>
      </c>
      <c r="AF925" s="22">
        <v>15.831412639405206</v>
      </c>
    </row>
    <row r="926" spans="1:32">
      <c r="A926" s="3">
        <v>2019</v>
      </c>
      <c r="B926" s="5" t="s">
        <v>28</v>
      </c>
      <c r="C926" s="5" t="s">
        <v>23</v>
      </c>
      <c r="D926" s="2">
        <v>24</v>
      </c>
      <c r="E926" s="2">
        <v>22</v>
      </c>
      <c r="F926" s="45">
        <v>13.97</v>
      </c>
      <c r="G926" s="45">
        <v>12.77</v>
      </c>
      <c r="H926" s="45">
        <v>13.13</v>
      </c>
      <c r="I926" s="45">
        <v>12.48</v>
      </c>
      <c r="J926" s="45">
        <v>12.23</v>
      </c>
      <c r="K926" s="45">
        <v>12.89</v>
      </c>
      <c r="L926" s="45">
        <v>13.46</v>
      </c>
      <c r="M926" s="45">
        <v>17.88</v>
      </c>
      <c r="N926" s="45">
        <v>14.29</v>
      </c>
      <c r="O926" s="45">
        <v>12.85</v>
      </c>
      <c r="P926" s="45">
        <v>12.99</v>
      </c>
      <c r="Q926" s="45">
        <v>14.17</v>
      </c>
      <c r="R926" s="45">
        <v>13.13</v>
      </c>
      <c r="S926" s="9">
        <v>107.6</v>
      </c>
      <c r="T926" s="45">
        <v>17.332667286245353</v>
      </c>
      <c r="U926" s="22">
        <v>15.84381970260223</v>
      </c>
      <c r="V926" s="22">
        <v>16.290473977695168</v>
      </c>
      <c r="W926" s="22">
        <v>15.484014869888478</v>
      </c>
      <c r="X926" s="22">
        <v>15.173838289962827</v>
      </c>
      <c r="Y926" s="22">
        <v>15.992704460966545</v>
      </c>
      <c r="Z926" s="22">
        <v>16.699907063197028</v>
      </c>
      <c r="AA926" s="22">
        <v>22.183828996282529</v>
      </c>
      <c r="AB926" s="22">
        <v>17.729693308550186</v>
      </c>
      <c r="AC926" s="22">
        <v>15.943076208178439</v>
      </c>
      <c r="AD926" s="22">
        <v>16.116775092936802</v>
      </c>
      <c r="AE926" s="22">
        <v>17.580808550185875</v>
      </c>
      <c r="AF926" s="22">
        <v>16.290473977695168</v>
      </c>
    </row>
    <row r="927" spans="1:32">
      <c r="A927" s="3">
        <v>2019</v>
      </c>
      <c r="B927" s="5" t="s">
        <v>28</v>
      </c>
      <c r="C927" s="5" t="s">
        <v>24</v>
      </c>
      <c r="D927" s="2">
        <v>25</v>
      </c>
      <c r="E927" s="2">
        <v>22</v>
      </c>
      <c r="F927" s="45">
        <v>9.94</v>
      </c>
      <c r="G927" s="45">
        <v>9.3699999999999992</v>
      </c>
      <c r="H927" s="45">
        <v>9.58</v>
      </c>
      <c r="I927" s="45">
        <v>9.5299999999999994</v>
      </c>
      <c r="J927" s="45">
        <v>9.49</v>
      </c>
      <c r="K927" s="45">
        <v>9.58</v>
      </c>
      <c r="L927" s="45">
        <v>10</v>
      </c>
      <c r="M927" s="45">
        <v>10.99</v>
      </c>
      <c r="N927" s="45">
        <v>10.220000000000001</v>
      </c>
      <c r="O927" s="45">
        <v>9.99</v>
      </c>
      <c r="P927" s="45">
        <v>9.49</v>
      </c>
      <c r="Q927" s="45">
        <v>10.199999999999999</v>
      </c>
      <c r="R927" s="45">
        <v>9.5500000000000007</v>
      </c>
      <c r="S927" s="9">
        <v>107.6</v>
      </c>
      <c r="T927" s="45">
        <v>12.332620817843868</v>
      </c>
      <c r="U927" s="22">
        <v>11.625418215613383</v>
      </c>
      <c r="V927" s="22">
        <v>11.88596654275093</v>
      </c>
      <c r="W927" s="22">
        <v>11.823931226765799</v>
      </c>
      <c r="X927" s="22">
        <v>11.774302973977695</v>
      </c>
      <c r="Y927" s="22">
        <v>11.88596654275093</v>
      </c>
      <c r="Z927" s="22">
        <v>12.407063197026023</v>
      </c>
      <c r="AA927" s="22">
        <v>13.635362453531599</v>
      </c>
      <c r="AB927" s="22">
        <v>12.680018587360596</v>
      </c>
      <c r="AC927" s="22">
        <v>12.394656133828997</v>
      </c>
      <c r="AD927" s="22">
        <v>11.774302973977695</v>
      </c>
      <c r="AE927" s="22">
        <v>12.655204460966543</v>
      </c>
      <c r="AF927" s="22">
        <v>11.848745353159854</v>
      </c>
    </row>
    <row r="928" spans="1:32">
      <c r="A928" s="3">
        <v>2019</v>
      </c>
      <c r="B928" s="5" t="s">
        <v>28</v>
      </c>
      <c r="C928" s="5" t="s">
        <v>25</v>
      </c>
      <c r="D928" s="2">
        <v>26</v>
      </c>
      <c r="E928" s="2">
        <v>22</v>
      </c>
      <c r="F928" s="45">
        <v>9.66</v>
      </c>
      <c r="G928" s="45">
        <v>9.11</v>
      </c>
      <c r="H928" s="45">
        <v>9.59</v>
      </c>
      <c r="I928" s="45">
        <v>9.4</v>
      </c>
      <c r="J928" s="45">
        <v>9.3699999999999992</v>
      </c>
      <c r="K928" s="45">
        <v>9.5</v>
      </c>
      <c r="L928" s="45">
        <v>9.66</v>
      </c>
      <c r="M928" s="45">
        <v>10.5</v>
      </c>
      <c r="N928" s="45">
        <v>9.9</v>
      </c>
      <c r="O928" s="45">
        <v>9.58</v>
      </c>
      <c r="P928" s="45">
        <v>9.35</v>
      </c>
      <c r="Q928" s="45">
        <v>9.51</v>
      </c>
      <c r="R928" s="45">
        <v>9.4700000000000006</v>
      </c>
      <c r="S928" s="9">
        <v>107.6</v>
      </c>
      <c r="T928" s="45">
        <v>11.985223048327139</v>
      </c>
      <c r="U928" s="22">
        <v>11.302834572490706</v>
      </c>
      <c r="V928" s="22">
        <v>11.898373605947954</v>
      </c>
      <c r="W928" s="22">
        <v>11.662639405204462</v>
      </c>
      <c r="X928" s="22">
        <v>11.625418215613383</v>
      </c>
      <c r="Y928" s="22">
        <v>11.786710037174721</v>
      </c>
      <c r="Z928" s="22">
        <v>11.985223048327139</v>
      </c>
      <c r="AA928" s="22">
        <v>13.027416356877325</v>
      </c>
      <c r="AB928" s="22">
        <v>12.282992565055764</v>
      </c>
      <c r="AC928" s="22">
        <v>11.88596654275093</v>
      </c>
      <c r="AD928" s="22">
        <v>11.600604089219331</v>
      </c>
      <c r="AE928" s="22">
        <v>11.799117100371749</v>
      </c>
      <c r="AF928" s="22">
        <v>11.749488847583645</v>
      </c>
    </row>
    <row r="929" spans="1:32">
      <c r="A929" s="3">
        <v>2019</v>
      </c>
      <c r="B929" s="5" t="s">
        <v>28</v>
      </c>
      <c r="C929" s="5" t="s">
        <v>26</v>
      </c>
      <c r="D929" s="2">
        <v>27</v>
      </c>
      <c r="E929" s="2">
        <v>22</v>
      </c>
      <c r="F929" s="45">
        <v>10</v>
      </c>
      <c r="G929" s="45">
        <v>9.49</v>
      </c>
      <c r="H929" s="45">
        <v>9.58</v>
      </c>
      <c r="I929" s="45">
        <v>9.5399999999999991</v>
      </c>
      <c r="J929" s="45">
        <v>9.51</v>
      </c>
      <c r="K929" s="45">
        <v>9.59</v>
      </c>
      <c r="L929" s="45">
        <v>10.01</v>
      </c>
      <c r="M929" s="45">
        <v>11.21</v>
      </c>
      <c r="N929" s="45">
        <v>10.38</v>
      </c>
      <c r="O929" s="45">
        <v>10.01</v>
      </c>
      <c r="P929" s="45">
        <v>9.52</v>
      </c>
      <c r="Q929" s="45">
        <v>10.33</v>
      </c>
      <c r="R929" s="45">
        <v>9.58</v>
      </c>
      <c r="S929" s="9">
        <v>107.6</v>
      </c>
      <c r="T929" s="45">
        <v>12.407063197026023</v>
      </c>
      <c r="U929" s="22">
        <v>11.774302973977695</v>
      </c>
      <c r="V929" s="22">
        <v>11.88596654275093</v>
      </c>
      <c r="W929" s="22">
        <v>11.836338289962825</v>
      </c>
      <c r="X929" s="22">
        <v>11.799117100371749</v>
      </c>
      <c r="Y929" s="22">
        <v>11.898373605947954</v>
      </c>
      <c r="Z929" s="22">
        <v>12.419470260223049</v>
      </c>
      <c r="AA929" s="22">
        <v>13.908317843866172</v>
      </c>
      <c r="AB929" s="22">
        <v>12.878531598513012</v>
      </c>
      <c r="AC929" s="22">
        <v>12.419470260223049</v>
      </c>
      <c r="AD929" s="22">
        <v>11.811524163568773</v>
      </c>
      <c r="AE929" s="22">
        <v>12.816496282527883</v>
      </c>
      <c r="AF929" s="22">
        <v>11.88596654275093</v>
      </c>
    </row>
    <row r="930" spans="1:32">
      <c r="A930" s="3">
        <v>2019</v>
      </c>
      <c r="B930" s="5" t="s">
        <v>29</v>
      </c>
      <c r="C930" s="5" t="s">
        <v>18</v>
      </c>
      <c r="D930" s="2">
        <v>28</v>
      </c>
      <c r="E930" s="2">
        <v>22</v>
      </c>
      <c r="F930" s="46">
        <v>24937</v>
      </c>
      <c r="G930" s="46">
        <v>22602</v>
      </c>
      <c r="H930" s="46">
        <v>23484</v>
      </c>
      <c r="I930" s="46">
        <v>22973</v>
      </c>
      <c r="J930" s="46">
        <v>23070</v>
      </c>
      <c r="K930" s="46">
        <v>23870</v>
      </c>
      <c r="L930" s="46">
        <v>24447</v>
      </c>
      <c r="M930" s="46">
        <v>33875</v>
      </c>
      <c r="N930" s="46">
        <v>26215</v>
      </c>
      <c r="O930" s="46">
        <v>22754</v>
      </c>
      <c r="P930" s="46">
        <v>22701</v>
      </c>
      <c r="Q930" s="46">
        <v>24559</v>
      </c>
      <c r="R930" s="46">
        <v>22459</v>
      </c>
      <c r="S930" s="9">
        <v>107.6</v>
      </c>
      <c r="T930" s="46">
        <v>30939.493494423794</v>
      </c>
      <c r="U930" s="6">
        <v>28042.444237918218</v>
      </c>
      <c r="V930" s="6">
        <v>29136.747211895912</v>
      </c>
      <c r="W930" s="6">
        <v>28502.746282527882</v>
      </c>
      <c r="X930" s="6">
        <v>28623.094795539037</v>
      </c>
      <c r="Y930" s="6">
        <v>29615.659851301116</v>
      </c>
      <c r="Z930" s="6">
        <v>30331.547397769518</v>
      </c>
      <c r="AA930" s="6">
        <v>42028.926579925654</v>
      </c>
      <c r="AB930" s="6">
        <v>32525.11617100372</v>
      </c>
      <c r="AC930" s="6">
        <v>28231.031598513011</v>
      </c>
      <c r="AD930" s="6">
        <v>28165.274163568774</v>
      </c>
      <c r="AE930" s="6">
        <v>30470.50650557621</v>
      </c>
      <c r="AF930" s="6">
        <v>27865.023234200744</v>
      </c>
    </row>
    <row r="931" spans="1:32">
      <c r="A931" s="3">
        <v>2019</v>
      </c>
      <c r="B931" s="5" t="s">
        <v>29</v>
      </c>
      <c r="C931" s="5" t="s">
        <v>19</v>
      </c>
      <c r="D931" s="2">
        <v>29</v>
      </c>
      <c r="E931" s="2">
        <v>22</v>
      </c>
      <c r="F931" s="46">
        <v>30418</v>
      </c>
      <c r="G931" s="46">
        <v>27406</v>
      </c>
      <c r="H931" s="46">
        <v>28390</v>
      </c>
      <c r="I931" s="46">
        <v>28036</v>
      </c>
      <c r="J931" s="46">
        <v>28689</v>
      </c>
      <c r="K931" s="46">
        <v>28935</v>
      </c>
      <c r="L931" s="46">
        <v>30450</v>
      </c>
      <c r="M931" s="46">
        <v>39796</v>
      </c>
      <c r="N931" s="46">
        <v>32453</v>
      </c>
      <c r="O931" s="46">
        <v>28771</v>
      </c>
      <c r="P931" s="46">
        <v>26960</v>
      </c>
      <c r="Q931" s="46">
        <v>30021</v>
      </c>
      <c r="R931" s="46">
        <v>26537</v>
      </c>
      <c r="S931" s="9">
        <v>107.6</v>
      </c>
      <c r="T931" s="46">
        <v>37739.804832713759</v>
      </c>
      <c r="U931" s="6">
        <v>34002.797397769522</v>
      </c>
      <c r="V931" s="6">
        <v>35223.652416356876</v>
      </c>
      <c r="W931" s="6">
        <v>34784.442379182161</v>
      </c>
      <c r="X931" s="6">
        <v>35594.623605947956</v>
      </c>
      <c r="Y931" s="6">
        <v>35899.8373605948</v>
      </c>
      <c r="Z931" s="6">
        <v>37779.507434944237</v>
      </c>
      <c r="AA931" s="6">
        <v>49375.148698884761</v>
      </c>
      <c r="AB931" s="6">
        <v>40264.642193308551</v>
      </c>
      <c r="AC931" s="6">
        <v>35696.361524163571</v>
      </c>
      <c r="AD931" s="6">
        <v>33449.442379182161</v>
      </c>
      <c r="AE931" s="6">
        <v>37247.244423791824</v>
      </c>
      <c r="AF931" s="6">
        <v>32924.623605947956</v>
      </c>
    </row>
    <row r="932" spans="1:32">
      <c r="A932" s="3">
        <v>2019</v>
      </c>
      <c r="B932" s="5" t="s">
        <v>29</v>
      </c>
      <c r="C932" s="5" t="s">
        <v>20</v>
      </c>
      <c r="D932" s="2">
        <v>30</v>
      </c>
      <c r="E932" s="2">
        <v>22</v>
      </c>
      <c r="F932" s="46">
        <v>19578</v>
      </c>
      <c r="G932" s="46">
        <v>18327</v>
      </c>
      <c r="H932" s="46">
        <v>19012</v>
      </c>
      <c r="I932" s="46">
        <v>17841</v>
      </c>
      <c r="J932" s="46">
        <v>17767</v>
      </c>
      <c r="K932" s="46">
        <v>18424</v>
      </c>
      <c r="L932" s="46">
        <v>18167</v>
      </c>
      <c r="M932" s="46">
        <v>27906</v>
      </c>
      <c r="N932" s="46">
        <v>20128</v>
      </c>
      <c r="O932" s="46">
        <v>17714</v>
      </c>
      <c r="P932" s="46">
        <v>18552</v>
      </c>
      <c r="Q932" s="46">
        <v>20351</v>
      </c>
      <c r="R932" s="46">
        <v>18371</v>
      </c>
      <c r="S932" s="9">
        <v>107.6</v>
      </c>
      <c r="T932" s="46">
        <v>24290.548327137549</v>
      </c>
      <c r="U932" s="6">
        <v>22738.424721189593</v>
      </c>
      <c r="V932" s="6">
        <v>23588.308550185873</v>
      </c>
      <c r="W932" s="6">
        <v>22135.441449814127</v>
      </c>
      <c r="X932" s="6">
        <v>22043.629182156135</v>
      </c>
      <c r="Y932" s="6">
        <v>22858.773234200744</v>
      </c>
      <c r="Z932" s="6">
        <v>22539.911710037177</v>
      </c>
      <c r="AA932" s="6">
        <v>34623.150557620822</v>
      </c>
      <c r="AB932" s="6">
        <v>24972.936802973978</v>
      </c>
      <c r="AC932" s="6">
        <v>21977.871747211899</v>
      </c>
      <c r="AD932" s="6">
        <v>23017.583643122678</v>
      </c>
      <c r="AE932" s="6">
        <v>25249.614312267659</v>
      </c>
      <c r="AF932" s="6">
        <v>22793.015799256507</v>
      </c>
    </row>
    <row r="933" spans="1:32">
      <c r="A933" s="3">
        <v>2019</v>
      </c>
      <c r="B933" s="5" t="s">
        <v>29</v>
      </c>
      <c r="C933" s="5" t="s">
        <v>21</v>
      </c>
      <c r="D933" s="2">
        <v>31</v>
      </c>
      <c r="E933" s="2">
        <v>22</v>
      </c>
      <c r="F933" s="46">
        <v>30378</v>
      </c>
      <c r="G933" s="46">
        <v>27234</v>
      </c>
      <c r="H933" s="46">
        <v>28175</v>
      </c>
      <c r="I933" s="46">
        <v>27879</v>
      </c>
      <c r="J933" s="46">
        <v>28044</v>
      </c>
      <c r="K933" s="46">
        <v>28549</v>
      </c>
      <c r="L933" s="46">
        <v>30350</v>
      </c>
      <c r="M933" s="46">
        <v>39013</v>
      </c>
      <c r="N933" s="46">
        <v>32127</v>
      </c>
      <c r="O933" s="46">
        <v>28721</v>
      </c>
      <c r="P933" s="46">
        <v>27466</v>
      </c>
      <c r="Q933" s="46">
        <v>30000</v>
      </c>
      <c r="R933" s="46">
        <v>27437</v>
      </c>
      <c r="S933" s="9">
        <v>107.6</v>
      </c>
      <c r="T933" s="46">
        <v>37690.176579925654</v>
      </c>
      <c r="U933" s="6">
        <v>33789.395910780673</v>
      </c>
      <c r="V933" s="6">
        <v>34956.900557620822</v>
      </c>
      <c r="W933" s="6">
        <v>34589.651486988849</v>
      </c>
      <c r="X933" s="6">
        <v>34794.36802973978</v>
      </c>
      <c r="Y933" s="6">
        <v>35420.924721189593</v>
      </c>
      <c r="Z933" s="6">
        <v>37655.436802973978</v>
      </c>
      <c r="AA933" s="6">
        <v>48403.675650557627</v>
      </c>
      <c r="AB933" s="6">
        <v>39860.171933085505</v>
      </c>
      <c r="AC933" s="6">
        <v>35634.326208178441</v>
      </c>
      <c r="AD933" s="6">
        <v>34077.239776951676</v>
      </c>
      <c r="AE933" s="6">
        <v>37221.189591078066</v>
      </c>
      <c r="AF933" s="6">
        <v>34041.259293680298</v>
      </c>
    </row>
    <row r="934" spans="1:32">
      <c r="A934" s="3">
        <v>2019</v>
      </c>
      <c r="B934" s="5" t="s">
        <v>29</v>
      </c>
      <c r="C934" s="5" t="s">
        <v>22</v>
      </c>
      <c r="D934" s="2">
        <v>32</v>
      </c>
      <c r="E934" s="2">
        <v>22</v>
      </c>
      <c r="F934" s="46">
        <v>32919</v>
      </c>
      <c r="G934" s="46">
        <v>29197</v>
      </c>
      <c r="H934" s="46">
        <v>30584</v>
      </c>
      <c r="I934" s="46">
        <v>30140</v>
      </c>
      <c r="J934" s="46">
        <v>30546</v>
      </c>
      <c r="K934" s="46">
        <v>31310</v>
      </c>
      <c r="L934" s="46">
        <v>32919</v>
      </c>
      <c r="M934" s="46">
        <v>43000</v>
      </c>
      <c r="N934" s="46">
        <v>35000</v>
      </c>
      <c r="O934" s="46">
        <v>31264</v>
      </c>
      <c r="P934" s="46">
        <v>29534</v>
      </c>
      <c r="Q934" s="46">
        <v>32111</v>
      </c>
      <c r="R934" s="46">
        <v>28896</v>
      </c>
      <c r="S934" s="9">
        <v>107.6</v>
      </c>
      <c r="T934" s="46">
        <v>40842.811338289968</v>
      </c>
      <c r="U934" s="6">
        <v>36224.902416356876</v>
      </c>
      <c r="V934" s="6">
        <v>37945.762081784385</v>
      </c>
      <c r="W934" s="6">
        <v>37394.888475836437</v>
      </c>
      <c r="X934" s="6">
        <v>37898.615241635693</v>
      </c>
      <c r="Y934" s="6">
        <v>38846.51486988848</v>
      </c>
      <c r="Z934" s="6">
        <v>40842.811338289968</v>
      </c>
      <c r="AA934" s="6">
        <v>53350.371747211895</v>
      </c>
      <c r="AB934" s="6">
        <v>43424.72118959108</v>
      </c>
      <c r="AC934" s="6">
        <v>38789.442379182161</v>
      </c>
      <c r="AD934" s="6">
        <v>36643.020446096656</v>
      </c>
      <c r="AE934" s="6">
        <v>39840.320631970266</v>
      </c>
      <c r="AF934" s="6">
        <v>35851.449814126398</v>
      </c>
    </row>
    <row r="935" spans="1:32">
      <c r="A935" s="3">
        <v>2019</v>
      </c>
      <c r="B935" s="5" t="s">
        <v>29</v>
      </c>
      <c r="C935" s="5" t="s">
        <v>23</v>
      </c>
      <c r="D935" s="2">
        <v>33</v>
      </c>
      <c r="E935" s="2">
        <v>22</v>
      </c>
      <c r="F935" s="46">
        <v>26808</v>
      </c>
      <c r="G935" s="46">
        <v>24269</v>
      </c>
      <c r="H935" s="46">
        <v>25000</v>
      </c>
      <c r="I935" s="46">
        <v>24337</v>
      </c>
      <c r="J935" s="46">
        <v>23843</v>
      </c>
      <c r="K935" s="46">
        <v>25024</v>
      </c>
      <c r="L935" s="46">
        <v>26388</v>
      </c>
      <c r="M935" s="46">
        <v>34788</v>
      </c>
      <c r="N935" s="46">
        <v>27814</v>
      </c>
      <c r="O935" s="46">
        <v>24744</v>
      </c>
      <c r="P935" s="46">
        <v>24995</v>
      </c>
      <c r="Q935" s="46">
        <v>26947</v>
      </c>
      <c r="R935" s="46">
        <v>25657</v>
      </c>
      <c r="S935" s="9">
        <v>107.6</v>
      </c>
      <c r="T935" s="46">
        <v>33260.855018587361</v>
      </c>
      <c r="U935" s="6">
        <v>30110.701672862455</v>
      </c>
      <c r="V935" s="6">
        <v>31017.657992565059</v>
      </c>
      <c r="W935" s="6">
        <v>30195.069702602232</v>
      </c>
      <c r="X935" s="6">
        <v>29582.160780669146</v>
      </c>
      <c r="Y935" s="6">
        <v>31047.434944237921</v>
      </c>
      <c r="Z935" s="6">
        <v>32739.758364312271</v>
      </c>
      <c r="AA935" s="6">
        <v>43161.691449814127</v>
      </c>
      <c r="AB935" s="6">
        <v>34509.005576208183</v>
      </c>
      <c r="AC935" s="6">
        <v>30700.03717472119</v>
      </c>
      <c r="AD935" s="6">
        <v>31011.454460966543</v>
      </c>
      <c r="AE935" s="6">
        <v>33433.313197026022</v>
      </c>
      <c r="AF935" s="6">
        <v>31832.802044609667</v>
      </c>
    </row>
    <row r="936" spans="1:32">
      <c r="A936" s="3">
        <v>2019</v>
      </c>
      <c r="B936" s="5" t="s">
        <v>29</v>
      </c>
      <c r="C936" s="5" t="s">
        <v>24</v>
      </c>
      <c r="D936" s="2">
        <v>34</v>
      </c>
      <c r="E936" s="2">
        <v>22</v>
      </c>
      <c r="F936" s="46">
        <v>10584</v>
      </c>
      <c r="G936" s="46">
        <v>10607</v>
      </c>
      <c r="H936" s="46">
        <v>10670</v>
      </c>
      <c r="I936" s="46">
        <v>10452</v>
      </c>
      <c r="J936" s="46">
        <v>10033</v>
      </c>
      <c r="K936" s="46">
        <v>10450</v>
      </c>
      <c r="L936" s="46">
        <v>10221</v>
      </c>
      <c r="M936" s="46">
        <v>11287</v>
      </c>
      <c r="N936" s="46">
        <v>10482</v>
      </c>
      <c r="O936" s="46">
        <v>10381</v>
      </c>
      <c r="P936" s="46">
        <v>10603</v>
      </c>
      <c r="Q936" s="46">
        <v>11123</v>
      </c>
      <c r="R936" s="46">
        <v>10563</v>
      </c>
      <c r="S936" s="9">
        <v>107.6</v>
      </c>
      <c r="T936" s="46">
        <v>13131.635687732343</v>
      </c>
      <c r="U936" s="6">
        <v>13160.171933085503</v>
      </c>
      <c r="V936" s="6">
        <v>13238.336431226766</v>
      </c>
      <c r="W936" s="6">
        <v>12967.862453531599</v>
      </c>
      <c r="X936" s="6">
        <v>12448.006505576208</v>
      </c>
      <c r="Y936" s="6">
        <v>12965.381040892195</v>
      </c>
      <c r="Z936" s="6">
        <v>12681.259293680298</v>
      </c>
      <c r="AA936" s="6">
        <v>14003.852230483271</v>
      </c>
      <c r="AB936" s="6">
        <v>13005.083643122678</v>
      </c>
      <c r="AC936" s="6">
        <v>12879.772304832715</v>
      </c>
      <c r="AD936" s="6">
        <v>13155.209107806691</v>
      </c>
      <c r="AE936" s="6">
        <v>13800.376394052046</v>
      </c>
      <c r="AF936" s="6">
        <v>13105.580855018588</v>
      </c>
    </row>
    <row r="937" spans="1:32">
      <c r="A937" s="3">
        <v>2019</v>
      </c>
      <c r="B937" s="5" t="s">
        <v>29</v>
      </c>
      <c r="C937" s="5" t="s">
        <v>25</v>
      </c>
      <c r="D937" s="2">
        <v>35</v>
      </c>
      <c r="E937" s="2">
        <v>22</v>
      </c>
      <c r="F937" s="46">
        <v>10375</v>
      </c>
      <c r="G937" s="46">
        <v>10323</v>
      </c>
      <c r="H937" s="46">
        <v>10744</v>
      </c>
      <c r="I937" s="46">
        <v>10502</v>
      </c>
      <c r="J937" s="46">
        <v>9838</v>
      </c>
      <c r="K937" s="46">
        <v>10568</v>
      </c>
      <c r="L937" s="46">
        <v>9929</v>
      </c>
      <c r="M937" s="46">
        <v>10589</v>
      </c>
      <c r="N937" s="46">
        <v>10187</v>
      </c>
      <c r="O937" s="46">
        <v>10416</v>
      </c>
      <c r="P937" s="46">
        <v>10992</v>
      </c>
      <c r="Q937" s="46">
        <v>10191</v>
      </c>
      <c r="R937" s="46">
        <v>10189</v>
      </c>
      <c r="S937" s="9">
        <v>107.6</v>
      </c>
      <c r="T937" s="46">
        <v>12872.328066914499</v>
      </c>
      <c r="U937" s="6">
        <v>12807.811338289963</v>
      </c>
      <c r="V937" s="6">
        <v>13330.148698884759</v>
      </c>
      <c r="W937" s="6">
        <v>13029.897769516729</v>
      </c>
      <c r="X937" s="6">
        <v>12206.068773234201</v>
      </c>
      <c r="Y937" s="6">
        <v>13111.784386617101</v>
      </c>
      <c r="Z937" s="6">
        <v>12318.973048327138</v>
      </c>
      <c r="AA937" s="6">
        <v>13137.839219330855</v>
      </c>
      <c r="AB937" s="6">
        <v>12639.075278810409</v>
      </c>
      <c r="AC937" s="6">
        <v>12923.197026022306</v>
      </c>
      <c r="AD937" s="6">
        <v>13637.843866171004</v>
      </c>
      <c r="AE937" s="6">
        <v>12644.038104089221</v>
      </c>
      <c r="AF937" s="6">
        <v>12641.556691449814</v>
      </c>
    </row>
    <row r="938" spans="1:32">
      <c r="A938" s="3">
        <v>2019</v>
      </c>
      <c r="B938" s="5" t="s">
        <v>29</v>
      </c>
      <c r="C938" s="5" t="s">
        <v>26</v>
      </c>
      <c r="D938" s="2">
        <v>36</v>
      </c>
      <c r="E938" s="2">
        <v>22</v>
      </c>
      <c r="F938" s="46">
        <v>10626</v>
      </c>
      <c r="G938" s="46">
        <v>10627</v>
      </c>
      <c r="H938" s="46">
        <v>10660</v>
      </c>
      <c r="I938" s="46">
        <v>10444</v>
      </c>
      <c r="J938" s="46">
        <v>10107</v>
      </c>
      <c r="K938" s="46">
        <v>10409</v>
      </c>
      <c r="L938" s="46">
        <v>10291</v>
      </c>
      <c r="M938" s="46">
        <v>11580</v>
      </c>
      <c r="N938" s="46">
        <v>10542</v>
      </c>
      <c r="O938" s="46">
        <v>10368</v>
      </c>
      <c r="P938" s="46">
        <v>10500</v>
      </c>
      <c r="Q938" s="46">
        <v>11329</v>
      </c>
      <c r="R938" s="46">
        <v>10695</v>
      </c>
      <c r="S938" s="9">
        <v>107.6</v>
      </c>
      <c r="T938" s="46">
        <v>13183.745353159851</v>
      </c>
      <c r="U938" s="6">
        <v>13184.986059479555</v>
      </c>
      <c r="V938" s="6">
        <v>13225.92936802974</v>
      </c>
      <c r="W938" s="6">
        <v>12957.936802973978</v>
      </c>
      <c r="X938" s="6">
        <v>12539.818773234201</v>
      </c>
      <c r="Y938" s="6">
        <v>12914.512081784387</v>
      </c>
      <c r="Z938" s="6">
        <v>12768.108736059481</v>
      </c>
      <c r="AA938" s="6">
        <v>14367.379182156135</v>
      </c>
      <c r="AB938" s="6">
        <v>13079.526022304834</v>
      </c>
      <c r="AC938" s="6">
        <v>12863.64312267658</v>
      </c>
      <c r="AD938" s="6">
        <v>13027.416356877324</v>
      </c>
      <c r="AE938" s="6">
        <v>14055.961895910781</v>
      </c>
      <c r="AF938" s="6">
        <v>13269.354089219332</v>
      </c>
    </row>
    <row r="939" spans="1:32">
      <c r="A939" s="3">
        <v>2020</v>
      </c>
      <c r="B939" s="5" t="s">
        <v>17</v>
      </c>
      <c r="C939" s="5" t="s">
        <v>18</v>
      </c>
      <c r="D939" s="2">
        <v>1</v>
      </c>
      <c r="E939" s="2">
        <v>23</v>
      </c>
      <c r="F939" s="96">
        <v>479.1</v>
      </c>
      <c r="G939" s="96">
        <v>436</v>
      </c>
      <c r="H939" s="96">
        <v>460</v>
      </c>
      <c r="I939" s="96">
        <v>441.2</v>
      </c>
      <c r="J939" s="96">
        <v>455.1</v>
      </c>
      <c r="K939" s="96">
        <v>460</v>
      </c>
      <c r="L939" s="96">
        <v>460</v>
      </c>
      <c r="M939" s="96">
        <v>639.9</v>
      </c>
      <c r="N939" s="96">
        <v>496.7</v>
      </c>
      <c r="O939" s="96">
        <v>437</v>
      </c>
      <c r="P939" s="96">
        <v>445.2</v>
      </c>
      <c r="Q939" s="96">
        <v>482.4</v>
      </c>
      <c r="R939" s="96">
        <v>432</v>
      </c>
      <c r="S939" s="5">
        <v>108.5</v>
      </c>
      <c r="T939" s="47">
        <v>589.49170506912446</v>
      </c>
      <c r="U939" s="48">
        <v>536.46082949308754</v>
      </c>
      <c r="V939" s="48">
        <v>565.99078341013819</v>
      </c>
      <c r="W939" s="48">
        <v>542.85898617511521</v>
      </c>
      <c r="X939" s="48">
        <v>559.96175115207382</v>
      </c>
      <c r="Y939" s="48">
        <v>565.99078341013819</v>
      </c>
      <c r="Z939" s="48">
        <v>565.99078341013819</v>
      </c>
      <c r="AA939" s="48">
        <v>787.34239631336402</v>
      </c>
      <c r="AB939" s="48">
        <v>611.14700460829488</v>
      </c>
      <c r="AC939" s="48">
        <v>537.69124423963137</v>
      </c>
      <c r="AD939" s="48">
        <v>547.78064516129029</v>
      </c>
      <c r="AE939" s="48">
        <v>593.5520737327189</v>
      </c>
      <c r="AF939" s="48">
        <v>531.53917050691246</v>
      </c>
    </row>
    <row r="940" spans="1:32">
      <c r="A940" s="3">
        <v>2020</v>
      </c>
      <c r="B940" s="5" t="s">
        <v>17</v>
      </c>
      <c r="C940" s="5" t="s">
        <v>19</v>
      </c>
      <c r="D940" s="2">
        <v>2</v>
      </c>
      <c r="E940" s="2">
        <v>23</v>
      </c>
      <c r="F940" s="96">
        <v>568.4</v>
      </c>
      <c r="G940" s="96">
        <v>505.9</v>
      </c>
      <c r="H940" s="96">
        <v>530.9</v>
      </c>
      <c r="I940" s="96">
        <v>520</v>
      </c>
      <c r="J940" s="96">
        <v>544.29999999999995</v>
      </c>
      <c r="K940" s="96">
        <v>536.6</v>
      </c>
      <c r="L940" s="96">
        <v>553.79999999999995</v>
      </c>
      <c r="M940" s="96">
        <v>743.6</v>
      </c>
      <c r="N940" s="96">
        <v>587.20000000000005</v>
      </c>
      <c r="O940" s="96">
        <v>524.70000000000005</v>
      </c>
      <c r="P940" s="96">
        <v>516.6</v>
      </c>
      <c r="Q940" s="96">
        <v>568.4</v>
      </c>
      <c r="R940" s="96">
        <v>478</v>
      </c>
      <c r="S940" s="5">
        <v>108.5</v>
      </c>
      <c r="T940" s="47">
        <v>699.36774193548376</v>
      </c>
      <c r="U940" s="48">
        <v>622.46682027649763</v>
      </c>
      <c r="V940" s="48">
        <v>653.22718894009211</v>
      </c>
      <c r="W940" s="48">
        <v>639.81566820276498</v>
      </c>
      <c r="X940" s="48">
        <v>669.71474654377869</v>
      </c>
      <c r="Y940" s="48">
        <v>660.24055299539179</v>
      </c>
      <c r="Z940" s="48">
        <v>681.40368663594461</v>
      </c>
      <c r="AA940" s="48">
        <v>914.93640552995396</v>
      </c>
      <c r="AB940" s="48">
        <v>722.49953917050698</v>
      </c>
      <c r="AC940" s="48">
        <v>645.59861751152084</v>
      </c>
      <c r="AD940" s="48">
        <v>635.63225806451624</v>
      </c>
      <c r="AE940" s="48">
        <v>699.36774193548376</v>
      </c>
      <c r="AF940" s="48">
        <v>588.13824884792632</v>
      </c>
    </row>
    <row r="941" spans="1:32">
      <c r="A941" s="3">
        <v>2020</v>
      </c>
      <c r="B941" s="5" t="s">
        <v>17</v>
      </c>
      <c r="C941" s="5" t="s">
        <v>20</v>
      </c>
      <c r="D941" s="2">
        <v>3</v>
      </c>
      <c r="E941" s="2">
        <v>23</v>
      </c>
      <c r="F941" s="96">
        <v>400.1</v>
      </c>
      <c r="G941" s="96">
        <v>373.7</v>
      </c>
      <c r="H941" s="96">
        <v>390.8</v>
      </c>
      <c r="I941" s="96">
        <v>367.4</v>
      </c>
      <c r="J941" s="96">
        <v>363.3</v>
      </c>
      <c r="K941" s="96">
        <v>378.4</v>
      </c>
      <c r="L941" s="96">
        <v>365.6</v>
      </c>
      <c r="M941" s="96">
        <v>551.6</v>
      </c>
      <c r="N941" s="96">
        <v>401.4</v>
      </c>
      <c r="O941" s="96">
        <v>356.5</v>
      </c>
      <c r="P941" s="96">
        <v>380.2</v>
      </c>
      <c r="Q941" s="96">
        <v>418.2</v>
      </c>
      <c r="R941" s="96">
        <v>376.6</v>
      </c>
      <c r="S941" s="5">
        <v>108.5</v>
      </c>
      <c r="T941" s="47">
        <v>492.28894009216594</v>
      </c>
      <c r="U941" s="48">
        <v>459.8059907834101</v>
      </c>
      <c r="V941" s="48">
        <v>480.84608294930877</v>
      </c>
      <c r="W941" s="48">
        <v>452.05437788018429</v>
      </c>
      <c r="X941" s="48">
        <v>447.00967741935489</v>
      </c>
      <c r="Y941" s="48">
        <v>465.58894009216584</v>
      </c>
      <c r="Z941" s="48">
        <v>449.8396313364056</v>
      </c>
      <c r="AA941" s="48">
        <v>678.69677419354844</v>
      </c>
      <c r="AB941" s="48">
        <v>493.88847926267277</v>
      </c>
      <c r="AC941" s="48">
        <v>438.64285714285717</v>
      </c>
      <c r="AD941" s="48">
        <v>467.8036866359447</v>
      </c>
      <c r="AE941" s="48">
        <v>514.55944700460827</v>
      </c>
      <c r="AF941" s="48">
        <v>463.37419354838715</v>
      </c>
    </row>
    <row r="942" spans="1:32">
      <c r="A942" s="3">
        <v>2020</v>
      </c>
      <c r="B942" s="5" t="s">
        <v>17</v>
      </c>
      <c r="C942" s="5" t="s">
        <v>21</v>
      </c>
      <c r="D942" s="2">
        <v>4</v>
      </c>
      <c r="E942" s="2">
        <v>23</v>
      </c>
      <c r="F942" s="96">
        <v>585.70000000000005</v>
      </c>
      <c r="G942" s="96">
        <v>524.79999999999995</v>
      </c>
      <c r="H942" s="96">
        <v>557.79999999999995</v>
      </c>
      <c r="I942" s="96">
        <v>537.6</v>
      </c>
      <c r="J942" s="96">
        <v>552</v>
      </c>
      <c r="K942" s="96">
        <v>554.1</v>
      </c>
      <c r="L942" s="96">
        <v>574.9</v>
      </c>
      <c r="M942" s="96">
        <v>758</v>
      </c>
      <c r="N942" s="96">
        <v>604.70000000000005</v>
      </c>
      <c r="O942" s="96">
        <v>551.4</v>
      </c>
      <c r="P942" s="96">
        <v>541.5</v>
      </c>
      <c r="Q942" s="96">
        <v>592.20000000000005</v>
      </c>
      <c r="R942" s="96">
        <v>528.70000000000005</v>
      </c>
      <c r="S942" s="5">
        <v>108.5</v>
      </c>
      <c r="T942" s="47">
        <v>720.65391705069135</v>
      </c>
      <c r="U942" s="48">
        <v>645.72165898617504</v>
      </c>
      <c r="V942" s="48">
        <v>686.3253456221197</v>
      </c>
      <c r="W942" s="48">
        <v>661.47096774193551</v>
      </c>
      <c r="X942" s="48">
        <v>679.18894009216592</v>
      </c>
      <c r="Y942" s="48">
        <v>681.77281105990789</v>
      </c>
      <c r="Z942" s="48">
        <v>707.36543778801843</v>
      </c>
      <c r="AA942" s="48">
        <v>932.65437788018437</v>
      </c>
      <c r="AB942" s="48">
        <v>744.03179723502319</v>
      </c>
      <c r="AC942" s="48">
        <v>678.45069124423958</v>
      </c>
      <c r="AD942" s="48">
        <v>666.26958525345617</v>
      </c>
      <c r="AE942" s="48">
        <v>728.6516129032259</v>
      </c>
      <c r="AF942" s="48">
        <v>650.52027649769593</v>
      </c>
    </row>
    <row r="943" spans="1:32">
      <c r="A943" s="3">
        <v>2020</v>
      </c>
      <c r="B943" s="5" t="s">
        <v>17</v>
      </c>
      <c r="C943" s="5" t="s">
        <v>22</v>
      </c>
      <c r="D943" s="2">
        <v>5</v>
      </c>
      <c r="E943" s="2">
        <v>23</v>
      </c>
      <c r="F943" s="96">
        <v>617.5</v>
      </c>
      <c r="G943" s="96">
        <v>547.20000000000005</v>
      </c>
      <c r="H943" s="96">
        <v>582.29999999999995</v>
      </c>
      <c r="I943" s="96">
        <v>572.29999999999995</v>
      </c>
      <c r="J943" s="96">
        <v>585.4</v>
      </c>
      <c r="K943" s="96">
        <v>579.29999999999995</v>
      </c>
      <c r="L943" s="96">
        <v>599.9</v>
      </c>
      <c r="M943" s="96">
        <v>820.6</v>
      </c>
      <c r="N943" s="96">
        <v>651.4</v>
      </c>
      <c r="O943" s="96">
        <v>576.20000000000005</v>
      </c>
      <c r="P943" s="96">
        <v>562.70000000000005</v>
      </c>
      <c r="Q943" s="96">
        <v>620.70000000000005</v>
      </c>
      <c r="R943" s="96">
        <v>530.9</v>
      </c>
      <c r="S943" s="5">
        <v>108.5</v>
      </c>
      <c r="T943" s="47">
        <v>759.78110599078343</v>
      </c>
      <c r="U943" s="48">
        <v>673.28294930875586</v>
      </c>
      <c r="V943" s="48">
        <v>716.47050691244226</v>
      </c>
      <c r="W943" s="48">
        <v>704.16635944700454</v>
      </c>
      <c r="X943" s="48">
        <v>720.28479262672806</v>
      </c>
      <c r="Y943" s="48">
        <v>712.779262672811</v>
      </c>
      <c r="Z943" s="48">
        <v>738.1258064516129</v>
      </c>
      <c r="AA943" s="48">
        <v>1009.6783410138249</v>
      </c>
      <c r="AB943" s="48">
        <v>801.49216589861749</v>
      </c>
      <c r="AC943" s="48">
        <v>708.96497695852543</v>
      </c>
      <c r="AD943" s="48">
        <v>692.35437788018442</v>
      </c>
      <c r="AE943" s="48">
        <v>763.71843317972366</v>
      </c>
      <c r="AF943" s="48">
        <v>653.22718894009211</v>
      </c>
    </row>
    <row r="944" spans="1:32">
      <c r="A944" s="3">
        <v>2020</v>
      </c>
      <c r="B944" s="5" t="s">
        <v>17</v>
      </c>
      <c r="C944" s="5" t="s">
        <v>23</v>
      </c>
      <c r="D944" s="2">
        <v>6</v>
      </c>
      <c r="E944" s="2">
        <v>23</v>
      </c>
      <c r="F944" s="96">
        <v>543.5</v>
      </c>
      <c r="G944" s="96">
        <v>497.8</v>
      </c>
      <c r="H944" s="96">
        <v>520.5</v>
      </c>
      <c r="I944" s="96">
        <v>491.1</v>
      </c>
      <c r="J944" s="96">
        <v>488.7</v>
      </c>
      <c r="K944" s="96">
        <v>507.9</v>
      </c>
      <c r="L944" s="96">
        <v>519.29999999999995</v>
      </c>
      <c r="M944" s="96">
        <v>687.8</v>
      </c>
      <c r="N944" s="96">
        <v>542.9</v>
      </c>
      <c r="O944" s="96">
        <v>500.6</v>
      </c>
      <c r="P944" s="96">
        <v>515.5</v>
      </c>
      <c r="Q944" s="96">
        <v>558.70000000000005</v>
      </c>
      <c r="R944" s="96">
        <v>524.79999999999995</v>
      </c>
      <c r="S944" s="5">
        <v>108.5</v>
      </c>
      <c r="T944" s="47">
        <v>668.73041474654383</v>
      </c>
      <c r="U944" s="48">
        <v>612.50046082949314</v>
      </c>
      <c r="V944" s="48">
        <v>640.4308755760369</v>
      </c>
      <c r="W944" s="48">
        <v>604.25668202764984</v>
      </c>
      <c r="X944" s="48">
        <v>601.3036866359447</v>
      </c>
      <c r="Y944" s="48">
        <v>624.92764976958517</v>
      </c>
      <c r="Z944" s="48">
        <v>638.95437788018421</v>
      </c>
      <c r="AA944" s="48">
        <v>846.279262672811</v>
      </c>
      <c r="AB944" s="48">
        <v>667.99216589861749</v>
      </c>
      <c r="AC944" s="48">
        <v>615.94562211981577</v>
      </c>
      <c r="AD944" s="48">
        <v>634.27880184331798</v>
      </c>
      <c r="AE944" s="48">
        <v>687.43271889400933</v>
      </c>
      <c r="AF944" s="48">
        <v>645.72165898617504</v>
      </c>
    </row>
    <row r="945" spans="1:32">
      <c r="A945" s="3">
        <v>2020</v>
      </c>
      <c r="B945" s="5" t="s">
        <v>17</v>
      </c>
      <c r="C945" s="5" t="s">
        <v>24</v>
      </c>
      <c r="D945" s="2">
        <v>7</v>
      </c>
      <c r="E945" s="2">
        <v>23</v>
      </c>
      <c r="F945" s="96">
        <v>202.4</v>
      </c>
      <c r="G945" s="96">
        <v>200.6</v>
      </c>
      <c r="H945" s="96">
        <v>201.2</v>
      </c>
      <c r="I945" s="96">
        <v>197.8</v>
      </c>
      <c r="J945" s="96">
        <v>198.7</v>
      </c>
      <c r="K945" s="96">
        <v>202.5</v>
      </c>
      <c r="L945" s="96">
        <v>188.9</v>
      </c>
      <c r="M945" s="96">
        <v>212.5</v>
      </c>
      <c r="N945" s="96">
        <v>204</v>
      </c>
      <c r="O945" s="96">
        <v>196.5</v>
      </c>
      <c r="P945" s="96">
        <v>208.6</v>
      </c>
      <c r="Q945" s="96">
        <v>219</v>
      </c>
      <c r="R945" s="96">
        <v>197.8</v>
      </c>
      <c r="S945" s="5">
        <v>108.5</v>
      </c>
      <c r="T945" s="47">
        <v>249.03594470046085</v>
      </c>
      <c r="U945" s="48">
        <v>246.82119815668202</v>
      </c>
      <c r="V945" s="48">
        <v>247.55944700460827</v>
      </c>
      <c r="W945" s="48">
        <v>243.37603686635947</v>
      </c>
      <c r="X945" s="48">
        <v>244.48341013824881</v>
      </c>
      <c r="Y945" s="48">
        <v>249.15898617511522</v>
      </c>
      <c r="Z945" s="48">
        <v>232.42534562211983</v>
      </c>
      <c r="AA945" s="48">
        <v>261.463133640553</v>
      </c>
      <c r="AB945" s="48">
        <v>251.00460829493088</v>
      </c>
      <c r="AC945" s="48">
        <v>241.77649769585253</v>
      </c>
      <c r="AD945" s="48">
        <v>256.66451612903222</v>
      </c>
      <c r="AE945" s="48">
        <v>269.46082949308754</v>
      </c>
      <c r="AF945" s="48">
        <v>243.37603686635947</v>
      </c>
    </row>
    <row r="946" spans="1:32">
      <c r="A946" s="3">
        <v>2020</v>
      </c>
      <c r="B946" s="5" t="s">
        <v>17</v>
      </c>
      <c r="C946" s="5" t="s">
        <v>25</v>
      </c>
      <c r="D946" s="2">
        <v>8</v>
      </c>
      <c r="E946" s="2">
        <v>23</v>
      </c>
      <c r="F946" s="96">
        <v>191.6</v>
      </c>
      <c r="G946" s="96">
        <v>196.4</v>
      </c>
      <c r="H946" s="96">
        <v>187.3</v>
      </c>
      <c r="I946" s="96">
        <v>184.4</v>
      </c>
      <c r="J946" s="96">
        <v>186.9</v>
      </c>
      <c r="K946" s="96">
        <v>195.9</v>
      </c>
      <c r="L946" s="96">
        <v>185</v>
      </c>
      <c r="M946" s="96">
        <v>207</v>
      </c>
      <c r="N946" s="96">
        <v>185.7</v>
      </c>
      <c r="O946" s="96">
        <v>189.9</v>
      </c>
      <c r="P946" s="96">
        <v>205.3</v>
      </c>
      <c r="Q946" s="96">
        <v>191.6</v>
      </c>
      <c r="R946" s="96">
        <v>182.3</v>
      </c>
      <c r="S946" s="5">
        <v>108.5</v>
      </c>
      <c r="T946" s="47">
        <v>235.74746543778801</v>
      </c>
      <c r="U946" s="48">
        <v>241.65345622119818</v>
      </c>
      <c r="V946" s="48">
        <v>230.4566820276498</v>
      </c>
      <c r="W946" s="48">
        <v>226.88847926267283</v>
      </c>
      <c r="X946" s="48">
        <v>229.96451612903226</v>
      </c>
      <c r="Y946" s="48">
        <v>241.03824884792627</v>
      </c>
      <c r="Z946" s="48">
        <v>227.62672811059909</v>
      </c>
      <c r="AA946" s="48">
        <v>254.69585253456222</v>
      </c>
      <c r="AB946" s="48">
        <v>228.48801843317969</v>
      </c>
      <c r="AC946" s="48">
        <v>233.65576036866361</v>
      </c>
      <c r="AD946" s="48">
        <v>252.60414746543782</v>
      </c>
      <c r="AE946" s="48">
        <v>235.74746543778801</v>
      </c>
      <c r="AF946" s="48">
        <v>224.30460829493092</v>
      </c>
    </row>
    <row r="947" spans="1:32">
      <c r="A947" s="3">
        <v>2020</v>
      </c>
      <c r="B947" s="5" t="s">
        <v>17</v>
      </c>
      <c r="C947" s="5" t="s">
        <v>26</v>
      </c>
      <c r="D947" s="2">
        <v>9</v>
      </c>
      <c r="E947" s="2">
        <v>23</v>
      </c>
      <c r="F947" s="96">
        <v>206.9</v>
      </c>
      <c r="G947" s="96">
        <v>202.6</v>
      </c>
      <c r="H947" s="96">
        <v>206.4</v>
      </c>
      <c r="I947" s="96">
        <v>201.4</v>
      </c>
      <c r="J947" s="96">
        <v>201.7</v>
      </c>
      <c r="K947" s="96">
        <v>203.6</v>
      </c>
      <c r="L947" s="96">
        <v>189.5</v>
      </c>
      <c r="M947" s="96">
        <v>218.7</v>
      </c>
      <c r="N947" s="96">
        <v>212</v>
      </c>
      <c r="O947" s="96">
        <v>200.7</v>
      </c>
      <c r="P947" s="96">
        <v>209.3</v>
      </c>
      <c r="Q947" s="96">
        <v>225.7</v>
      </c>
      <c r="R947" s="96">
        <v>203.6</v>
      </c>
      <c r="S947" s="5">
        <v>108.5</v>
      </c>
      <c r="T947" s="47">
        <v>254.57281105990785</v>
      </c>
      <c r="U947" s="48">
        <v>249.28202764976956</v>
      </c>
      <c r="V947" s="48">
        <v>253.95760368663596</v>
      </c>
      <c r="W947" s="48">
        <v>247.80552995391707</v>
      </c>
      <c r="X947" s="48">
        <v>248.17465437788016</v>
      </c>
      <c r="Y947" s="48">
        <v>250.51244239631336</v>
      </c>
      <c r="Z947" s="48">
        <v>233.16359447004609</v>
      </c>
      <c r="AA947" s="48">
        <v>269.09170506912437</v>
      </c>
      <c r="AB947" s="48">
        <v>260.84792626728108</v>
      </c>
      <c r="AC947" s="48">
        <v>246.94423963133639</v>
      </c>
      <c r="AD947" s="48">
        <v>257.52580645161294</v>
      </c>
      <c r="AE947" s="48">
        <v>277.70460829493084</v>
      </c>
      <c r="AF947" s="48">
        <v>250.51244239631336</v>
      </c>
    </row>
    <row r="948" spans="1:32">
      <c r="A948" s="3">
        <v>2020</v>
      </c>
      <c r="B948" s="5" t="s">
        <v>27</v>
      </c>
      <c r="C948" s="5" t="s">
        <v>18</v>
      </c>
      <c r="D948" s="2">
        <v>10</v>
      </c>
      <c r="E948" s="2">
        <v>23</v>
      </c>
      <c r="F948" s="44">
        <v>13.71</v>
      </c>
      <c r="G948" s="44">
        <v>12.4</v>
      </c>
      <c r="H948" s="44">
        <v>12.9</v>
      </c>
      <c r="I948" s="44">
        <v>12.46</v>
      </c>
      <c r="J948" s="44">
        <v>12.65</v>
      </c>
      <c r="K948" s="44">
        <v>12.92</v>
      </c>
      <c r="L948" s="44">
        <v>13.28</v>
      </c>
      <c r="M948" s="44">
        <v>18.3</v>
      </c>
      <c r="N948" s="44">
        <v>14.33</v>
      </c>
      <c r="O948" s="44">
        <v>12.74</v>
      </c>
      <c r="P948" s="44">
        <v>12.5</v>
      </c>
      <c r="Q948" s="44">
        <v>14.09</v>
      </c>
      <c r="R948" s="44">
        <v>12</v>
      </c>
      <c r="S948" s="9">
        <v>108.5</v>
      </c>
      <c r="T948" s="44">
        <v>16.868986175115207</v>
      </c>
      <c r="U948" s="21">
        <v>15.257142857142858</v>
      </c>
      <c r="V948" s="21">
        <v>15.872350230414748</v>
      </c>
      <c r="W948" s="21">
        <v>15.330967741935485</v>
      </c>
      <c r="X948" s="21">
        <v>15.564746543778803</v>
      </c>
      <c r="Y948" s="21">
        <v>15.896958525345621</v>
      </c>
      <c r="Z948" s="21">
        <v>16.339907834101382</v>
      </c>
      <c r="AA948" s="21">
        <v>22.516589861751154</v>
      </c>
      <c r="AB948" s="21">
        <v>17.631843317972351</v>
      </c>
      <c r="AC948" s="21">
        <v>15.675483870967742</v>
      </c>
      <c r="AD948" s="21">
        <v>15.380184331797235</v>
      </c>
      <c r="AE948" s="21">
        <v>17.336543778801843</v>
      </c>
      <c r="AF948" s="21">
        <v>14.764976958525345</v>
      </c>
    </row>
    <row r="949" spans="1:32">
      <c r="A949" s="3">
        <v>2020</v>
      </c>
      <c r="B949" s="5" t="s">
        <v>27</v>
      </c>
      <c r="C949" s="5" t="s">
        <v>19</v>
      </c>
      <c r="D949" s="2">
        <v>11</v>
      </c>
      <c r="E949" s="2">
        <v>23</v>
      </c>
      <c r="F949" s="44">
        <v>14.84</v>
      </c>
      <c r="G949" s="44">
        <v>13.55</v>
      </c>
      <c r="H949" s="44">
        <v>13.93</v>
      </c>
      <c r="I949" s="44">
        <v>13.44</v>
      </c>
      <c r="J949" s="44">
        <v>13.96</v>
      </c>
      <c r="K949" s="44">
        <v>14.05</v>
      </c>
      <c r="L949" s="44">
        <v>14.37</v>
      </c>
      <c r="M949" s="44">
        <v>20.23</v>
      </c>
      <c r="N949" s="44">
        <v>15.79</v>
      </c>
      <c r="O949" s="44">
        <v>13.85</v>
      </c>
      <c r="P949" s="44">
        <v>13.54</v>
      </c>
      <c r="Q949" s="44">
        <v>15.04</v>
      </c>
      <c r="R949" s="44">
        <v>12.31</v>
      </c>
      <c r="S949" s="9">
        <v>108.5</v>
      </c>
      <c r="T949" s="44">
        <v>18.259354838709676</v>
      </c>
      <c r="U949" s="21">
        <v>16.672119815668204</v>
      </c>
      <c r="V949" s="21">
        <v>17.13967741935484</v>
      </c>
      <c r="W949" s="21">
        <v>16.536774193548386</v>
      </c>
      <c r="X949" s="21">
        <v>17.176589861751154</v>
      </c>
      <c r="Y949" s="21">
        <v>17.287327188940093</v>
      </c>
      <c r="Z949" s="21">
        <v>17.681059907834101</v>
      </c>
      <c r="AA949" s="21">
        <v>24.891290322580645</v>
      </c>
      <c r="AB949" s="21">
        <v>19.428248847926266</v>
      </c>
      <c r="AC949" s="21">
        <v>17.041244239631336</v>
      </c>
      <c r="AD949" s="21">
        <v>16.659815668202764</v>
      </c>
      <c r="AE949" s="21">
        <v>18.505437788018433</v>
      </c>
      <c r="AF949" s="21">
        <v>15.146405529953917</v>
      </c>
    </row>
    <row r="950" spans="1:32">
      <c r="A950" s="3">
        <v>2020</v>
      </c>
      <c r="B950" s="5" t="s">
        <v>27</v>
      </c>
      <c r="C950" s="5" t="s">
        <v>20</v>
      </c>
      <c r="D950" s="2">
        <v>12</v>
      </c>
      <c r="E950" s="2">
        <v>23</v>
      </c>
      <c r="F950" s="44">
        <v>12.58</v>
      </c>
      <c r="G950" s="44">
        <v>11.41</v>
      </c>
      <c r="H950" s="44">
        <v>12.06</v>
      </c>
      <c r="I950" s="44">
        <v>11.42</v>
      </c>
      <c r="J950" s="44">
        <v>11.32</v>
      </c>
      <c r="K950" s="44">
        <v>11.83</v>
      </c>
      <c r="L950" s="44">
        <v>12.27</v>
      </c>
      <c r="M950" s="44">
        <v>16.61</v>
      </c>
      <c r="N950" s="44">
        <v>12.79</v>
      </c>
      <c r="O950" s="44">
        <v>11.63</v>
      </c>
      <c r="P950" s="44">
        <v>11.8</v>
      </c>
      <c r="Q950" s="44">
        <v>13.29</v>
      </c>
      <c r="R950" s="44">
        <v>11.56</v>
      </c>
      <c r="S950" s="9">
        <v>108.5</v>
      </c>
      <c r="T950" s="44">
        <v>15.478617511520739</v>
      </c>
      <c r="U950" s="21">
        <v>14.039032258064518</v>
      </c>
      <c r="V950" s="21">
        <v>14.838801843317972</v>
      </c>
      <c r="W950" s="21">
        <v>14.051336405529954</v>
      </c>
      <c r="X950" s="21">
        <v>13.928294930875577</v>
      </c>
      <c r="Y950" s="21">
        <v>14.555806451612904</v>
      </c>
      <c r="Z950" s="21">
        <v>15.097188940092165</v>
      </c>
      <c r="AA950" s="21">
        <v>20.437188940092167</v>
      </c>
      <c r="AB950" s="21">
        <v>15.73700460829493</v>
      </c>
      <c r="AC950" s="21">
        <v>14.309723502304148</v>
      </c>
      <c r="AD950" s="21">
        <v>14.518894009216591</v>
      </c>
      <c r="AE950" s="21">
        <v>16.352211981566821</v>
      </c>
      <c r="AF950" s="21">
        <v>14.223594470046082</v>
      </c>
    </row>
    <row r="951" spans="1:32">
      <c r="A951" s="3">
        <v>2020</v>
      </c>
      <c r="B951" s="5" t="s">
        <v>27</v>
      </c>
      <c r="C951" s="5" t="s">
        <v>21</v>
      </c>
      <c r="D951" s="2">
        <v>13</v>
      </c>
      <c r="E951" s="2">
        <v>23</v>
      </c>
      <c r="F951" s="44">
        <v>15.15</v>
      </c>
      <c r="G951" s="44">
        <v>13.7</v>
      </c>
      <c r="H951" s="44">
        <v>14.43</v>
      </c>
      <c r="I951" s="44">
        <v>13.71</v>
      </c>
      <c r="J951" s="44">
        <v>13.84</v>
      </c>
      <c r="K951" s="44">
        <v>14.22</v>
      </c>
      <c r="L951" s="44">
        <v>14.42</v>
      </c>
      <c r="M951" s="44">
        <v>20.12</v>
      </c>
      <c r="N951" s="44">
        <v>15.61</v>
      </c>
      <c r="O951" s="44">
        <v>14.02</v>
      </c>
      <c r="P951" s="44">
        <v>13.89</v>
      </c>
      <c r="Q951" s="44">
        <v>15.52</v>
      </c>
      <c r="R951" s="44">
        <v>13.14</v>
      </c>
      <c r="S951" s="9">
        <v>108.5</v>
      </c>
      <c r="T951" s="44">
        <v>18.640783410138251</v>
      </c>
      <c r="U951" s="21">
        <v>16.856682027649768</v>
      </c>
      <c r="V951" s="21">
        <v>17.754884792626729</v>
      </c>
      <c r="W951" s="21">
        <v>16.868986175115207</v>
      </c>
      <c r="X951" s="21">
        <v>17.028940092165897</v>
      </c>
      <c r="Y951" s="21">
        <v>17.496497695852536</v>
      </c>
      <c r="Z951" s="21">
        <v>17.74258064516129</v>
      </c>
      <c r="AA951" s="21">
        <v>24.75594470046083</v>
      </c>
      <c r="AB951" s="21">
        <v>19.206774193548387</v>
      </c>
      <c r="AC951" s="21">
        <v>17.250414746543779</v>
      </c>
      <c r="AD951" s="21">
        <v>17.09046082949309</v>
      </c>
      <c r="AE951" s="21">
        <v>19.096036866359448</v>
      </c>
      <c r="AF951" s="21">
        <v>16.167649769585253</v>
      </c>
    </row>
    <row r="952" spans="1:32">
      <c r="A952" s="3">
        <v>2020</v>
      </c>
      <c r="B952" s="5" t="s">
        <v>27</v>
      </c>
      <c r="C952" s="5" t="s">
        <v>22</v>
      </c>
      <c r="D952" s="2">
        <v>14</v>
      </c>
      <c r="E952" s="2">
        <v>23</v>
      </c>
      <c r="F952" s="44">
        <v>15.58</v>
      </c>
      <c r="G952" s="44">
        <v>13.97</v>
      </c>
      <c r="H952" s="44">
        <v>14.77</v>
      </c>
      <c r="I952" s="44">
        <v>14.16</v>
      </c>
      <c r="J952" s="44">
        <v>14.5</v>
      </c>
      <c r="K952" s="44">
        <v>14.61</v>
      </c>
      <c r="L952" s="44">
        <v>14.89</v>
      </c>
      <c r="M952" s="44">
        <v>21.68</v>
      </c>
      <c r="N952" s="44">
        <v>16.48</v>
      </c>
      <c r="O952" s="44">
        <v>14.42</v>
      </c>
      <c r="P952" s="44">
        <v>14.19</v>
      </c>
      <c r="Q952" s="44">
        <v>15.8</v>
      </c>
      <c r="R952" s="44">
        <v>12.87</v>
      </c>
      <c r="S952" s="9">
        <v>108.5</v>
      </c>
      <c r="T952" s="44">
        <v>19.169861751152073</v>
      </c>
      <c r="U952" s="21">
        <v>17.18889400921659</v>
      </c>
      <c r="V952" s="21">
        <v>18.173225806451612</v>
      </c>
      <c r="W952" s="21">
        <v>17.422672811059908</v>
      </c>
      <c r="X952" s="21">
        <v>17.841013824884794</v>
      </c>
      <c r="Y952" s="21">
        <v>17.976359447004608</v>
      </c>
      <c r="Z952" s="21">
        <v>18.320875576036865</v>
      </c>
      <c r="AA952" s="21">
        <v>26.675391705069121</v>
      </c>
      <c r="AB952" s="21">
        <v>20.277235023041474</v>
      </c>
      <c r="AC952" s="21">
        <v>17.74258064516129</v>
      </c>
      <c r="AD952" s="21">
        <v>17.459585253456222</v>
      </c>
      <c r="AE952" s="21">
        <v>19.440552995391705</v>
      </c>
      <c r="AF952" s="21">
        <v>15.835437788018433</v>
      </c>
    </row>
    <row r="953" spans="1:32">
      <c r="A953" s="3">
        <v>2020</v>
      </c>
      <c r="B953" s="5" t="s">
        <v>27</v>
      </c>
      <c r="C953" s="5" t="s">
        <v>23</v>
      </c>
      <c r="D953" s="2">
        <v>15</v>
      </c>
      <c r="E953" s="2">
        <v>23</v>
      </c>
      <c r="F953" s="44">
        <v>14.42</v>
      </c>
      <c r="G953" s="44">
        <v>13.19</v>
      </c>
      <c r="H953" s="44">
        <v>13.99</v>
      </c>
      <c r="I953" s="44">
        <v>13.11</v>
      </c>
      <c r="J953" s="44">
        <v>12.86</v>
      </c>
      <c r="K953" s="44">
        <v>13.5</v>
      </c>
      <c r="L953" s="44">
        <v>13.67</v>
      </c>
      <c r="M953" s="44">
        <v>18.62</v>
      </c>
      <c r="N953" s="44">
        <v>14.4</v>
      </c>
      <c r="O953" s="44">
        <v>13.21</v>
      </c>
      <c r="P953" s="44">
        <v>13.42</v>
      </c>
      <c r="Q953" s="44">
        <v>15.2</v>
      </c>
      <c r="R953" s="44">
        <v>13.77</v>
      </c>
      <c r="S953" s="9">
        <v>108.5</v>
      </c>
      <c r="T953" s="44">
        <v>17.74258064516129</v>
      </c>
      <c r="U953" s="21">
        <v>16.229170506912443</v>
      </c>
      <c r="V953" s="21">
        <v>17.213502304147465</v>
      </c>
      <c r="W953" s="21">
        <v>16.130737327188939</v>
      </c>
      <c r="X953" s="21">
        <v>15.823133640552994</v>
      </c>
      <c r="Y953" s="21">
        <v>16.610599078341014</v>
      </c>
      <c r="Z953" s="21">
        <v>16.819769585253457</v>
      </c>
      <c r="AA953" s="21">
        <v>22.910322580645161</v>
      </c>
      <c r="AB953" s="21">
        <v>17.717972350230415</v>
      </c>
      <c r="AC953" s="21">
        <v>16.253778801843318</v>
      </c>
      <c r="AD953" s="21">
        <v>16.512165898617511</v>
      </c>
      <c r="AE953" s="21">
        <v>18.702304147465437</v>
      </c>
      <c r="AF953" s="21">
        <v>16.942811059907832</v>
      </c>
    </row>
    <row r="954" spans="1:32">
      <c r="A954" s="3">
        <v>2020</v>
      </c>
      <c r="B954" s="5" t="s">
        <v>27</v>
      </c>
      <c r="C954" s="5" t="s">
        <v>24</v>
      </c>
      <c r="D954" s="2">
        <v>16</v>
      </c>
      <c r="E954" s="2">
        <v>23</v>
      </c>
      <c r="F954" s="44">
        <v>10.38</v>
      </c>
      <c r="G954" s="44">
        <v>10.029999999999999</v>
      </c>
      <c r="H954" s="44">
        <v>10</v>
      </c>
      <c r="I954" s="44">
        <v>9.93</v>
      </c>
      <c r="J954" s="44">
        <v>10</v>
      </c>
      <c r="K954" s="44">
        <v>10.07</v>
      </c>
      <c r="L954" s="44">
        <v>10.55</v>
      </c>
      <c r="M954" s="44">
        <v>11.28</v>
      </c>
      <c r="N954" s="44">
        <v>10.78</v>
      </c>
      <c r="O954" s="44">
        <v>10.43</v>
      </c>
      <c r="P954" s="44">
        <v>10.050000000000001</v>
      </c>
      <c r="Q954" s="44">
        <v>10.88</v>
      </c>
      <c r="R954" s="44">
        <v>9.8000000000000007</v>
      </c>
      <c r="S954" s="9">
        <v>108.5</v>
      </c>
      <c r="T954" s="44">
        <v>12.771705069124424</v>
      </c>
      <c r="U954" s="21">
        <v>12.341059907834101</v>
      </c>
      <c r="V954" s="21">
        <v>12.304147465437788</v>
      </c>
      <c r="W954" s="21">
        <v>12.218018433179724</v>
      </c>
      <c r="X954" s="21">
        <v>12.304147465437788</v>
      </c>
      <c r="Y954" s="21">
        <v>12.390276497695853</v>
      </c>
      <c r="Z954" s="21">
        <v>12.980875576036867</v>
      </c>
      <c r="AA954" s="21">
        <v>13.879078341013823</v>
      </c>
      <c r="AB954" s="21">
        <v>13.263870967741934</v>
      </c>
      <c r="AC954" s="21">
        <v>12.833225806451612</v>
      </c>
      <c r="AD954" s="21">
        <v>12.365668202764979</v>
      </c>
      <c r="AE954" s="21">
        <v>13.386912442396314</v>
      </c>
      <c r="AF954" s="21">
        <v>12.058064516129035</v>
      </c>
    </row>
    <row r="955" spans="1:32">
      <c r="A955" s="3">
        <v>2020</v>
      </c>
      <c r="B955" s="5" t="s">
        <v>27</v>
      </c>
      <c r="C955" s="5" t="s">
        <v>25</v>
      </c>
      <c r="D955" s="2">
        <v>17</v>
      </c>
      <c r="E955" s="2">
        <v>23</v>
      </c>
      <c r="F955" s="44">
        <v>10.119999999999999</v>
      </c>
      <c r="G955" s="44">
        <v>10</v>
      </c>
      <c r="H955" s="44">
        <v>9.93</v>
      </c>
      <c r="I955" s="44">
        <v>9.7899999999999991</v>
      </c>
      <c r="J955" s="44">
        <v>10</v>
      </c>
      <c r="K955" s="44">
        <v>10</v>
      </c>
      <c r="L955" s="44">
        <v>10.28</v>
      </c>
      <c r="M955" s="44">
        <v>10.75</v>
      </c>
      <c r="N955" s="44">
        <v>10.78</v>
      </c>
      <c r="O955" s="44">
        <v>10</v>
      </c>
      <c r="P955" s="44">
        <v>10.08</v>
      </c>
      <c r="Q955" s="44">
        <v>10.210000000000001</v>
      </c>
      <c r="R955" s="44">
        <v>9.5</v>
      </c>
      <c r="S955" s="9">
        <v>108.5</v>
      </c>
      <c r="T955" s="44">
        <v>12.451797235023042</v>
      </c>
      <c r="U955" s="21">
        <v>12.304147465437788</v>
      </c>
      <c r="V955" s="21">
        <v>12.218018433179724</v>
      </c>
      <c r="W955" s="21">
        <v>12.045760368663593</v>
      </c>
      <c r="X955" s="21">
        <v>12.304147465437788</v>
      </c>
      <c r="Y955" s="21">
        <v>12.304147465437788</v>
      </c>
      <c r="Z955" s="21">
        <v>12.648663594470046</v>
      </c>
      <c r="AA955" s="21">
        <v>13.226958525345623</v>
      </c>
      <c r="AB955" s="21">
        <v>13.263870967741934</v>
      </c>
      <c r="AC955" s="21">
        <v>12.304147465437788</v>
      </c>
      <c r="AD955" s="21">
        <v>12.40258064516129</v>
      </c>
      <c r="AE955" s="21">
        <v>12.562534562211983</v>
      </c>
      <c r="AF955" s="21">
        <v>11.688940092165899</v>
      </c>
    </row>
    <row r="956" spans="1:32">
      <c r="A956" s="3">
        <v>2020</v>
      </c>
      <c r="B956" s="5" t="s">
        <v>27</v>
      </c>
      <c r="C956" s="5" t="s">
        <v>26</v>
      </c>
      <c r="D956" s="2">
        <v>18</v>
      </c>
      <c r="E956" s="2">
        <v>23</v>
      </c>
      <c r="F956" s="44">
        <v>10.47</v>
      </c>
      <c r="G956" s="44">
        <v>10.029999999999999</v>
      </c>
      <c r="H956" s="44">
        <v>10</v>
      </c>
      <c r="I956" s="44">
        <v>9.9600000000000009</v>
      </c>
      <c r="J956" s="44">
        <v>10</v>
      </c>
      <c r="K956" s="44">
        <v>10.119999999999999</v>
      </c>
      <c r="L956" s="44">
        <v>10.65</v>
      </c>
      <c r="M956" s="44">
        <v>11.58</v>
      </c>
      <c r="N956" s="44">
        <v>10.78</v>
      </c>
      <c r="O956" s="44">
        <v>10.58</v>
      </c>
      <c r="P956" s="44">
        <v>10.039999999999999</v>
      </c>
      <c r="Q956" s="44">
        <v>11.1</v>
      </c>
      <c r="R956" s="44">
        <v>9.85</v>
      </c>
      <c r="S956" s="9">
        <v>108.5</v>
      </c>
      <c r="T956" s="44">
        <v>12.882442396313365</v>
      </c>
      <c r="U956" s="21">
        <v>12.341059907834101</v>
      </c>
      <c r="V956" s="21">
        <v>12.304147465437788</v>
      </c>
      <c r="W956" s="21">
        <v>12.254930875576038</v>
      </c>
      <c r="X956" s="21">
        <v>12.304147465437788</v>
      </c>
      <c r="Y956" s="21">
        <v>12.451797235023042</v>
      </c>
      <c r="Z956" s="21">
        <v>13.103917050691246</v>
      </c>
      <c r="AA956" s="21">
        <v>14.248202764976959</v>
      </c>
      <c r="AB956" s="21">
        <v>13.263870967741934</v>
      </c>
      <c r="AC956" s="21">
        <v>13.01778801843318</v>
      </c>
      <c r="AD956" s="21">
        <v>12.353364055299538</v>
      </c>
      <c r="AE956" s="21">
        <v>13.657603686635944</v>
      </c>
      <c r="AF956" s="21">
        <v>12.11958525345622</v>
      </c>
    </row>
    <row r="957" spans="1:32">
      <c r="A957" s="3">
        <v>2020</v>
      </c>
      <c r="B957" s="5" t="s">
        <v>28</v>
      </c>
      <c r="C957" s="5" t="s">
        <v>18</v>
      </c>
      <c r="D957" s="2">
        <v>19</v>
      </c>
      <c r="E957" s="2">
        <v>23</v>
      </c>
      <c r="F957" s="45">
        <v>13.68</v>
      </c>
      <c r="G957" s="45">
        <v>12.38</v>
      </c>
      <c r="H957" s="45">
        <v>12.88</v>
      </c>
      <c r="I957" s="45">
        <v>12.38</v>
      </c>
      <c r="J957" s="45">
        <v>12.58</v>
      </c>
      <c r="K957" s="45">
        <v>12.87</v>
      </c>
      <c r="L957" s="45">
        <v>13.24</v>
      </c>
      <c r="M957" s="45">
        <v>18.28</v>
      </c>
      <c r="N957" s="45">
        <v>14.31</v>
      </c>
      <c r="O957" s="45">
        <v>12.7</v>
      </c>
      <c r="P957" s="45">
        <v>12.5</v>
      </c>
      <c r="Q957" s="45">
        <v>14.06</v>
      </c>
      <c r="R957" s="45">
        <v>11.96</v>
      </c>
      <c r="S957" s="9">
        <v>108.5</v>
      </c>
      <c r="T957" s="45">
        <v>16.832073732718893</v>
      </c>
      <c r="U957" s="22">
        <v>15.232534562211981</v>
      </c>
      <c r="V957" s="22">
        <v>15.847741935483871</v>
      </c>
      <c r="W957" s="22">
        <v>15.232534562211981</v>
      </c>
      <c r="X957" s="22">
        <v>15.478617511520739</v>
      </c>
      <c r="Y957" s="22">
        <v>15.835437788018433</v>
      </c>
      <c r="Z957" s="22">
        <v>16.290691244239632</v>
      </c>
      <c r="AA957" s="22">
        <v>22.491981566820279</v>
      </c>
      <c r="AB957" s="22">
        <v>17.607235023041476</v>
      </c>
      <c r="AC957" s="22">
        <v>15.626267281105989</v>
      </c>
      <c r="AD957" s="22">
        <v>15.380184331797235</v>
      </c>
      <c r="AE957" s="22">
        <v>17.299631336405529</v>
      </c>
      <c r="AF957" s="22">
        <v>14.715760368663595</v>
      </c>
    </row>
    <row r="958" spans="1:32">
      <c r="A958" s="3">
        <v>2020</v>
      </c>
      <c r="B958" s="5" t="s">
        <v>28</v>
      </c>
      <c r="C958" s="5" t="s">
        <v>19</v>
      </c>
      <c r="D958" s="2">
        <v>20</v>
      </c>
      <c r="E958" s="2">
        <v>23</v>
      </c>
      <c r="F958" s="45">
        <v>14.76</v>
      </c>
      <c r="G958" s="45">
        <v>13.5</v>
      </c>
      <c r="H958" s="45">
        <v>13.9</v>
      </c>
      <c r="I958" s="45">
        <v>13.37</v>
      </c>
      <c r="J958" s="45">
        <v>13.85</v>
      </c>
      <c r="K958" s="45">
        <v>14</v>
      </c>
      <c r="L958" s="45">
        <v>14.31</v>
      </c>
      <c r="M958" s="45">
        <v>20.190000000000001</v>
      </c>
      <c r="N958" s="45">
        <v>15.7</v>
      </c>
      <c r="O958" s="45">
        <v>13.8</v>
      </c>
      <c r="P958" s="45">
        <v>13.47</v>
      </c>
      <c r="Q958" s="45">
        <v>14.95</v>
      </c>
      <c r="R958" s="45">
        <v>12.23</v>
      </c>
      <c r="S958" s="9">
        <v>108.5</v>
      </c>
      <c r="T958" s="45">
        <v>18.160921658986176</v>
      </c>
      <c r="U958" s="22">
        <v>16.610599078341014</v>
      </c>
      <c r="V958" s="22">
        <v>17.102764976958525</v>
      </c>
      <c r="W958" s="22">
        <v>16.450645161290321</v>
      </c>
      <c r="X958" s="22">
        <v>17.041244239631336</v>
      </c>
      <c r="Y958" s="22">
        <v>17.225806451612904</v>
      </c>
      <c r="Z958" s="22">
        <v>17.607235023041476</v>
      </c>
      <c r="AA958" s="22">
        <v>24.842073732718895</v>
      </c>
      <c r="AB958" s="22">
        <v>19.317511520737327</v>
      </c>
      <c r="AC958" s="22">
        <v>16.97972350230415</v>
      </c>
      <c r="AD958" s="22">
        <v>16.5736866359447</v>
      </c>
      <c r="AE958" s="22">
        <v>18.39470046082949</v>
      </c>
      <c r="AF958" s="22">
        <v>15.047972350230417</v>
      </c>
    </row>
    <row r="959" spans="1:32">
      <c r="A959" s="3">
        <v>2020</v>
      </c>
      <c r="B959" s="5" t="s">
        <v>28</v>
      </c>
      <c r="C959" s="5" t="s">
        <v>20</v>
      </c>
      <c r="D959" s="2">
        <v>21</v>
      </c>
      <c r="E959" s="2">
        <v>23</v>
      </c>
      <c r="F959" s="45">
        <v>12.57</v>
      </c>
      <c r="G959" s="45">
        <v>11.41</v>
      </c>
      <c r="H959" s="45">
        <v>12.05</v>
      </c>
      <c r="I959" s="45">
        <v>11.4</v>
      </c>
      <c r="J959" s="45">
        <v>11.29</v>
      </c>
      <c r="K959" s="45">
        <v>11.83</v>
      </c>
      <c r="L959" s="45">
        <v>12.27</v>
      </c>
      <c r="M959" s="45">
        <v>16.61</v>
      </c>
      <c r="N959" s="45">
        <v>12.78</v>
      </c>
      <c r="O959" s="45">
        <v>11.63</v>
      </c>
      <c r="P959" s="45">
        <v>11.79</v>
      </c>
      <c r="Q959" s="45">
        <v>13.29</v>
      </c>
      <c r="R959" s="45">
        <v>11.51</v>
      </c>
      <c r="S959" s="9">
        <v>108.5</v>
      </c>
      <c r="T959" s="45">
        <v>15.466313364055299</v>
      </c>
      <c r="U959" s="22">
        <v>14.039032258064518</v>
      </c>
      <c r="V959" s="22">
        <v>14.826497695852536</v>
      </c>
      <c r="W959" s="22">
        <v>14.026728110599079</v>
      </c>
      <c r="X959" s="22">
        <v>13.891382488479262</v>
      </c>
      <c r="Y959" s="22">
        <v>14.555806451612904</v>
      </c>
      <c r="Z959" s="22">
        <v>15.097188940092165</v>
      </c>
      <c r="AA959" s="22">
        <v>20.437188940092167</v>
      </c>
      <c r="AB959" s="22">
        <v>15.724700460829492</v>
      </c>
      <c r="AC959" s="22">
        <v>14.309723502304148</v>
      </c>
      <c r="AD959" s="22">
        <v>14.506589861751152</v>
      </c>
      <c r="AE959" s="22">
        <v>16.352211981566821</v>
      </c>
      <c r="AF959" s="22">
        <v>14.162073732718895</v>
      </c>
    </row>
    <row r="960" spans="1:32">
      <c r="A960" s="3">
        <v>2020</v>
      </c>
      <c r="B960" s="5" t="s">
        <v>28</v>
      </c>
      <c r="C960" s="5" t="s">
        <v>21</v>
      </c>
      <c r="D960" s="2">
        <v>22</v>
      </c>
      <c r="E960" s="2">
        <v>23</v>
      </c>
      <c r="F960" s="45">
        <v>15.08</v>
      </c>
      <c r="G960" s="45">
        <v>13.68</v>
      </c>
      <c r="H960" s="45">
        <v>14.38</v>
      </c>
      <c r="I960" s="45">
        <v>13.65</v>
      </c>
      <c r="J960" s="45">
        <v>13.78</v>
      </c>
      <c r="K960" s="45">
        <v>14.15</v>
      </c>
      <c r="L960" s="45">
        <v>14.37</v>
      </c>
      <c r="M960" s="45">
        <v>20.100000000000001</v>
      </c>
      <c r="N960" s="45">
        <v>15.57</v>
      </c>
      <c r="O960" s="45">
        <v>13.97</v>
      </c>
      <c r="P960" s="45">
        <v>13.82</v>
      </c>
      <c r="Q960" s="45">
        <v>15.44</v>
      </c>
      <c r="R960" s="45">
        <v>13.02</v>
      </c>
      <c r="S960" s="9">
        <v>108.5</v>
      </c>
      <c r="T960" s="45">
        <v>18.554654377880183</v>
      </c>
      <c r="U960" s="22">
        <v>16.832073732718893</v>
      </c>
      <c r="V960" s="22">
        <v>17.69336405529954</v>
      </c>
      <c r="W960" s="22">
        <v>16.795161290322582</v>
      </c>
      <c r="X960" s="22">
        <v>16.955115207373272</v>
      </c>
      <c r="Y960" s="22">
        <v>17.410368663594472</v>
      </c>
      <c r="Z960" s="22">
        <v>17.681059907834101</v>
      </c>
      <c r="AA960" s="22">
        <v>24.731336405529959</v>
      </c>
      <c r="AB960" s="22">
        <v>19.157557603686637</v>
      </c>
      <c r="AC960" s="22">
        <v>17.18889400921659</v>
      </c>
      <c r="AD960" s="22">
        <v>17.004331797235022</v>
      </c>
      <c r="AE960" s="22">
        <v>18.997603686635944</v>
      </c>
      <c r="AF960" s="22">
        <v>16.02</v>
      </c>
    </row>
    <row r="961" spans="1:32">
      <c r="A961" s="3">
        <v>2020</v>
      </c>
      <c r="B961" s="5" t="s">
        <v>28</v>
      </c>
      <c r="C961" s="5" t="s">
        <v>22</v>
      </c>
      <c r="D961" s="2">
        <v>23</v>
      </c>
      <c r="E961" s="2">
        <v>23</v>
      </c>
      <c r="F961" s="45">
        <v>15.5</v>
      </c>
      <c r="G961" s="45">
        <v>13.93</v>
      </c>
      <c r="H961" s="45">
        <v>14.67</v>
      </c>
      <c r="I961" s="45">
        <v>14.04</v>
      </c>
      <c r="J961" s="45">
        <v>14.37</v>
      </c>
      <c r="K961" s="45">
        <v>14.54</v>
      </c>
      <c r="L961" s="45">
        <v>14.73</v>
      </c>
      <c r="M961" s="45">
        <v>21.63</v>
      </c>
      <c r="N961" s="45">
        <v>16.39</v>
      </c>
      <c r="O961" s="45">
        <v>14.38</v>
      </c>
      <c r="P961" s="45">
        <v>14.15</v>
      </c>
      <c r="Q961" s="45">
        <v>15.65</v>
      </c>
      <c r="R961" s="45">
        <v>12.77</v>
      </c>
      <c r="S961" s="9">
        <v>108.5</v>
      </c>
      <c r="T961" s="45">
        <v>19.071428571428573</v>
      </c>
      <c r="U961" s="22">
        <v>17.13967741935484</v>
      </c>
      <c r="V961" s="22">
        <v>18.050184331797233</v>
      </c>
      <c r="W961" s="22">
        <v>17.275023041474654</v>
      </c>
      <c r="X961" s="22">
        <v>17.681059907834101</v>
      </c>
      <c r="Y961" s="22">
        <v>17.890230414746544</v>
      </c>
      <c r="Z961" s="22">
        <v>18.124009216589862</v>
      </c>
      <c r="AA961" s="22">
        <v>26.613870967741935</v>
      </c>
      <c r="AB961" s="22">
        <v>20.166497695852534</v>
      </c>
      <c r="AC961" s="22">
        <v>17.69336405529954</v>
      </c>
      <c r="AD961" s="22">
        <v>17.410368663594472</v>
      </c>
      <c r="AE961" s="22">
        <v>19.255990783410137</v>
      </c>
      <c r="AF961" s="22">
        <v>15.712396313364055</v>
      </c>
    </row>
    <row r="962" spans="1:32">
      <c r="A962" s="3">
        <v>2020</v>
      </c>
      <c r="B962" s="5" t="s">
        <v>28</v>
      </c>
      <c r="C962" s="5" t="s">
        <v>23</v>
      </c>
      <c r="D962" s="2">
        <v>24</v>
      </c>
      <c r="E962" s="2">
        <v>23</v>
      </c>
      <c r="F962" s="45">
        <v>14.41</v>
      </c>
      <c r="G962" s="45">
        <v>13.14</v>
      </c>
      <c r="H962" s="45">
        <v>13.98</v>
      </c>
      <c r="I962" s="45">
        <v>13.07</v>
      </c>
      <c r="J962" s="45">
        <v>12.85</v>
      </c>
      <c r="K962" s="45">
        <v>13.5</v>
      </c>
      <c r="L962" s="45">
        <v>13.7</v>
      </c>
      <c r="M962" s="45">
        <v>18.61</v>
      </c>
      <c r="N962" s="45">
        <v>14.4</v>
      </c>
      <c r="O962" s="45">
        <v>13.2</v>
      </c>
      <c r="P962" s="45">
        <v>13.44</v>
      </c>
      <c r="Q962" s="45">
        <v>15.19</v>
      </c>
      <c r="R962" s="45">
        <v>13.73</v>
      </c>
      <c r="S962" s="9">
        <v>108.5</v>
      </c>
      <c r="T962" s="45">
        <v>17.730276497695854</v>
      </c>
      <c r="U962" s="22">
        <v>16.167649769585253</v>
      </c>
      <c r="V962" s="22">
        <v>17.201198156682029</v>
      </c>
      <c r="W962" s="22">
        <v>16.081520737327189</v>
      </c>
      <c r="X962" s="22">
        <v>15.810829493087557</v>
      </c>
      <c r="Y962" s="22">
        <v>16.610599078341014</v>
      </c>
      <c r="Z962" s="22">
        <v>16.856682027649768</v>
      </c>
      <c r="AA962" s="22">
        <v>22.898018433179722</v>
      </c>
      <c r="AB962" s="22">
        <v>17.717972350230415</v>
      </c>
      <c r="AC962" s="22">
        <v>16.241474654377878</v>
      </c>
      <c r="AD962" s="22">
        <v>16.536774193548386</v>
      </c>
      <c r="AE962" s="22">
        <v>18.690000000000001</v>
      </c>
      <c r="AF962" s="22">
        <v>16.893594470046086</v>
      </c>
    </row>
    <row r="963" spans="1:32">
      <c r="A963" s="3">
        <v>2020</v>
      </c>
      <c r="B963" s="5" t="s">
        <v>28</v>
      </c>
      <c r="C963" s="5" t="s">
        <v>24</v>
      </c>
      <c r="D963" s="2">
        <v>25</v>
      </c>
      <c r="E963" s="2">
        <v>23</v>
      </c>
      <c r="F963" s="45">
        <v>10.39</v>
      </c>
      <c r="G963" s="45">
        <v>10.01</v>
      </c>
      <c r="H963" s="45">
        <v>10</v>
      </c>
      <c r="I963" s="45">
        <v>9.93</v>
      </c>
      <c r="J963" s="45">
        <v>10</v>
      </c>
      <c r="K963" s="45">
        <v>10.08</v>
      </c>
      <c r="L963" s="45">
        <v>10.61</v>
      </c>
      <c r="M963" s="45">
        <v>11.29</v>
      </c>
      <c r="N963" s="45">
        <v>10.8</v>
      </c>
      <c r="O963" s="45">
        <v>10.46</v>
      </c>
      <c r="P963" s="45">
        <v>10.08</v>
      </c>
      <c r="Q963" s="45">
        <v>10.9</v>
      </c>
      <c r="R963" s="45">
        <v>9.75</v>
      </c>
      <c r="S963" s="9">
        <v>108.5</v>
      </c>
      <c r="T963" s="45">
        <v>12.784009216589862</v>
      </c>
      <c r="U963" s="22">
        <v>12.316451612903226</v>
      </c>
      <c r="V963" s="22">
        <v>12.304147465437788</v>
      </c>
      <c r="W963" s="22">
        <v>12.218018433179724</v>
      </c>
      <c r="X963" s="22">
        <v>12.304147465437788</v>
      </c>
      <c r="Y963" s="22">
        <v>12.40258064516129</v>
      </c>
      <c r="Z963" s="22">
        <v>13.054700460829492</v>
      </c>
      <c r="AA963" s="22">
        <v>13.891382488479262</v>
      </c>
      <c r="AB963" s="22">
        <v>13.288479262672812</v>
      </c>
      <c r="AC963" s="22">
        <v>12.870138248847928</v>
      </c>
      <c r="AD963" s="22">
        <v>12.40258064516129</v>
      </c>
      <c r="AE963" s="22">
        <v>13.411520737327189</v>
      </c>
      <c r="AF963" s="22">
        <v>11.996543778801843</v>
      </c>
    </row>
    <row r="964" spans="1:32">
      <c r="A964" s="3">
        <v>2020</v>
      </c>
      <c r="B964" s="5" t="s">
        <v>28</v>
      </c>
      <c r="C964" s="5" t="s">
        <v>25</v>
      </c>
      <c r="D964" s="2">
        <v>26</v>
      </c>
      <c r="E964" s="2">
        <v>23</v>
      </c>
      <c r="F964" s="45">
        <v>10.119999999999999</v>
      </c>
      <c r="G964" s="45">
        <v>10</v>
      </c>
      <c r="H964" s="45">
        <v>10</v>
      </c>
      <c r="I964" s="45">
        <v>9.74</v>
      </c>
      <c r="J964" s="45">
        <v>10.02</v>
      </c>
      <c r="K964" s="45">
        <v>10</v>
      </c>
      <c r="L964" s="45">
        <v>10.36</v>
      </c>
      <c r="M964" s="45">
        <v>10.75</v>
      </c>
      <c r="N964" s="45">
        <v>10.85</v>
      </c>
      <c r="O964" s="45">
        <v>10</v>
      </c>
      <c r="P964" s="45">
        <v>10.119999999999999</v>
      </c>
      <c r="Q964" s="45">
        <v>10.23</v>
      </c>
      <c r="R964" s="45">
        <v>9.4600000000000009</v>
      </c>
      <c r="S964" s="9">
        <v>108.5</v>
      </c>
      <c r="T964" s="45">
        <v>12.451797235023042</v>
      </c>
      <c r="U964" s="22">
        <v>12.304147465437788</v>
      </c>
      <c r="V964" s="22">
        <v>12.304147465437788</v>
      </c>
      <c r="W964" s="22">
        <v>11.984239631336406</v>
      </c>
      <c r="X964" s="22">
        <v>12.328755760368661</v>
      </c>
      <c r="Y964" s="22">
        <v>12.304147465437788</v>
      </c>
      <c r="Z964" s="22">
        <v>12.747096774193547</v>
      </c>
      <c r="AA964" s="22">
        <v>13.226958525345623</v>
      </c>
      <c r="AB964" s="22">
        <v>13.35</v>
      </c>
      <c r="AC964" s="22">
        <v>12.304147465437788</v>
      </c>
      <c r="AD964" s="22">
        <v>12.451797235023042</v>
      </c>
      <c r="AE964" s="22">
        <v>12.587142857142858</v>
      </c>
      <c r="AF964" s="22">
        <v>11.639723502304149</v>
      </c>
    </row>
    <row r="965" spans="1:32">
      <c r="A965" s="3">
        <v>2020</v>
      </c>
      <c r="B965" s="5" t="s">
        <v>28</v>
      </c>
      <c r="C965" s="5" t="s">
        <v>26</v>
      </c>
      <c r="D965" s="2">
        <v>27</v>
      </c>
      <c r="E965" s="2">
        <v>23</v>
      </c>
      <c r="F965" s="45">
        <v>10.47</v>
      </c>
      <c r="G965" s="45">
        <v>10.01</v>
      </c>
      <c r="H965" s="45">
        <v>10</v>
      </c>
      <c r="I965" s="45">
        <v>9.9499999999999993</v>
      </c>
      <c r="J965" s="45">
        <v>9.99</v>
      </c>
      <c r="K965" s="45">
        <v>10.119999999999999</v>
      </c>
      <c r="L965" s="45">
        <v>10.7</v>
      </c>
      <c r="M965" s="45">
        <v>11.57</v>
      </c>
      <c r="N965" s="45">
        <v>10.79</v>
      </c>
      <c r="O965" s="45">
        <v>10.59</v>
      </c>
      <c r="P965" s="45">
        <v>10.039999999999999</v>
      </c>
      <c r="Q965" s="45">
        <v>11.11</v>
      </c>
      <c r="R965" s="45">
        <v>9.82</v>
      </c>
      <c r="S965" s="9">
        <v>108.5</v>
      </c>
      <c r="T965" s="45">
        <v>12.882442396313365</v>
      </c>
      <c r="U965" s="22">
        <v>12.316451612903226</v>
      </c>
      <c r="V965" s="22">
        <v>12.304147465437788</v>
      </c>
      <c r="W965" s="22">
        <v>12.242626728110597</v>
      </c>
      <c r="X965" s="22">
        <v>12.291843317972351</v>
      </c>
      <c r="Y965" s="22">
        <v>12.451797235023042</v>
      </c>
      <c r="Z965" s="22">
        <v>13.165437788018432</v>
      </c>
      <c r="AA965" s="22">
        <v>14.235898617511522</v>
      </c>
      <c r="AB965" s="22">
        <v>13.276175115207373</v>
      </c>
      <c r="AC965" s="22">
        <v>13.030092165898616</v>
      </c>
      <c r="AD965" s="22">
        <v>12.353364055299538</v>
      </c>
      <c r="AE965" s="22">
        <v>13.669907834101382</v>
      </c>
      <c r="AF965" s="22">
        <v>12.082672811059908</v>
      </c>
    </row>
    <row r="966" spans="1:32">
      <c r="A966" s="3">
        <v>2020</v>
      </c>
      <c r="B966" s="5" t="s">
        <v>29</v>
      </c>
      <c r="C966" s="5" t="s">
        <v>18</v>
      </c>
      <c r="D966" s="2">
        <v>28</v>
      </c>
      <c r="E966" s="2">
        <v>23</v>
      </c>
      <c r="F966" s="46">
        <v>25886</v>
      </c>
      <c r="G966" s="46">
        <v>23436</v>
      </c>
      <c r="H966" s="46">
        <v>24396</v>
      </c>
      <c r="I966" s="46">
        <v>23894</v>
      </c>
      <c r="J966" s="46">
        <v>24111</v>
      </c>
      <c r="K966" s="46">
        <v>24711</v>
      </c>
      <c r="L966" s="46">
        <v>24983</v>
      </c>
      <c r="M966" s="46">
        <v>35000</v>
      </c>
      <c r="N966" s="46">
        <v>27100</v>
      </c>
      <c r="O966" s="46">
        <v>23736</v>
      </c>
      <c r="P966" s="46">
        <v>23545</v>
      </c>
      <c r="Q966" s="46">
        <v>25668</v>
      </c>
      <c r="R966" s="46">
        <v>23289</v>
      </c>
      <c r="S966" s="9">
        <v>108.5</v>
      </c>
      <c r="T966" s="46">
        <v>31850.516129032258</v>
      </c>
      <c r="U966" s="6">
        <v>28836</v>
      </c>
      <c r="V966" s="6">
        <v>30017.198156682029</v>
      </c>
      <c r="W966" s="6">
        <v>29399.529953917052</v>
      </c>
      <c r="X966" s="6">
        <v>29666.529953917052</v>
      </c>
      <c r="Y966" s="6">
        <v>30404.778801843317</v>
      </c>
      <c r="Z966" s="6">
        <v>30739.451612903227</v>
      </c>
      <c r="AA966" s="6">
        <v>43064.516129032258</v>
      </c>
      <c r="AB966" s="6">
        <v>33344.239631336408</v>
      </c>
      <c r="AC966" s="6">
        <v>29205.124423963134</v>
      </c>
      <c r="AD966" s="6">
        <v>28970.11520737327</v>
      </c>
      <c r="AE966" s="6">
        <v>31582.285714285714</v>
      </c>
      <c r="AF966" s="6">
        <v>28655.129032258064</v>
      </c>
    </row>
    <row r="967" spans="1:32">
      <c r="A967" s="3">
        <v>2020</v>
      </c>
      <c r="B967" s="5" t="s">
        <v>29</v>
      </c>
      <c r="C967" s="5" t="s">
        <v>19</v>
      </c>
      <c r="D967" s="2">
        <v>29</v>
      </c>
      <c r="E967" s="2">
        <v>23</v>
      </c>
      <c r="F967" s="46">
        <v>31393</v>
      </c>
      <c r="G967" s="46">
        <v>28077</v>
      </c>
      <c r="H967" s="46">
        <v>29069</v>
      </c>
      <c r="I967" s="46">
        <v>28883</v>
      </c>
      <c r="J967" s="46">
        <v>29348</v>
      </c>
      <c r="K967" s="46">
        <v>29683</v>
      </c>
      <c r="L967" s="46">
        <v>31144</v>
      </c>
      <c r="M967" s="46">
        <v>41854</v>
      </c>
      <c r="N967" s="46">
        <v>33523</v>
      </c>
      <c r="O967" s="46">
        <v>29380</v>
      </c>
      <c r="P967" s="46">
        <v>28100</v>
      </c>
      <c r="Q967" s="46">
        <v>31661</v>
      </c>
      <c r="R967" s="46">
        <v>27200</v>
      </c>
      <c r="S967" s="9">
        <v>108.5</v>
      </c>
      <c r="T967" s="46">
        <v>38626.410138248844</v>
      </c>
      <c r="U967" s="6">
        <v>34546.354838709674</v>
      </c>
      <c r="V967" s="6">
        <v>35766.926267281109</v>
      </c>
      <c r="W967" s="6">
        <v>35538.069124423964</v>
      </c>
      <c r="X967" s="6">
        <v>36110.211981566819</v>
      </c>
      <c r="Y967" s="6">
        <v>36522.400921658984</v>
      </c>
      <c r="Z967" s="6">
        <v>38320.036866359449</v>
      </c>
      <c r="AA967" s="6">
        <v>51497.77880184332</v>
      </c>
      <c r="AB967" s="6">
        <v>41247.193548387098</v>
      </c>
      <c r="AC967" s="6">
        <v>36149.585253456222</v>
      </c>
      <c r="AD967" s="6">
        <v>34574.654377880186</v>
      </c>
      <c r="AE967" s="6">
        <v>38956.161290322583</v>
      </c>
      <c r="AF967" s="6">
        <v>33467.281105990784</v>
      </c>
    </row>
    <row r="968" spans="1:32">
      <c r="A968" s="3">
        <v>2020</v>
      </c>
      <c r="B968" s="5" t="s">
        <v>29</v>
      </c>
      <c r="C968" s="5" t="s">
        <v>20</v>
      </c>
      <c r="D968" s="2">
        <v>30</v>
      </c>
      <c r="E968" s="2">
        <v>23</v>
      </c>
      <c r="F968" s="46">
        <v>20614</v>
      </c>
      <c r="G968" s="46">
        <v>19201</v>
      </c>
      <c r="H968" s="46">
        <v>20241</v>
      </c>
      <c r="I968" s="46">
        <v>18757</v>
      </c>
      <c r="J968" s="46">
        <v>18679</v>
      </c>
      <c r="K968" s="46">
        <v>19504</v>
      </c>
      <c r="L968" s="46">
        <v>18800</v>
      </c>
      <c r="M968" s="46">
        <v>29081</v>
      </c>
      <c r="N968" s="46">
        <v>20872</v>
      </c>
      <c r="O968" s="46">
        <v>18512</v>
      </c>
      <c r="P968" s="46">
        <v>19525</v>
      </c>
      <c r="Q968" s="46">
        <v>21880</v>
      </c>
      <c r="R968" s="46">
        <v>19258</v>
      </c>
      <c r="S968" s="9">
        <v>108.5</v>
      </c>
      <c r="T968" s="46">
        <v>25363.769585253456</v>
      </c>
      <c r="U968" s="6">
        <v>23625.193548387098</v>
      </c>
      <c r="V968" s="6">
        <v>24904.824884792626</v>
      </c>
      <c r="W968" s="6">
        <v>23078.88940092166</v>
      </c>
      <c r="X968" s="6">
        <v>22982.917050691245</v>
      </c>
      <c r="Y968" s="6">
        <v>23998.00921658986</v>
      </c>
      <c r="Z968" s="6">
        <v>23131.797235023041</v>
      </c>
      <c r="AA968" s="6">
        <v>35781.691244239628</v>
      </c>
      <c r="AB968" s="6">
        <v>25681.21658986175</v>
      </c>
      <c r="AC968" s="6">
        <v>22777.437788018433</v>
      </c>
      <c r="AD968" s="6">
        <v>24023.847926267281</v>
      </c>
      <c r="AE968" s="6">
        <v>26921.474654377882</v>
      </c>
      <c r="AF968" s="6">
        <v>23695.327188940093</v>
      </c>
    </row>
    <row r="969" spans="1:32">
      <c r="A969" s="3">
        <v>2020</v>
      </c>
      <c r="B969" s="5" t="s">
        <v>29</v>
      </c>
      <c r="C969" s="5" t="s">
        <v>21</v>
      </c>
      <c r="D969" s="2">
        <v>31</v>
      </c>
      <c r="E969" s="2">
        <v>23</v>
      </c>
      <c r="F969" s="46">
        <v>31487</v>
      </c>
      <c r="G969" s="46">
        <v>27833</v>
      </c>
      <c r="H969" s="46">
        <v>29459</v>
      </c>
      <c r="I969" s="46">
        <v>28709</v>
      </c>
      <c r="J969" s="46">
        <v>29043</v>
      </c>
      <c r="K969" s="46">
        <v>29628</v>
      </c>
      <c r="L969" s="46">
        <v>31016</v>
      </c>
      <c r="M969" s="46">
        <v>40994</v>
      </c>
      <c r="N969" s="46">
        <v>32980</v>
      </c>
      <c r="O969" s="46">
        <v>29751</v>
      </c>
      <c r="P969" s="46">
        <v>28387</v>
      </c>
      <c r="Q969" s="46">
        <v>31604</v>
      </c>
      <c r="R969" s="46">
        <v>28624</v>
      </c>
      <c r="S969" s="9">
        <v>108.5</v>
      </c>
      <c r="T969" s="46">
        <v>38742.069124423964</v>
      </c>
      <c r="U969" s="6">
        <v>34246.133640552995</v>
      </c>
      <c r="V969" s="6">
        <v>36246.788018433181</v>
      </c>
      <c r="W969" s="6">
        <v>35323.976958525345</v>
      </c>
      <c r="X969" s="6">
        <v>35734.93548387097</v>
      </c>
      <c r="Y969" s="6">
        <v>36454.728110599077</v>
      </c>
      <c r="Z969" s="6">
        <v>38162.543778801846</v>
      </c>
      <c r="AA969" s="6">
        <v>50439.622119815671</v>
      </c>
      <c r="AB969" s="6">
        <v>40579.078341013825</v>
      </c>
      <c r="AC969" s="6">
        <v>36606.069124423964</v>
      </c>
      <c r="AD969" s="6">
        <v>34927.783410138247</v>
      </c>
      <c r="AE969" s="6">
        <v>38886.027649769589</v>
      </c>
      <c r="AF969" s="6">
        <v>35219.391705069123</v>
      </c>
    </row>
    <row r="970" spans="1:32">
      <c r="A970" s="3">
        <v>2020</v>
      </c>
      <c r="B970" s="5" t="s">
        <v>29</v>
      </c>
      <c r="C970" s="5" t="s">
        <v>22</v>
      </c>
      <c r="D970" s="2">
        <v>32</v>
      </c>
      <c r="E970" s="2">
        <v>23</v>
      </c>
      <c r="F970" s="46">
        <v>33915</v>
      </c>
      <c r="G970" s="46">
        <v>30026</v>
      </c>
      <c r="H970" s="46">
        <v>31631</v>
      </c>
      <c r="I970" s="46">
        <v>31083</v>
      </c>
      <c r="J970" s="46">
        <v>31761</v>
      </c>
      <c r="K970" s="46">
        <v>31963</v>
      </c>
      <c r="L970" s="46">
        <v>33344</v>
      </c>
      <c r="M970" s="46">
        <v>45187</v>
      </c>
      <c r="N970" s="46">
        <v>36027</v>
      </c>
      <c r="O970" s="46">
        <v>31965</v>
      </c>
      <c r="P970" s="46">
        <v>29766</v>
      </c>
      <c r="Q970" s="46">
        <v>33866</v>
      </c>
      <c r="R970" s="46">
        <v>29711</v>
      </c>
      <c r="S970" s="9">
        <v>108.5</v>
      </c>
      <c r="T970" s="46">
        <v>41729.516129032258</v>
      </c>
      <c r="U970" s="6">
        <v>36944.433179723499</v>
      </c>
      <c r="V970" s="6">
        <v>38919.248847926268</v>
      </c>
      <c r="W970" s="6">
        <v>38244.981566820279</v>
      </c>
      <c r="X970" s="6">
        <v>39079.202764976959</v>
      </c>
      <c r="Y970" s="6">
        <v>39327.746543778805</v>
      </c>
      <c r="Z970" s="6">
        <v>41026.949308755764</v>
      </c>
      <c r="AA970" s="6">
        <v>55598.751152073732</v>
      </c>
      <c r="AB970" s="6">
        <v>44328.152073732716</v>
      </c>
      <c r="AC970" s="6">
        <v>39330.207373271893</v>
      </c>
      <c r="AD970" s="6">
        <v>36624.525345622118</v>
      </c>
      <c r="AE970" s="6">
        <v>41669.225806451614</v>
      </c>
      <c r="AF970" s="6">
        <v>36556.852534562211</v>
      </c>
    </row>
    <row r="971" spans="1:32">
      <c r="A971" s="3">
        <v>2020</v>
      </c>
      <c r="B971" s="5" t="s">
        <v>29</v>
      </c>
      <c r="C971" s="5" t="s">
        <v>23</v>
      </c>
      <c r="D971" s="2">
        <v>33</v>
      </c>
      <c r="E971" s="2">
        <v>23</v>
      </c>
      <c r="F971" s="46">
        <v>28002</v>
      </c>
      <c r="G971" s="46">
        <v>25082</v>
      </c>
      <c r="H971" s="46">
        <v>26900</v>
      </c>
      <c r="I971" s="46">
        <v>25285</v>
      </c>
      <c r="J971" s="46">
        <v>24736</v>
      </c>
      <c r="K971" s="46">
        <v>26411</v>
      </c>
      <c r="L971" s="46">
        <v>26902</v>
      </c>
      <c r="M971" s="46">
        <v>35817</v>
      </c>
      <c r="N971" s="46">
        <v>28328</v>
      </c>
      <c r="O971" s="46">
        <v>25879</v>
      </c>
      <c r="P971" s="46">
        <v>26360</v>
      </c>
      <c r="Q971" s="46">
        <v>28535</v>
      </c>
      <c r="R971" s="46">
        <v>26900</v>
      </c>
      <c r="S971" s="9">
        <v>108.5</v>
      </c>
      <c r="T971" s="46">
        <v>34454.073732718891</v>
      </c>
      <c r="U971" s="6">
        <v>30861.262672811059</v>
      </c>
      <c r="V971" s="6">
        <v>33098.156682027649</v>
      </c>
      <c r="W971" s="6">
        <v>31111.036866359445</v>
      </c>
      <c r="X971" s="6">
        <v>30435.539170506912</v>
      </c>
      <c r="Y971" s="6">
        <v>32496.483870967742</v>
      </c>
      <c r="Z971" s="6">
        <v>33100.617511520737</v>
      </c>
      <c r="AA971" s="6">
        <v>44069.764976958526</v>
      </c>
      <c r="AB971" s="6">
        <v>34855.188940092165</v>
      </c>
      <c r="AC971" s="6">
        <v>31841.903225806451</v>
      </c>
      <c r="AD971" s="6">
        <v>32433.732718894011</v>
      </c>
      <c r="AE971" s="6">
        <v>35109.884792626726</v>
      </c>
      <c r="AF971" s="6">
        <v>33098.156682027649</v>
      </c>
    </row>
    <row r="972" spans="1:32">
      <c r="A972" s="3">
        <v>2020</v>
      </c>
      <c r="B972" s="5" t="s">
        <v>29</v>
      </c>
      <c r="C972" s="5" t="s">
        <v>24</v>
      </c>
      <c r="D972" s="2">
        <v>34</v>
      </c>
      <c r="E972" s="2">
        <v>23</v>
      </c>
      <c r="F972" s="46">
        <v>11240</v>
      </c>
      <c r="G972" s="46">
        <v>11303</v>
      </c>
      <c r="H972" s="46">
        <v>11170</v>
      </c>
      <c r="I972" s="46">
        <v>11117</v>
      </c>
      <c r="J972" s="46">
        <v>10976</v>
      </c>
      <c r="K972" s="46">
        <v>11140</v>
      </c>
      <c r="L972" s="46">
        <v>10748</v>
      </c>
      <c r="M972" s="46">
        <v>12000</v>
      </c>
      <c r="N972" s="46">
        <v>11138</v>
      </c>
      <c r="O972" s="46">
        <v>10874</v>
      </c>
      <c r="P972" s="46">
        <v>11405</v>
      </c>
      <c r="Q972" s="46">
        <v>11865</v>
      </c>
      <c r="R972" s="46">
        <v>10936</v>
      </c>
      <c r="S972" s="9">
        <v>108.5</v>
      </c>
      <c r="T972" s="46">
        <v>13829.861751152073</v>
      </c>
      <c r="U972" s="6">
        <v>13907.377880184331</v>
      </c>
      <c r="V972" s="6">
        <v>13743.732718894009</v>
      </c>
      <c r="W972" s="6">
        <v>13678.52073732719</v>
      </c>
      <c r="X972" s="6">
        <v>13505.032258064517</v>
      </c>
      <c r="Y972" s="6">
        <v>13706.820276497696</v>
      </c>
      <c r="Z972" s="6">
        <v>13224.497695852535</v>
      </c>
      <c r="AA972" s="6">
        <v>14764.976958525345</v>
      </c>
      <c r="AB972" s="6">
        <v>13704.359447004608</v>
      </c>
      <c r="AC972" s="6">
        <v>13379.52995391705</v>
      </c>
      <c r="AD972" s="6">
        <v>14032.880184331798</v>
      </c>
      <c r="AE972" s="6">
        <v>14598.870967741936</v>
      </c>
      <c r="AF972" s="6">
        <v>13455.815668202766</v>
      </c>
    </row>
    <row r="973" spans="1:32">
      <c r="A973" s="3">
        <v>2020</v>
      </c>
      <c r="B973" s="5" t="s">
        <v>29</v>
      </c>
      <c r="C973" s="5" t="s">
        <v>25</v>
      </c>
      <c r="D973" s="2">
        <v>35</v>
      </c>
      <c r="E973" s="2">
        <v>23</v>
      </c>
      <c r="F973" s="46">
        <v>10883</v>
      </c>
      <c r="G973" s="46">
        <v>11378</v>
      </c>
      <c r="H973" s="46">
        <v>10552</v>
      </c>
      <c r="I973" s="46">
        <v>10808</v>
      </c>
      <c r="J973" s="46">
        <v>10685</v>
      </c>
      <c r="K973" s="46">
        <v>11100</v>
      </c>
      <c r="L973" s="46">
        <v>10662</v>
      </c>
      <c r="M973" s="46">
        <v>11663</v>
      </c>
      <c r="N973" s="46">
        <v>10690</v>
      </c>
      <c r="O973" s="46">
        <v>10731</v>
      </c>
      <c r="P973" s="46">
        <v>11345</v>
      </c>
      <c r="Q973" s="46">
        <v>10861</v>
      </c>
      <c r="R973" s="46">
        <v>10400</v>
      </c>
      <c r="S973" s="9">
        <v>108.5</v>
      </c>
      <c r="T973" s="46">
        <v>13390.603686635945</v>
      </c>
      <c r="U973" s="6">
        <v>13999.658986175114</v>
      </c>
      <c r="V973" s="6">
        <v>12983.336405529953</v>
      </c>
      <c r="W973" s="6">
        <v>13298.322580645161</v>
      </c>
      <c r="X973" s="6">
        <v>13146.981566820277</v>
      </c>
      <c r="Y973" s="6">
        <v>13657.603686635945</v>
      </c>
      <c r="Z973" s="6">
        <v>13118.682027649769</v>
      </c>
      <c r="AA973" s="6">
        <v>14350.327188940093</v>
      </c>
      <c r="AB973" s="6">
        <v>13153.133640552995</v>
      </c>
      <c r="AC973" s="6">
        <v>13203.58064516129</v>
      </c>
      <c r="AD973" s="6">
        <v>13959.05529953917</v>
      </c>
      <c r="AE973" s="6">
        <v>13363.534562211982</v>
      </c>
      <c r="AF973" s="6">
        <v>12796.313364055299</v>
      </c>
    </row>
    <row r="974" spans="1:32">
      <c r="A974" s="3">
        <v>2020</v>
      </c>
      <c r="B974" s="5" t="s">
        <v>29</v>
      </c>
      <c r="C974" s="5" t="s">
        <v>26</v>
      </c>
      <c r="D974" s="2">
        <v>36</v>
      </c>
      <c r="E974" s="2">
        <v>23</v>
      </c>
      <c r="F974" s="46">
        <v>11331</v>
      </c>
      <c r="G974" s="46">
        <v>11272</v>
      </c>
      <c r="H974" s="46">
        <v>11412</v>
      </c>
      <c r="I974" s="46">
        <v>11160</v>
      </c>
      <c r="J974" s="46">
        <v>11062</v>
      </c>
      <c r="K974" s="46">
        <v>11145</v>
      </c>
      <c r="L974" s="46">
        <v>10757</v>
      </c>
      <c r="M974" s="46">
        <v>12143</v>
      </c>
      <c r="N974" s="46">
        <v>11267</v>
      </c>
      <c r="O974" s="46">
        <v>10948</v>
      </c>
      <c r="P974" s="46">
        <v>11427</v>
      </c>
      <c r="Q974" s="46">
        <v>12071</v>
      </c>
      <c r="R974" s="46">
        <v>11097</v>
      </c>
      <c r="S974" s="9">
        <v>108.5</v>
      </c>
      <c r="T974" s="46">
        <v>13941.829493087558</v>
      </c>
      <c r="U974" s="6">
        <v>13869.235023041474</v>
      </c>
      <c r="V974" s="6">
        <v>14041.493087557603</v>
      </c>
      <c r="W974" s="6">
        <v>13731.428571428571</v>
      </c>
      <c r="X974" s="6">
        <v>13610.847926267281</v>
      </c>
      <c r="Y974" s="6">
        <v>13712.972350230415</v>
      </c>
      <c r="Z974" s="6">
        <v>13235.571428571429</v>
      </c>
      <c r="AA974" s="6">
        <v>14940.926267281106</v>
      </c>
      <c r="AB974" s="6">
        <v>13863.082949308755</v>
      </c>
      <c r="AC974" s="6">
        <v>13470.58064516129</v>
      </c>
      <c r="AD974" s="6">
        <v>14059.94930875576</v>
      </c>
      <c r="AE974" s="6">
        <v>14852.336405529953</v>
      </c>
      <c r="AF974" s="6">
        <v>13653.912442396313</v>
      </c>
    </row>
    <row r="975" spans="1:32">
      <c r="A975" s="3" t="s">
        <v>129</v>
      </c>
      <c r="B975" s="5" t="s">
        <v>17</v>
      </c>
      <c r="C975" s="5" t="s">
        <v>18</v>
      </c>
      <c r="D975" s="2">
        <v>1</v>
      </c>
      <c r="E975" s="2" t="e">
        <v>#VALUE!</v>
      </c>
      <c r="F975" s="96">
        <v>504.4</v>
      </c>
      <c r="G975" s="96">
        <v>458.2</v>
      </c>
      <c r="H975" s="96">
        <v>479.1</v>
      </c>
      <c r="I975" s="96">
        <v>465.9</v>
      </c>
      <c r="J975" s="96">
        <v>470.4</v>
      </c>
      <c r="K975" s="96">
        <v>490.7</v>
      </c>
      <c r="L975" s="96">
        <v>490.9</v>
      </c>
      <c r="M975" s="96">
        <v>667.5</v>
      </c>
      <c r="N975" s="96">
        <v>524</v>
      </c>
      <c r="O975" s="96">
        <v>464.1</v>
      </c>
      <c r="P975" s="96">
        <v>462.4</v>
      </c>
      <c r="Q975" s="96">
        <v>503.8</v>
      </c>
      <c r="R975" s="96">
        <v>468.6</v>
      </c>
      <c r="S975" s="5">
        <v>110.1</v>
      </c>
      <c r="T975" s="48">
        <v>611.60217983651228</v>
      </c>
      <c r="U975" s="48">
        <v>555.58310626702996</v>
      </c>
      <c r="V975" s="48">
        <v>580.92506811989108</v>
      </c>
      <c r="W975" s="48">
        <v>564.91961852861039</v>
      </c>
      <c r="X975" s="48">
        <v>570.37602179836506</v>
      </c>
      <c r="Y975" s="48">
        <v>594.99046321525884</v>
      </c>
      <c r="Z975" s="48">
        <v>595.23297002724792</v>
      </c>
      <c r="AA975" s="48">
        <v>809.36648501362401</v>
      </c>
      <c r="AB975" s="48">
        <v>635.36784741144413</v>
      </c>
      <c r="AC975" s="48">
        <v>562.73705722070849</v>
      </c>
      <c r="AD975" s="48">
        <v>560.67574931880108</v>
      </c>
      <c r="AE975" s="48">
        <v>610.87465940054506</v>
      </c>
      <c r="AF975" s="48">
        <v>568.19346049046328</v>
      </c>
    </row>
    <row r="976" spans="1:32">
      <c r="A976" s="3" t="s">
        <v>129</v>
      </c>
      <c r="B976" s="5" t="s">
        <v>17</v>
      </c>
      <c r="C976" s="5" t="s">
        <v>19</v>
      </c>
      <c r="D976" s="2">
        <v>2</v>
      </c>
      <c r="E976" s="2" t="e">
        <v>#VALUE!</v>
      </c>
      <c r="F976" s="96">
        <v>594.1</v>
      </c>
      <c r="G976" s="96">
        <v>531</v>
      </c>
      <c r="H976" s="96">
        <v>560.5</v>
      </c>
      <c r="I976" s="96">
        <v>563.20000000000005</v>
      </c>
      <c r="J976" s="96">
        <v>557.79999999999995</v>
      </c>
      <c r="K976" s="96">
        <v>574.9</v>
      </c>
      <c r="L976" s="96">
        <v>589.79999999999995</v>
      </c>
      <c r="M976" s="96">
        <v>756.9</v>
      </c>
      <c r="N976" s="96">
        <v>625.70000000000005</v>
      </c>
      <c r="O976" s="96">
        <v>555.79999999999995</v>
      </c>
      <c r="P976" s="96">
        <v>540.6</v>
      </c>
      <c r="Q976" s="96">
        <v>592</v>
      </c>
      <c r="R976" s="96">
        <v>529.29999999999995</v>
      </c>
      <c r="S976" s="5">
        <v>110.1</v>
      </c>
      <c r="T976" s="48">
        <v>720.36648501362401</v>
      </c>
      <c r="U976" s="48">
        <v>643.85558583106274</v>
      </c>
      <c r="V976" s="48">
        <v>679.62534059945506</v>
      </c>
      <c r="W976" s="48">
        <v>682.89918256130807</v>
      </c>
      <c r="X976" s="48">
        <v>676.35149863760216</v>
      </c>
      <c r="Y976" s="48">
        <v>697.08583106267031</v>
      </c>
      <c r="Z976" s="48">
        <v>715.15258855585819</v>
      </c>
      <c r="AA976" s="48">
        <v>917.76702997275208</v>
      </c>
      <c r="AB976" s="48">
        <v>758.68256130790201</v>
      </c>
      <c r="AC976" s="48">
        <v>673.92643051771108</v>
      </c>
      <c r="AD976" s="48">
        <v>655.49591280653965</v>
      </c>
      <c r="AE976" s="48">
        <v>717.82016348773845</v>
      </c>
      <c r="AF976" s="48">
        <v>641.79427792915521</v>
      </c>
    </row>
    <row r="977" spans="1:32">
      <c r="A977" s="3" t="s">
        <v>129</v>
      </c>
      <c r="B977" s="5" t="s">
        <v>17</v>
      </c>
      <c r="C977" s="5" t="s">
        <v>20</v>
      </c>
      <c r="D977" s="2">
        <v>3</v>
      </c>
      <c r="E977" s="2" t="e">
        <v>#VALUE!</v>
      </c>
      <c r="F977" s="96">
        <v>420.1</v>
      </c>
      <c r="G977" s="96">
        <v>385.1</v>
      </c>
      <c r="H977" s="96">
        <v>405.2</v>
      </c>
      <c r="I977" s="96">
        <v>382.4</v>
      </c>
      <c r="J977" s="96">
        <v>382.6</v>
      </c>
      <c r="K977" s="96">
        <v>401.6</v>
      </c>
      <c r="L977" s="96">
        <v>392.9</v>
      </c>
      <c r="M977" s="96">
        <v>574.9</v>
      </c>
      <c r="N977" s="96">
        <v>430.3</v>
      </c>
      <c r="O977" s="96">
        <v>380.9</v>
      </c>
      <c r="P977" s="96">
        <v>395.5</v>
      </c>
      <c r="Q977" s="96">
        <v>440.8</v>
      </c>
      <c r="R977" s="96">
        <v>405.2</v>
      </c>
      <c r="S977" s="5">
        <v>110.1</v>
      </c>
      <c r="T977" s="48">
        <v>509.38555858310633</v>
      </c>
      <c r="U977" s="48">
        <v>466.94686648501369</v>
      </c>
      <c r="V977" s="48">
        <v>491.31880108991828</v>
      </c>
      <c r="W977" s="48">
        <v>463.67302452316073</v>
      </c>
      <c r="X977" s="48">
        <v>463.91553133514992</v>
      </c>
      <c r="Y977" s="48">
        <v>486.9536784741145</v>
      </c>
      <c r="Z977" s="48">
        <v>476.40463215258853</v>
      </c>
      <c r="AA977" s="48">
        <v>697.08583106267031</v>
      </c>
      <c r="AB977" s="48">
        <v>521.75340599455046</v>
      </c>
      <c r="AC977" s="48">
        <v>461.85422343324245</v>
      </c>
      <c r="AD977" s="48">
        <v>479.55722070844689</v>
      </c>
      <c r="AE977" s="48">
        <v>534.48501362397826</v>
      </c>
      <c r="AF977" s="48">
        <v>491.31880108991828</v>
      </c>
    </row>
    <row r="978" spans="1:32">
      <c r="A978" s="3" t="s">
        <v>129</v>
      </c>
      <c r="B978" s="5" t="s">
        <v>17</v>
      </c>
      <c r="C978" s="5" t="s">
        <v>21</v>
      </c>
      <c r="D978" s="2">
        <v>4</v>
      </c>
      <c r="E978" s="2" t="e">
        <v>#VALUE!</v>
      </c>
      <c r="F978" s="96">
        <v>610.70000000000005</v>
      </c>
      <c r="G978" s="96">
        <v>538.70000000000005</v>
      </c>
      <c r="H978" s="96">
        <v>575.79999999999995</v>
      </c>
      <c r="I978" s="96">
        <v>564</v>
      </c>
      <c r="J978" s="96">
        <v>559.79999999999995</v>
      </c>
      <c r="K978" s="96">
        <v>585</v>
      </c>
      <c r="L978" s="96">
        <v>601.9</v>
      </c>
      <c r="M978" s="96">
        <v>766.6</v>
      </c>
      <c r="N978" s="96">
        <v>635</v>
      </c>
      <c r="O978" s="96">
        <v>572.5</v>
      </c>
      <c r="P978" s="96">
        <v>562.79999999999995</v>
      </c>
      <c r="Q978" s="96">
        <v>622.4</v>
      </c>
      <c r="R978" s="96">
        <v>575</v>
      </c>
      <c r="S978" s="5">
        <v>110.1</v>
      </c>
      <c r="T978" s="48">
        <v>740.49455040871953</v>
      </c>
      <c r="U978" s="48">
        <v>653.19209809264316</v>
      </c>
      <c r="V978" s="48">
        <v>698.1771117166212</v>
      </c>
      <c r="W978" s="48">
        <v>683.86920980926436</v>
      </c>
      <c r="X978" s="48">
        <v>678.77656675749313</v>
      </c>
      <c r="Y978" s="48">
        <v>709.33242506811996</v>
      </c>
      <c r="Z978" s="48">
        <v>729.82425068119892</v>
      </c>
      <c r="AA978" s="48">
        <v>929.52861035422359</v>
      </c>
      <c r="AB978" s="48">
        <v>769.95912806539513</v>
      </c>
      <c r="AC978" s="48">
        <v>694.17574931880108</v>
      </c>
      <c r="AD978" s="48">
        <v>682.41416893732958</v>
      </c>
      <c r="AE978" s="48">
        <v>754.68119891008178</v>
      </c>
      <c r="AF978" s="48">
        <v>697.2070844686649</v>
      </c>
    </row>
    <row r="979" spans="1:32">
      <c r="A979" s="3" t="s">
        <v>129</v>
      </c>
      <c r="B979" s="5" t="s">
        <v>17</v>
      </c>
      <c r="C979" s="5" t="s">
        <v>22</v>
      </c>
      <c r="D979" s="2">
        <v>5</v>
      </c>
      <c r="E979" s="2" t="e">
        <v>#VALUE!</v>
      </c>
      <c r="F979" s="96">
        <v>651.6</v>
      </c>
      <c r="G979" s="96">
        <v>575.20000000000005</v>
      </c>
      <c r="H979" s="96">
        <v>613.29999999999995</v>
      </c>
      <c r="I979" s="96">
        <v>601.1</v>
      </c>
      <c r="J979" s="96">
        <v>600.70000000000005</v>
      </c>
      <c r="K979" s="96">
        <v>631.6</v>
      </c>
      <c r="L979" s="96">
        <v>651.6</v>
      </c>
      <c r="M979" s="96">
        <v>833.9</v>
      </c>
      <c r="N979" s="96">
        <v>685.3</v>
      </c>
      <c r="O979" s="96">
        <v>609</v>
      </c>
      <c r="P979" s="96">
        <v>583.70000000000005</v>
      </c>
      <c r="Q979" s="96">
        <v>650.5</v>
      </c>
      <c r="R979" s="96">
        <v>586.20000000000005</v>
      </c>
      <c r="S979" s="5">
        <v>110.1</v>
      </c>
      <c r="T979" s="48">
        <v>790.08719346049054</v>
      </c>
      <c r="U979" s="48">
        <v>697.44959128065409</v>
      </c>
      <c r="V979" s="48">
        <v>743.64713896457761</v>
      </c>
      <c r="W979" s="48">
        <v>728.85422343324262</v>
      </c>
      <c r="X979" s="48">
        <v>728.36920980926448</v>
      </c>
      <c r="Y979" s="48">
        <v>765.83651226158042</v>
      </c>
      <c r="Z979" s="48">
        <v>790.08719346049054</v>
      </c>
      <c r="AA979" s="48">
        <v>1011.1321525885559</v>
      </c>
      <c r="AB979" s="48">
        <v>830.94959128065386</v>
      </c>
      <c r="AC979" s="48">
        <v>738.43324250681201</v>
      </c>
      <c r="AD979" s="48">
        <v>707.75613079019092</v>
      </c>
      <c r="AE979" s="48">
        <v>788.75340599455046</v>
      </c>
      <c r="AF979" s="48">
        <v>710.78746594005463</v>
      </c>
    </row>
    <row r="980" spans="1:32">
      <c r="A980" s="3" t="s">
        <v>129</v>
      </c>
      <c r="B980" s="5" t="s">
        <v>17</v>
      </c>
      <c r="C980" s="5" t="s">
        <v>23</v>
      </c>
      <c r="D980" s="2">
        <v>6</v>
      </c>
      <c r="E980" s="2" t="e">
        <v>#VALUE!</v>
      </c>
      <c r="F980" s="96">
        <v>558.1</v>
      </c>
      <c r="G980" s="96">
        <v>497.1</v>
      </c>
      <c r="H980" s="96">
        <v>529</v>
      </c>
      <c r="I980" s="96">
        <v>498.1</v>
      </c>
      <c r="J980" s="96">
        <v>492.8</v>
      </c>
      <c r="K980" s="96">
        <v>527.1</v>
      </c>
      <c r="L980" s="96">
        <v>542</v>
      </c>
      <c r="M980" s="96">
        <v>701.5</v>
      </c>
      <c r="N980" s="96">
        <v>568.5</v>
      </c>
      <c r="O980" s="96">
        <v>516.9</v>
      </c>
      <c r="P980" s="96">
        <v>519.79999999999995</v>
      </c>
      <c r="Q980" s="96">
        <v>582.20000000000005</v>
      </c>
      <c r="R980" s="96">
        <v>558.20000000000005</v>
      </c>
      <c r="S980" s="5">
        <v>110.1</v>
      </c>
      <c r="T980" s="48">
        <v>676.71525885558594</v>
      </c>
      <c r="U980" s="48">
        <v>602.75068119891012</v>
      </c>
      <c r="V980" s="48">
        <v>641.43051771117166</v>
      </c>
      <c r="W980" s="48">
        <v>603.96321525885571</v>
      </c>
      <c r="X980" s="48">
        <v>597.53678474114452</v>
      </c>
      <c r="Y980" s="48">
        <v>639.12670299727529</v>
      </c>
      <c r="Z980" s="48">
        <v>657.19346049046328</v>
      </c>
      <c r="AA980" s="48">
        <v>850.59264305177112</v>
      </c>
      <c r="AB980" s="48">
        <v>689.32561307901915</v>
      </c>
      <c r="AC980" s="48">
        <v>626.75885558583104</v>
      </c>
      <c r="AD980" s="48">
        <v>630.2752043596729</v>
      </c>
      <c r="AE980" s="48">
        <v>705.93732970027258</v>
      </c>
      <c r="AF980" s="48">
        <v>676.83651226158054</v>
      </c>
    </row>
    <row r="981" spans="1:32">
      <c r="A981" s="3" t="s">
        <v>129</v>
      </c>
      <c r="B981" s="5" t="s">
        <v>17</v>
      </c>
      <c r="C981" s="5" t="s">
        <v>24</v>
      </c>
      <c r="D981" s="2">
        <v>7</v>
      </c>
      <c r="E981" s="2" t="e">
        <v>#VALUE!</v>
      </c>
      <c r="F981" s="96">
        <v>215.3</v>
      </c>
      <c r="G981" s="96">
        <v>212.5</v>
      </c>
      <c r="H981" s="96">
        <v>211.4</v>
      </c>
      <c r="I981" s="96">
        <v>213.8</v>
      </c>
      <c r="J981" s="96">
        <v>207.5</v>
      </c>
      <c r="K981" s="96">
        <v>220.3</v>
      </c>
      <c r="L981" s="96">
        <v>211.8</v>
      </c>
      <c r="M981" s="96">
        <v>221.1</v>
      </c>
      <c r="N981" s="96">
        <v>219.9</v>
      </c>
      <c r="O981" s="96">
        <v>212.2</v>
      </c>
      <c r="P981" s="96">
        <v>216.9</v>
      </c>
      <c r="Q981" s="96">
        <v>223.7</v>
      </c>
      <c r="R981" s="96">
        <v>207.6</v>
      </c>
      <c r="S981" s="5">
        <v>110.1</v>
      </c>
      <c r="T981" s="48">
        <v>261.05858310626706</v>
      </c>
      <c r="U981" s="48">
        <v>257.66348773841963</v>
      </c>
      <c r="V981" s="48">
        <v>256.32970027247961</v>
      </c>
      <c r="W981" s="48">
        <v>259.23978201634884</v>
      </c>
      <c r="X981" s="48">
        <v>251.6008174386921</v>
      </c>
      <c r="Y981" s="48">
        <v>267.12125340599459</v>
      </c>
      <c r="Z981" s="48">
        <v>256.81471389645782</v>
      </c>
      <c r="AA981" s="48">
        <v>268.09128065395095</v>
      </c>
      <c r="AB981" s="48">
        <v>266.63623978201639</v>
      </c>
      <c r="AC981" s="48">
        <v>257.29972752043597</v>
      </c>
      <c r="AD981" s="48">
        <v>262.99863760217988</v>
      </c>
      <c r="AE981" s="48">
        <v>271.24386920980925</v>
      </c>
      <c r="AF981" s="48">
        <v>251.72207084468664</v>
      </c>
    </row>
    <row r="982" spans="1:32">
      <c r="A982" s="3" t="s">
        <v>129</v>
      </c>
      <c r="B982" s="5" t="s">
        <v>17</v>
      </c>
      <c r="C982" s="5" t="s">
        <v>25</v>
      </c>
      <c r="D982" s="2">
        <v>8</v>
      </c>
      <c r="E982" s="2" t="e">
        <v>#VALUE!</v>
      </c>
      <c r="F982" s="96">
        <v>207.2</v>
      </c>
      <c r="G982" s="96">
        <v>209.3</v>
      </c>
      <c r="H982" s="96">
        <v>201.3</v>
      </c>
      <c r="I982" s="96">
        <v>213.3</v>
      </c>
      <c r="J982" s="96">
        <v>188.2</v>
      </c>
      <c r="K982" s="96">
        <v>212.6</v>
      </c>
      <c r="L982" s="96">
        <v>201.2</v>
      </c>
      <c r="M982" s="96">
        <v>212.8</v>
      </c>
      <c r="N982" s="96">
        <v>209.3</v>
      </c>
      <c r="O982" s="96">
        <v>203.8</v>
      </c>
      <c r="P982" s="96">
        <v>207.7</v>
      </c>
      <c r="Q982" s="96">
        <v>214</v>
      </c>
      <c r="R982" s="96">
        <v>179.7</v>
      </c>
      <c r="S982" s="5">
        <v>110.1</v>
      </c>
      <c r="T982" s="48">
        <v>251.23705722070844</v>
      </c>
      <c r="U982" s="48">
        <v>253.78337874659405</v>
      </c>
      <c r="V982" s="48">
        <v>244.08310626703002</v>
      </c>
      <c r="W982" s="48">
        <v>258.63351498637604</v>
      </c>
      <c r="X982" s="48">
        <v>228.19891008174386</v>
      </c>
      <c r="Y982" s="48">
        <v>257.78474114441417</v>
      </c>
      <c r="Z982" s="48">
        <v>243.9618528610354</v>
      </c>
      <c r="AA982" s="48">
        <v>258.0272479564033</v>
      </c>
      <c r="AB982" s="48">
        <v>253.78337874659405</v>
      </c>
      <c r="AC982" s="48">
        <v>247.11444141689378</v>
      </c>
      <c r="AD982" s="48">
        <v>251.84332425068118</v>
      </c>
      <c r="AE982" s="48">
        <v>259.48228882833791</v>
      </c>
      <c r="AF982" s="48">
        <v>217.89237057220706</v>
      </c>
    </row>
    <row r="983" spans="1:32">
      <c r="A983" s="3" t="s">
        <v>129</v>
      </c>
      <c r="B983" s="5" t="s">
        <v>17</v>
      </c>
      <c r="C983" s="5" t="s">
        <v>26</v>
      </c>
      <c r="D983" s="2">
        <v>9</v>
      </c>
      <c r="E983" s="2" t="e">
        <v>#VALUE!</v>
      </c>
      <c r="F983" s="96">
        <v>219.3</v>
      </c>
      <c r="G983" s="96">
        <v>212.7</v>
      </c>
      <c r="H983" s="96">
        <v>214.3</v>
      </c>
      <c r="I983" s="96">
        <v>214</v>
      </c>
      <c r="J983" s="96">
        <v>213.8</v>
      </c>
      <c r="K983" s="96">
        <v>223.9</v>
      </c>
      <c r="L983" s="96">
        <v>215.3</v>
      </c>
      <c r="M983" s="96">
        <v>226.5</v>
      </c>
      <c r="N983" s="96">
        <v>223.6</v>
      </c>
      <c r="O983" s="96">
        <v>214.4</v>
      </c>
      <c r="P983" s="96">
        <v>220.9</v>
      </c>
      <c r="Q983" s="96">
        <v>227.1</v>
      </c>
      <c r="R983" s="96">
        <v>215.4</v>
      </c>
      <c r="S983" s="5">
        <v>110.1</v>
      </c>
      <c r="T983" s="48">
        <v>265.90871934604911</v>
      </c>
      <c r="U983" s="48">
        <v>257.90599455040871</v>
      </c>
      <c r="V983" s="48">
        <v>259.84604904632158</v>
      </c>
      <c r="W983" s="48">
        <v>259.48228882833791</v>
      </c>
      <c r="X983" s="48">
        <v>259.23978201634884</v>
      </c>
      <c r="Y983" s="48">
        <v>271.48637602179838</v>
      </c>
      <c r="Z983" s="48">
        <v>261.05858310626706</v>
      </c>
      <c r="AA983" s="48">
        <v>274.63896457765668</v>
      </c>
      <c r="AB983" s="48">
        <v>271.12261580381471</v>
      </c>
      <c r="AC983" s="48">
        <v>259.96730245231612</v>
      </c>
      <c r="AD983" s="48">
        <v>267.84877384196187</v>
      </c>
      <c r="AE983" s="48">
        <v>275.36648501362396</v>
      </c>
      <c r="AF983" s="48">
        <v>261.1798365122616</v>
      </c>
    </row>
    <row r="984" spans="1:32">
      <c r="A984" s="3" t="s">
        <v>129</v>
      </c>
      <c r="B984" s="5" t="s">
        <v>27</v>
      </c>
      <c r="C984" s="5" t="s">
        <v>18</v>
      </c>
      <c r="D984" s="2">
        <v>10</v>
      </c>
      <c r="E984" s="2" t="e">
        <v>#VALUE!</v>
      </c>
      <c r="F984" s="44">
        <v>14.1</v>
      </c>
      <c r="G984" s="44">
        <v>12.71</v>
      </c>
      <c r="H984" s="44">
        <v>13.24</v>
      </c>
      <c r="I984" s="44">
        <v>12.89</v>
      </c>
      <c r="J984" s="44">
        <v>12.78</v>
      </c>
      <c r="K984" s="44">
        <v>13.31</v>
      </c>
      <c r="L984" s="44">
        <v>13.74</v>
      </c>
      <c r="M984" s="44">
        <v>18.670000000000002</v>
      </c>
      <c r="N984" s="44">
        <v>14.86</v>
      </c>
      <c r="O984" s="44">
        <v>13.17</v>
      </c>
      <c r="P984" s="44">
        <v>12.82</v>
      </c>
      <c r="Q984" s="44">
        <v>14.37</v>
      </c>
      <c r="R984" s="44">
        <v>12.78</v>
      </c>
      <c r="S984" s="5">
        <v>110.1</v>
      </c>
      <c r="T984" s="21">
        <v>17.096730245231608</v>
      </c>
      <c r="U984" s="21">
        <v>15.411307901907358</v>
      </c>
      <c r="V984" s="21">
        <v>16.053950953678473</v>
      </c>
      <c r="W984" s="21">
        <v>15.62956403269755</v>
      </c>
      <c r="X984" s="21">
        <v>15.496185286103541</v>
      </c>
      <c r="Y984" s="21">
        <v>16.13882833787466</v>
      </c>
      <c r="Z984" s="21">
        <v>16.660217983651226</v>
      </c>
      <c r="AA984" s="21">
        <v>22.638010899182564</v>
      </c>
      <c r="AB984" s="21">
        <v>18.018256130790192</v>
      </c>
      <c r="AC984" s="21">
        <v>15.969073569482289</v>
      </c>
      <c r="AD984" s="21">
        <v>15.544686648501363</v>
      </c>
      <c r="AE984" s="21">
        <v>17.424114441416894</v>
      </c>
      <c r="AF984" s="21">
        <v>15.496185286103541</v>
      </c>
    </row>
    <row r="985" spans="1:32">
      <c r="A985" s="3" t="s">
        <v>129</v>
      </c>
      <c r="B985" s="5" t="s">
        <v>27</v>
      </c>
      <c r="C985" s="5" t="s">
        <v>19</v>
      </c>
      <c r="D985" s="2">
        <v>11</v>
      </c>
      <c r="E985" s="2" t="e">
        <v>#VALUE!</v>
      </c>
      <c r="F985" s="44">
        <v>15.33</v>
      </c>
      <c r="G985" s="44">
        <v>13.88</v>
      </c>
      <c r="H985" s="44">
        <v>14.27</v>
      </c>
      <c r="I985" s="44">
        <v>14.19</v>
      </c>
      <c r="J985" s="44">
        <v>14.18</v>
      </c>
      <c r="K985" s="44">
        <v>14.61</v>
      </c>
      <c r="L985" s="44">
        <v>15.05</v>
      </c>
      <c r="M985" s="44">
        <v>20.32</v>
      </c>
      <c r="N985" s="44">
        <v>16.510000000000002</v>
      </c>
      <c r="O985" s="44">
        <v>14.45</v>
      </c>
      <c r="P985" s="44">
        <v>13.82</v>
      </c>
      <c r="Q985" s="44">
        <v>15.36</v>
      </c>
      <c r="R985" s="44">
        <v>13.23</v>
      </c>
      <c r="S985" s="5">
        <v>110.1</v>
      </c>
      <c r="T985" s="21">
        <v>18.58814713896458</v>
      </c>
      <c r="U985" s="21">
        <v>16.829972752043599</v>
      </c>
      <c r="V985" s="21">
        <v>17.302861035422342</v>
      </c>
      <c r="W985" s="21">
        <v>17.205858310626702</v>
      </c>
      <c r="X985" s="21">
        <v>17.193732970027249</v>
      </c>
      <c r="Y985" s="21">
        <v>17.715122615803814</v>
      </c>
      <c r="Z985" s="21">
        <v>18.248637602179841</v>
      </c>
      <c r="AA985" s="21">
        <v>24.638692098092648</v>
      </c>
      <c r="AB985" s="21">
        <v>20.018937329700275</v>
      </c>
      <c r="AC985" s="21">
        <v>17.521117166212534</v>
      </c>
      <c r="AD985" s="21">
        <v>16.757220708446866</v>
      </c>
      <c r="AE985" s="21">
        <v>18.624523160762944</v>
      </c>
      <c r="AF985" s="21">
        <v>16.04182561307902</v>
      </c>
    </row>
    <row r="986" spans="1:32">
      <c r="A986" s="3" t="s">
        <v>129</v>
      </c>
      <c r="B986" s="5" t="s">
        <v>27</v>
      </c>
      <c r="C986" s="5" t="s">
        <v>20</v>
      </c>
      <c r="D986" s="2">
        <v>12</v>
      </c>
      <c r="E986" s="2" t="e">
        <v>#VALUE!</v>
      </c>
      <c r="F986" s="44">
        <v>12.92</v>
      </c>
      <c r="G986" s="44">
        <v>11.54</v>
      </c>
      <c r="H986" s="44">
        <v>12.32</v>
      </c>
      <c r="I986" s="44">
        <v>11.76</v>
      </c>
      <c r="J986" s="44">
        <v>11.63</v>
      </c>
      <c r="K986" s="44">
        <v>12.23</v>
      </c>
      <c r="L986" s="44">
        <v>12.59</v>
      </c>
      <c r="M986" s="44">
        <v>16.96</v>
      </c>
      <c r="N986" s="44">
        <v>13.33</v>
      </c>
      <c r="O986" s="44">
        <v>12</v>
      </c>
      <c r="P986" s="44">
        <v>12.03</v>
      </c>
      <c r="Q986" s="44">
        <v>13.52</v>
      </c>
      <c r="R986" s="44">
        <v>12.37</v>
      </c>
      <c r="S986" s="5">
        <v>110.1</v>
      </c>
      <c r="T986" s="21">
        <v>15.665940054495913</v>
      </c>
      <c r="U986" s="21">
        <v>13.992643051771116</v>
      </c>
      <c r="V986" s="21">
        <v>14.938419618528611</v>
      </c>
      <c r="W986" s="21">
        <v>14.25940054495913</v>
      </c>
      <c r="X986" s="21">
        <v>14.101771117166214</v>
      </c>
      <c r="Y986" s="21">
        <v>14.829291553133517</v>
      </c>
      <c r="Z986" s="21">
        <v>15.265803814713896</v>
      </c>
      <c r="AA986" s="21">
        <v>20.564577656675752</v>
      </c>
      <c r="AB986" s="21">
        <v>16.163079019073571</v>
      </c>
      <c r="AC986" s="21">
        <v>14.55040871934605</v>
      </c>
      <c r="AD986" s="21">
        <v>14.586784741144413</v>
      </c>
      <c r="AE986" s="21">
        <v>16.393460490463216</v>
      </c>
      <c r="AF986" s="21">
        <v>14.999046321525887</v>
      </c>
    </row>
    <row r="987" spans="1:32">
      <c r="A987" s="3" t="s">
        <v>129</v>
      </c>
      <c r="B987" s="5" t="s">
        <v>27</v>
      </c>
      <c r="C987" s="5" t="s">
        <v>21</v>
      </c>
      <c r="D987" s="2">
        <v>13</v>
      </c>
      <c r="E987" s="2" t="e">
        <v>#VALUE!</v>
      </c>
      <c r="F987" s="44">
        <v>15.65</v>
      </c>
      <c r="G987" s="44">
        <v>14.02</v>
      </c>
      <c r="H987" s="44">
        <v>14.74</v>
      </c>
      <c r="I987" s="44">
        <v>14.18</v>
      </c>
      <c r="J987" s="44">
        <v>14.06</v>
      </c>
      <c r="K987" s="44">
        <v>14.82</v>
      </c>
      <c r="L987" s="44">
        <v>15.18</v>
      </c>
      <c r="M987" s="44">
        <v>20.440000000000001</v>
      </c>
      <c r="N987" s="44">
        <v>16.399999999999999</v>
      </c>
      <c r="O987" s="44">
        <v>14.49</v>
      </c>
      <c r="P987" s="44">
        <v>14.19</v>
      </c>
      <c r="Q987" s="44">
        <v>16.07</v>
      </c>
      <c r="R987" s="44">
        <v>14.37</v>
      </c>
      <c r="S987" s="5">
        <v>110.1</v>
      </c>
      <c r="T987" s="21">
        <v>18.97615803814714</v>
      </c>
      <c r="U987" s="21">
        <v>16.999727520435968</v>
      </c>
      <c r="V987" s="21">
        <v>17.87275204359673</v>
      </c>
      <c r="W987" s="21">
        <v>17.193732970027249</v>
      </c>
      <c r="X987" s="21">
        <v>17.04822888283379</v>
      </c>
      <c r="Y987" s="21">
        <v>17.96975476839237</v>
      </c>
      <c r="Z987" s="21">
        <v>18.406267029972753</v>
      </c>
      <c r="AA987" s="21">
        <v>24.784196185286106</v>
      </c>
      <c r="AB987" s="21">
        <v>19.885558583106263</v>
      </c>
      <c r="AC987" s="21">
        <v>17.569618528610356</v>
      </c>
      <c r="AD987" s="21">
        <v>17.205858310626702</v>
      </c>
      <c r="AE987" s="21">
        <v>19.485422343324252</v>
      </c>
      <c r="AF987" s="21">
        <v>17.424114441416894</v>
      </c>
    </row>
    <row r="988" spans="1:32">
      <c r="A988" s="3" t="s">
        <v>129</v>
      </c>
      <c r="B988" s="5" t="s">
        <v>27</v>
      </c>
      <c r="C988" s="5" t="s">
        <v>22</v>
      </c>
      <c r="D988" s="2">
        <v>14</v>
      </c>
      <c r="E988" s="2" t="e">
        <v>#VALUE!</v>
      </c>
      <c r="F988" s="44">
        <v>16.25</v>
      </c>
      <c r="G988" s="44">
        <v>14.38</v>
      </c>
      <c r="H988" s="44">
        <v>15.33</v>
      </c>
      <c r="I988" s="44">
        <v>14.88</v>
      </c>
      <c r="J988" s="44">
        <v>14.59</v>
      </c>
      <c r="K988" s="44">
        <v>15.5</v>
      </c>
      <c r="L988" s="44">
        <v>15.82</v>
      </c>
      <c r="M988" s="44">
        <v>21.83</v>
      </c>
      <c r="N988" s="44">
        <v>17.3</v>
      </c>
      <c r="O988" s="44">
        <v>15.05</v>
      </c>
      <c r="P988" s="44">
        <v>14.65</v>
      </c>
      <c r="Q988" s="44">
        <v>16.36</v>
      </c>
      <c r="R988" s="44">
        <v>14.21</v>
      </c>
      <c r="S988" s="5">
        <v>110.1</v>
      </c>
      <c r="T988" s="21">
        <v>19.703678474114444</v>
      </c>
      <c r="U988" s="21">
        <v>17.436239782016351</v>
      </c>
      <c r="V988" s="21">
        <v>18.58814713896458</v>
      </c>
      <c r="W988" s="21">
        <v>18.042506811989103</v>
      </c>
      <c r="X988" s="21">
        <v>17.690871934604903</v>
      </c>
      <c r="Y988" s="21">
        <v>18.794277929155314</v>
      </c>
      <c r="Z988" s="21">
        <v>19.182288828337878</v>
      </c>
      <c r="AA988" s="21">
        <v>26.469618528610354</v>
      </c>
      <c r="AB988" s="21">
        <v>20.976839237057224</v>
      </c>
      <c r="AC988" s="21">
        <v>18.248637602179841</v>
      </c>
      <c r="AD988" s="21">
        <v>17.763623978201636</v>
      </c>
      <c r="AE988" s="21">
        <v>19.837057220708449</v>
      </c>
      <c r="AF988" s="21">
        <v>17.230108991825613</v>
      </c>
    </row>
    <row r="989" spans="1:32">
      <c r="A989" s="3" t="s">
        <v>129</v>
      </c>
      <c r="B989" s="5" t="s">
        <v>27</v>
      </c>
      <c r="C989" s="5" t="s">
        <v>23</v>
      </c>
      <c r="D989" s="2">
        <v>15</v>
      </c>
      <c r="E989" s="2" t="e">
        <v>#VALUE!</v>
      </c>
      <c r="F989" s="44">
        <v>14.87</v>
      </c>
      <c r="G989" s="44">
        <v>13.25</v>
      </c>
      <c r="H989" s="44">
        <v>14.13</v>
      </c>
      <c r="I989" s="44">
        <v>13.21</v>
      </c>
      <c r="J989" s="44">
        <v>12.93</v>
      </c>
      <c r="K989" s="44">
        <v>13.83</v>
      </c>
      <c r="L989" s="44">
        <v>14.26</v>
      </c>
      <c r="M989" s="44">
        <v>19.09</v>
      </c>
      <c r="N989" s="44">
        <v>15.14</v>
      </c>
      <c r="O989" s="44">
        <v>13.6</v>
      </c>
      <c r="P989" s="44">
        <v>13.83</v>
      </c>
      <c r="Q989" s="44">
        <v>15.64</v>
      </c>
      <c r="R989" s="44">
        <v>14.75</v>
      </c>
      <c r="S989" s="5">
        <v>110.1</v>
      </c>
      <c r="T989" s="21">
        <v>18.030381471389646</v>
      </c>
      <c r="U989" s="21">
        <v>16.066076294277931</v>
      </c>
      <c r="V989" s="21">
        <v>17.133106267029973</v>
      </c>
      <c r="W989" s="21">
        <v>16.017574931880109</v>
      </c>
      <c r="X989" s="21">
        <v>15.678065395095368</v>
      </c>
      <c r="Y989" s="21">
        <v>16.769346049046323</v>
      </c>
      <c r="Z989" s="21">
        <v>17.290735694822889</v>
      </c>
      <c r="AA989" s="21">
        <v>23.147275204359673</v>
      </c>
      <c r="AB989" s="21">
        <v>18.357765667574935</v>
      </c>
      <c r="AC989" s="21">
        <v>16.490463215258856</v>
      </c>
      <c r="AD989" s="21">
        <v>16.769346049046323</v>
      </c>
      <c r="AE989" s="21">
        <v>18.964032697547687</v>
      </c>
      <c r="AF989" s="21">
        <v>17.884877384196187</v>
      </c>
    </row>
    <row r="990" spans="1:32">
      <c r="A990" s="3" t="s">
        <v>129</v>
      </c>
      <c r="B990" s="5" t="s">
        <v>27</v>
      </c>
      <c r="C990" s="5" t="s">
        <v>24</v>
      </c>
      <c r="D990" s="2">
        <v>16</v>
      </c>
      <c r="E990" s="2" t="e">
        <v>#VALUE!</v>
      </c>
      <c r="F990" s="44">
        <v>10.64</v>
      </c>
      <c r="G990" s="44">
        <v>10.210000000000001</v>
      </c>
      <c r="H990" s="44">
        <v>10.11</v>
      </c>
      <c r="I990" s="44">
        <v>10.199999999999999</v>
      </c>
      <c r="J990" s="44">
        <v>10.07</v>
      </c>
      <c r="K990" s="44">
        <v>10.16</v>
      </c>
      <c r="L990" s="44">
        <v>10.76</v>
      </c>
      <c r="M990" s="44">
        <v>11.84</v>
      </c>
      <c r="N990" s="44">
        <v>11.07</v>
      </c>
      <c r="O990" s="44">
        <v>10.78</v>
      </c>
      <c r="P990" s="44">
        <v>10.32</v>
      </c>
      <c r="Q990" s="44">
        <v>10.93</v>
      </c>
      <c r="R990" s="44">
        <v>10.08</v>
      </c>
      <c r="S990" s="5">
        <v>110.1</v>
      </c>
      <c r="T990" s="21">
        <v>12.901362397820165</v>
      </c>
      <c r="U990" s="21">
        <v>12.379972752043598</v>
      </c>
      <c r="V990" s="21">
        <v>12.258719346049046</v>
      </c>
      <c r="W990" s="21">
        <v>12.36784741144414</v>
      </c>
      <c r="X990" s="21">
        <v>12.210217983651226</v>
      </c>
      <c r="Y990" s="21">
        <v>12.319346049046324</v>
      </c>
      <c r="Z990" s="21">
        <v>13.046866485013625</v>
      </c>
      <c r="AA990" s="21">
        <v>14.356403269754768</v>
      </c>
      <c r="AB990" s="21">
        <v>13.422752043596731</v>
      </c>
      <c r="AC990" s="21">
        <v>13.071117166212534</v>
      </c>
      <c r="AD990" s="21">
        <v>12.513351498637602</v>
      </c>
      <c r="AE990" s="21">
        <v>13.252997275204359</v>
      </c>
      <c r="AF990" s="21">
        <v>12.222343324250682</v>
      </c>
    </row>
    <row r="991" spans="1:32">
      <c r="A991" s="3" t="s">
        <v>129</v>
      </c>
      <c r="B991" s="5" t="s">
        <v>27</v>
      </c>
      <c r="C991" s="5" t="s">
        <v>25</v>
      </c>
      <c r="D991" s="2">
        <v>17</v>
      </c>
      <c r="E991" s="2" t="e">
        <v>#VALUE!</v>
      </c>
      <c r="F991" s="44">
        <v>10.45</v>
      </c>
      <c r="G991" s="44">
        <v>10.199999999999999</v>
      </c>
      <c r="H991" s="44">
        <v>10</v>
      </c>
      <c r="I991" s="44">
        <v>10.11</v>
      </c>
      <c r="J991" s="44">
        <v>10</v>
      </c>
      <c r="K991" s="44">
        <v>10</v>
      </c>
      <c r="L991" s="44">
        <v>10.53</v>
      </c>
      <c r="M991" s="44">
        <v>11.15</v>
      </c>
      <c r="N991" s="44">
        <v>11.16</v>
      </c>
      <c r="O991" s="44">
        <v>10.5</v>
      </c>
      <c r="P991" s="44">
        <v>10.32</v>
      </c>
      <c r="Q991" s="44">
        <v>10.53</v>
      </c>
      <c r="R991" s="44">
        <v>9.89</v>
      </c>
      <c r="S991" s="5">
        <v>110.1</v>
      </c>
      <c r="T991" s="21">
        <v>12.670980926430516</v>
      </c>
      <c r="U991" s="21">
        <v>12.36784741144414</v>
      </c>
      <c r="V991" s="21">
        <v>12.125340599455042</v>
      </c>
      <c r="W991" s="21">
        <v>12.258719346049046</v>
      </c>
      <c r="X991" s="21">
        <v>12.125340599455042</v>
      </c>
      <c r="Y991" s="21">
        <v>12.125340599455042</v>
      </c>
      <c r="Z991" s="21">
        <v>12.767983651226158</v>
      </c>
      <c r="AA991" s="21">
        <v>13.519754768392373</v>
      </c>
      <c r="AB991" s="21">
        <v>13.531880108991828</v>
      </c>
      <c r="AC991" s="21">
        <v>12.731607629427794</v>
      </c>
      <c r="AD991" s="21">
        <v>12.513351498637602</v>
      </c>
      <c r="AE991" s="21">
        <v>12.767983651226158</v>
      </c>
      <c r="AF991" s="21">
        <v>11.991961852861037</v>
      </c>
    </row>
    <row r="992" spans="1:32">
      <c r="A992" s="3" t="s">
        <v>129</v>
      </c>
      <c r="B992" s="5" t="s">
        <v>27</v>
      </c>
      <c r="C992" s="5" t="s">
        <v>26</v>
      </c>
      <c r="D992" s="2">
        <v>18</v>
      </c>
      <c r="E992" s="2" t="e">
        <v>#VALUE!</v>
      </c>
      <c r="F992" s="44">
        <v>10.71</v>
      </c>
      <c r="G992" s="44">
        <v>10.210000000000001</v>
      </c>
      <c r="H992" s="44">
        <v>10.199999999999999</v>
      </c>
      <c r="I992" s="44">
        <v>10.199999999999999</v>
      </c>
      <c r="J992" s="44">
        <v>10.16</v>
      </c>
      <c r="K992" s="44">
        <v>10.24</v>
      </c>
      <c r="L992" s="44">
        <v>10.81</v>
      </c>
      <c r="M992" s="44">
        <v>12.15</v>
      </c>
      <c r="N992" s="44">
        <v>11.05</v>
      </c>
      <c r="O992" s="44">
        <v>10.81</v>
      </c>
      <c r="P992" s="44">
        <v>10.31</v>
      </c>
      <c r="Q992" s="44">
        <v>10.97</v>
      </c>
      <c r="R992" s="44">
        <v>10.210000000000001</v>
      </c>
      <c r="S992" s="5">
        <v>110.1</v>
      </c>
      <c r="T992" s="21">
        <v>12.98623978201635</v>
      </c>
      <c r="U992" s="21">
        <v>12.379972752043598</v>
      </c>
      <c r="V992" s="21">
        <v>12.36784741144414</v>
      </c>
      <c r="W992" s="21">
        <v>12.36784741144414</v>
      </c>
      <c r="X992" s="21">
        <v>12.319346049046324</v>
      </c>
      <c r="Y992" s="21">
        <v>12.416348773841962</v>
      </c>
      <c r="Z992" s="21">
        <v>13.107493188010899</v>
      </c>
      <c r="AA992" s="21">
        <v>14.732288828337877</v>
      </c>
      <c r="AB992" s="21">
        <v>13.398501362397823</v>
      </c>
      <c r="AC992" s="21">
        <v>13.107493188010899</v>
      </c>
      <c r="AD992" s="21">
        <v>12.501226158038147</v>
      </c>
      <c r="AE992" s="21">
        <v>13.301498637602181</v>
      </c>
      <c r="AF992" s="21">
        <v>12.379972752043598</v>
      </c>
    </row>
    <row r="993" spans="1:32">
      <c r="A993" s="3" t="s">
        <v>129</v>
      </c>
      <c r="B993" s="5" t="s">
        <v>28</v>
      </c>
      <c r="C993" s="5" t="s">
        <v>18</v>
      </c>
      <c r="D993" s="2">
        <v>19</v>
      </c>
      <c r="E993" s="2" t="e">
        <v>#VALUE!</v>
      </c>
      <c r="F993" s="45">
        <v>14.05</v>
      </c>
      <c r="G993" s="45">
        <v>12.72</v>
      </c>
      <c r="H993" s="45">
        <v>13.2</v>
      </c>
      <c r="I993" s="45">
        <v>12.84</v>
      </c>
      <c r="J993" s="45">
        <v>12.75</v>
      </c>
      <c r="K993" s="45">
        <v>13.27</v>
      </c>
      <c r="L993" s="45">
        <v>13.68</v>
      </c>
      <c r="M993" s="45">
        <v>18.649999999999999</v>
      </c>
      <c r="N993" s="45">
        <v>14.82</v>
      </c>
      <c r="O993" s="45">
        <v>13.16</v>
      </c>
      <c r="P993" s="45">
        <v>12.82</v>
      </c>
      <c r="Q993" s="45">
        <v>14.28</v>
      </c>
      <c r="R993" s="45">
        <v>12.75</v>
      </c>
      <c r="S993" s="5">
        <v>110.1</v>
      </c>
      <c r="T993" s="22">
        <v>17.036103542234336</v>
      </c>
      <c r="U993" s="22">
        <v>15.423433242506814</v>
      </c>
      <c r="V993" s="22">
        <v>16.005449591280652</v>
      </c>
      <c r="W993" s="22">
        <v>15.568937329700272</v>
      </c>
      <c r="X993" s="22">
        <v>15.459809264305179</v>
      </c>
      <c r="Y993" s="22">
        <v>16.090326975476838</v>
      </c>
      <c r="Z993" s="22">
        <v>16.587465940054496</v>
      </c>
      <c r="AA993" s="22">
        <v>22.61376021798365</v>
      </c>
      <c r="AB993" s="22">
        <v>17.96975476839237</v>
      </c>
      <c r="AC993" s="22">
        <v>15.956948228882835</v>
      </c>
      <c r="AD993" s="22">
        <v>15.544686648501363</v>
      </c>
      <c r="AE993" s="22">
        <v>17.3149863760218</v>
      </c>
      <c r="AF993" s="22">
        <v>15.459809264305179</v>
      </c>
    </row>
    <row r="994" spans="1:32">
      <c r="A994" s="3" t="s">
        <v>129</v>
      </c>
      <c r="B994" s="5" t="s">
        <v>28</v>
      </c>
      <c r="C994" s="5" t="s">
        <v>19</v>
      </c>
      <c r="D994" s="2">
        <v>20</v>
      </c>
      <c r="E994" s="2" t="e">
        <v>#VALUE!</v>
      </c>
      <c r="F994" s="45">
        <v>15.27</v>
      </c>
      <c r="G994" s="45">
        <v>13.77</v>
      </c>
      <c r="H994" s="45">
        <v>14.2</v>
      </c>
      <c r="I994" s="45">
        <v>14.03</v>
      </c>
      <c r="J994" s="45">
        <v>14</v>
      </c>
      <c r="K994" s="45">
        <v>14.5</v>
      </c>
      <c r="L994" s="45">
        <v>14.98</v>
      </c>
      <c r="M994" s="45">
        <v>20.260000000000002</v>
      </c>
      <c r="N994" s="45">
        <v>16.43</v>
      </c>
      <c r="O994" s="45">
        <v>14.39</v>
      </c>
      <c r="P994" s="45">
        <v>13.77</v>
      </c>
      <c r="Q994" s="45">
        <v>15.27</v>
      </c>
      <c r="R994" s="45">
        <v>13.11</v>
      </c>
      <c r="S994" s="5">
        <v>110.1</v>
      </c>
      <c r="T994" s="22">
        <v>18.515395095367847</v>
      </c>
      <c r="U994" s="22">
        <v>16.69659400544959</v>
      </c>
      <c r="V994" s="22">
        <v>17.217983651226156</v>
      </c>
      <c r="W994" s="22">
        <v>17.011852861035422</v>
      </c>
      <c r="X994" s="22">
        <v>16.975476839237057</v>
      </c>
      <c r="Y994" s="22">
        <v>17.581743869209809</v>
      </c>
      <c r="Z994" s="22">
        <v>18.163760217983654</v>
      </c>
      <c r="AA994" s="22">
        <v>24.565940054495915</v>
      </c>
      <c r="AB994" s="22">
        <v>19.921934604904632</v>
      </c>
      <c r="AC994" s="22">
        <v>17.448365122615805</v>
      </c>
      <c r="AD994" s="22">
        <v>16.69659400544959</v>
      </c>
      <c r="AE994" s="22">
        <v>18.515395095367847</v>
      </c>
      <c r="AF994" s="22">
        <v>15.896321525885559</v>
      </c>
    </row>
    <row r="995" spans="1:32">
      <c r="A995" s="3" t="s">
        <v>129</v>
      </c>
      <c r="B995" s="5" t="s">
        <v>28</v>
      </c>
      <c r="C995" s="5" t="s">
        <v>20</v>
      </c>
      <c r="D995" s="2">
        <v>21</v>
      </c>
      <c r="E995" s="2" t="e">
        <v>#VALUE!</v>
      </c>
      <c r="F995" s="45">
        <v>12.92</v>
      </c>
      <c r="G995" s="45">
        <v>11.52</v>
      </c>
      <c r="H995" s="45">
        <v>12.29</v>
      </c>
      <c r="I995" s="45">
        <v>11.76</v>
      </c>
      <c r="J995" s="45">
        <v>11.65</v>
      </c>
      <c r="K995" s="45">
        <v>12.19</v>
      </c>
      <c r="L995" s="45">
        <v>12.58</v>
      </c>
      <c r="M995" s="45">
        <v>16.98</v>
      </c>
      <c r="N995" s="45">
        <v>13.32</v>
      </c>
      <c r="O995" s="45">
        <v>12</v>
      </c>
      <c r="P995" s="45">
        <v>12.08</v>
      </c>
      <c r="Q995" s="45">
        <v>13.49</v>
      </c>
      <c r="R995" s="45">
        <v>12.36</v>
      </c>
      <c r="S995" s="5">
        <v>110.1</v>
      </c>
      <c r="T995" s="22">
        <v>15.665940054495913</v>
      </c>
      <c r="U995" s="22">
        <v>13.968392370572207</v>
      </c>
      <c r="V995" s="22">
        <v>14.902043596730245</v>
      </c>
      <c r="W995" s="22">
        <v>14.25940054495913</v>
      </c>
      <c r="X995" s="22">
        <v>14.126021798365125</v>
      </c>
      <c r="Y995" s="22">
        <v>14.780790190735695</v>
      </c>
      <c r="Z995" s="22">
        <v>15.253678474114443</v>
      </c>
      <c r="AA995" s="22">
        <v>20.588828337874659</v>
      </c>
      <c r="AB995" s="22">
        <v>16.150953678474117</v>
      </c>
      <c r="AC995" s="22">
        <v>14.55040871934605</v>
      </c>
      <c r="AD995" s="22">
        <v>14.64741144414169</v>
      </c>
      <c r="AE995" s="22">
        <v>16.357084468664851</v>
      </c>
      <c r="AF995" s="22">
        <v>14.986920980926431</v>
      </c>
    </row>
    <row r="996" spans="1:32">
      <c r="A996" s="3" t="s">
        <v>129</v>
      </c>
      <c r="B996" s="5" t="s">
        <v>28</v>
      </c>
      <c r="C996" s="5" t="s">
        <v>21</v>
      </c>
      <c r="D996" s="2">
        <v>22</v>
      </c>
      <c r="E996" s="2" t="e">
        <v>#VALUE!</v>
      </c>
      <c r="F996" s="45">
        <v>15.59</v>
      </c>
      <c r="G996" s="45">
        <v>14.01</v>
      </c>
      <c r="H996" s="45">
        <v>14.63</v>
      </c>
      <c r="I996" s="45">
        <v>14.05</v>
      </c>
      <c r="J996" s="45">
        <v>13.95</v>
      </c>
      <c r="K996" s="45">
        <v>14.75</v>
      </c>
      <c r="L996" s="45">
        <v>15.15</v>
      </c>
      <c r="M996" s="45">
        <v>20.39</v>
      </c>
      <c r="N996" s="45">
        <v>16.329999999999998</v>
      </c>
      <c r="O996" s="45">
        <v>14.44</v>
      </c>
      <c r="P996" s="45">
        <v>14.13</v>
      </c>
      <c r="Q996" s="45">
        <v>15.99</v>
      </c>
      <c r="R996" s="45">
        <v>14.26</v>
      </c>
      <c r="S996" s="5">
        <v>110.1</v>
      </c>
      <c r="T996" s="22">
        <v>18.903405994550408</v>
      </c>
      <c r="U996" s="22">
        <v>16.987602179836514</v>
      </c>
      <c r="V996" s="22">
        <v>17.739373297002725</v>
      </c>
      <c r="W996" s="22">
        <v>17.036103542234336</v>
      </c>
      <c r="X996" s="22">
        <v>16.914850136239782</v>
      </c>
      <c r="Y996" s="22">
        <v>17.884877384196187</v>
      </c>
      <c r="Z996" s="22">
        <v>18.369891008174388</v>
      </c>
      <c r="AA996" s="22">
        <v>24.723569482288831</v>
      </c>
      <c r="AB996" s="22">
        <v>19.80068119891008</v>
      </c>
      <c r="AC996" s="22">
        <v>17.50899182561308</v>
      </c>
      <c r="AD996" s="22">
        <v>17.133106267029973</v>
      </c>
      <c r="AE996" s="22">
        <v>19.388419618528612</v>
      </c>
      <c r="AF996" s="22">
        <v>17.290735694822889</v>
      </c>
    </row>
    <row r="997" spans="1:32">
      <c r="A997" s="3" t="s">
        <v>129</v>
      </c>
      <c r="B997" s="5" t="s">
        <v>28</v>
      </c>
      <c r="C997" s="5" t="s">
        <v>22</v>
      </c>
      <c r="D997" s="2">
        <v>23</v>
      </c>
      <c r="E997" s="2" t="e">
        <v>#VALUE!</v>
      </c>
      <c r="F997" s="45">
        <v>16.13</v>
      </c>
      <c r="G997" s="45">
        <v>14.28</v>
      </c>
      <c r="H997" s="45">
        <v>15.18</v>
      </c>
      <c r="I997" s="45">
        <v>14.67</v>
      </c>
      <c r="J997" s="45">
        <v>14.49</v>
      </c>
      <c r="K997" s="45">
        <v>15.36</v>
      </c>
      <c r="L997" s="45">
        <v>15.76</v>
      </c>
      <c r="M997" s="45">
        <v>21.78</v>
      </c>
      <c r="N997" s="45">
        <v>17.25</v>
      </c>
      <c r="O997" s="45">
        <v>15</v>
      </c>
      <c r="P997" s="45">
        <v>14.56</v>
      </c>
      <c r="Q997" s="45">
        <v>16.23</v>
      </c>
      <c r="R997" s="45">
        <v>14.07</v>
      </c>
      <c r="S997" s="5">
        <v>110.1</v>
      </c>
      <c r="T997" s="22">
        <v>19.558174386920982</v>
      </c>
      <c r="U997" s="22">
        <v>17.3149863760218</v>
      </c>
      <c r="V997" s="22">
        <v>18.406267029972753</v>
      </c>
      <c r="W997" s="22">
        <v>17.787874659400547</v>
      </c>
      <c r="X997" s="22">
        <v>17.569618528610356</v>
      </c>
      <c r="Y997" s="22">
        <v>18.624523160762944</v>
      </c>
      <c r="Z997" s="22">
        <v>19.109536784741145</v>
      </c>
      <c r="AA997" s="22">
        <v>26.408991825613082</v>
      </c>
      <c r="AB997" s="22">
        <v>20.916212534059948</v>
      </c>
      <c r="AC997" s="22">
        <v>18.188010899182562</v>
      </c>
      <c r="AD997" s="22">
        <v>17.654495912806539</v>
      </c>
      <c r="AE997" s="22">
        <v>19.679427792915533</v>
      </c>
      <c r="AF997" s="22">
        <v>17.060354223433244</v>
      </c>
    </row>
    <row r="998" spans="1:32">
      <c r="A998" s="3" t="s">
        <v>129</v>
      </c>
      <c r="B998" s="5" t="s">
        <v>28</v>
      </c>
      <c r="C998" s="5" t="s">
        <v>23</v>
      </c>
      <c r="D998" s="2">
        <v>24</v>
      </c>
      <c r="E998" s="2" t="e">
        <v>#VALUE!</v>
      </c>
      <c r="F998" s="45">
        <v>14.85</v>
      </c>
      <c r="G998" s="45">
        <v>13.23</v>
      </c>
      <c r="H998" s="45">
        <v>14.13</v>
      </c>
      <c r="I998" s="45">
        <v>13.18</v>
      </c>
      <c r="J998" s="45">
        <v>12.87</v>
      </c>
      <c r="K998" s="45">
        <v>13.82</v>
      </c>
      <c r="L998" s="45">
        <v>14.23</v>
      </c>
      <c r="M998" s="45">
        <v>19.07</v>
      </c>
      <c r="N998" s="45">
        <v>15.11</v>
      </c>
      <c r="O998" s="45">
        <v>13.63</v>
      </c>
      <c r="P998" s="45">
        <v>13.84</v>
      </c>
      <c r="Q998" s="45">
        <v>15.64</v>
      </c>
      <c r="R998" s="45">
        <v>14.64</v>
      </c>
      <c r="S998" s="5">
        <v>110.1</v>
      </c>
      <c r="T998" s="22">
        <v>18.006130790190735</v>
      </c>
      <c r="U998" s="22">
        <v>16.04182561307902</v>
      </c>
      <c r="V998" s="22">
        <v>17.133106267029973</v>
      </c>
      <c r="W998" s="22">
        <v>15.981198910081744</v>
      </c>
      <c r="X998" s="22">
        <v>15.605313351498639</v>
      </c>
      <c r="Y998" s="22">
        <v>16.757220708446866</v>
      </c>
      <c r="Z998" s="22">
        <v>17.254359673024524</v>
      </c>
      <c r="AA998" s="22">
        <v>23.123024523160765</v>
      </c>
      <c r="AB998" s="22">
        <v>18.321389645776566</v>
      </c>
      <c r="AC998" s="22">
        <v>16.526839237057221</v>
      </c>
      <c r="AD998" s="22">
        <v>16.781471389645777</v>
      </c>
      <c r="AE998" s="22">
        <v>18.964032697547687</v>
      </c>
      <c r="AF998" s="22">
        <v>17.751498637602182</v>
      </c>
    </row>
    <row r="999" spans="1:32">
      <c r="A999" s="3" t="s">
        <v>129</v>
      </c>
      <c r="B999" s="5" t="s">
        <v>28</v>
      </c>
      <c r="C999" s="5" t="s">
        <v>24</v>
      </c>
      <c r="D999" s="2">
        <v>25</v>
      </c>
      <c r="E999" s="2" t="e">
        <v>#VALUE!</v>
      </c>
      <c r="F999" s="45">
        <v>10.65</v>
      </c>
      <c r="G999" s="45">
        <v>10.210000000000001</v>
      </c>
      <c r="H999" s="45">
        <v>10.119999999999999</v>
      </c>
      <c r="I999" s="45">
        <v>10.199999999999999</v>
      </c>
      <c r="J999" s="45">
        <v>10.08</v>
      </c>
      <c r="K999" s="45">
        <v>10.17</v>
      </c>
      <c r="L999" s="45">
        <v>10.81</v>
      </c>
      <c r="M999" s="45">
        <v>11.86</v>
      </c>
      <c r="N999" s="45">
        <v>11.11</v>
      </c>
      <c r="O999" s="45">
        <v>10.8</v>
      </c>
      <c r="P999" s="45">
        <v>10.33</v>
      </c>
      <c r="Q999" s="45">
        <v>10.93</v>
      </c>
      <c r="R999" s="45">
        <v>10.050000000000001</v>
      </c>
      <c r="S999" s="5">
        <v>110.1</v>
      </c>
      <c r="T999" s="22">
        <v>12.91348773841962</v>
      </c>
      <c r="U999" s="22">
        <v>12.379972752043598</v>
      </c>
      <c r="V999" s="22">
        <v>12.270844686648502</v>
      </c>
      <c r="W999" s="22">
        <v>12.36784741144414</v>
      </c>
      <c r="X999" s="22">
        <v>12.222343324250682</v>
      </c>
      <c r="Y999" s="22">
        <v>12.331471389645777</v>
      </c>
      <c r="Z999" s="22">
        <v>13.107493188010899</v>
      </c>
      <c r="AA999" s="22">
        <v>14.380653950953679</v>
      </c>
      <c r="AB999" s="22">
        <v>13.471253405994551</v>
      </c>
      <c r="AC999" s="22">
        <v>13.095367847411447</v>
      </c>
      <c r="AD999" s="22">
        <v>12.525476839237058</v>
      </c>
      <c r="AE999" s="22">
        <v>13.252997275204359</v>
      </c>
      <c r="AF999" s="22">
        <v>12.185967302452319</v>
      </c>
    </row>
    <row r="1000" spans="1:32">
      <c r="A1000" s="3" t="s">
        <v>129</v>
      </c>
      <c r="B1000" s="5" t="s">
        <v>28</v>
      </c>
      <c r="C1000" s="5" t="s">
        <v>25</v>
      </c>
      <c r="D1000" s="2">
        <v>26</v>
      </c>
      <c r="E1000" s="2" t="e">
        <v>#VALUE!</v>
      </c>
      <c r="F1000" s="45">
        <v>10.45</v>
      </c>
      <c r="G1000" s="45">
        <v>10.27</v>
      </c>
      <c r="H1000" s="45">
        <v>10</v>
      </c>
      <c r="I1000" s="45">
        <v>10.119999999999999</v>
      </c>
      <c r="J1000" s="45">
        <v>10</v>
      </c>
      <c r="K1000" s="45">
        <v>10</v>
      </c>
      <c r="L1000" s="45">
        <v>10.56</v>
      </c>
      <c r="M1000" s="45">
        <v>11.14</v>
      </c>
      <c r="N1000" s="45">
        <v>11.21</v>
      </c>
      <c r="O1000" s="45">
        <v>10.52</v>
      </c>
      <c r="P1000" s="45">
        <v>10.32</v>
      </c>
      <c r="Q1000" s="45">
        <v>10.56</v>
      </c>
      <c r="R1000" s="45">
        <v>9.89</v>
      </c>
      <c r="S1000" s="5">
        <v>110.1</v>
      </c>
      <c r="T1000" s="22">
        <v>12.670980926430516</v>
      </c>
      <c r="U1000" s="22">
        <v>12.452724795640327</v>
      </c>
      <c r="V1000" s="22">
        <v>12.125340599455042</v>
      </c>
      <c r="W1000" s="22">
        <v>12.270844686648502</v>
      </c>
      <c r="X1000" s="22">
        <v>12.125340599455042</v>
      </c>
      <c r="Y1000" s="22">
        <v>12.125340599455042</v>
      </c>
      <c r="Z1000" s="22">
        <v>12.804359673024523</v>
      </c>
      <c r="AA1000" s="22">
        <v>13.507629427792917</v>
      </c>
      <c r="AB1000" s="22">
        <v>13.592506811989102</v>
      </c>
      <c r="AC1000" s="22">
        <v>12.755858310626703</v>
      </c>
      <c r="AD1000" s="22">
        <v>12.513351498637602</v>
      </c>
      <c r="AE1000" s="22">
        <v>12.804359673024523</v>
      </c>
      <c r="AF1000" s="22">
        <v>11.991961852861037</v>
      </c>
    </row>
    <row r="1001" spans="1:32">
      <c r="A1001" s="3" t="s">
        <v>129</v>
      </c>
      <c r="B1001" s="5" t="s">
        <v>28</v>
      </c>
      <c r="C1001" s="5" t="s">
        <v>26</v>
      </c>
      <c r="D1001" s="2">
        <v>27</v>
      </c>
      <c r="E1001" s="2" t="e">
        <v>#VALUE!</v>
      </c>
      <c r="F1001" s="45">
        <v>10.73</v>
      </c>
      <c r="G1001" s="45">
        <v>10.199999999999999</v>
      </c>
      <c r="H1001" s="45">
        <v>10.199999999999999</v>
      </c>
      <c r="I1001" s="45">
        <v>10.199999999999999</v>
      </c>
      <c r="J1001" s="45">
        <v>10.17</v>
      </c>
      <c r="K1001" s="45">
        <v>10.24</v>
      </c>
      <c r="L1001" s="45">
        <v>10.81</v>
      </c>
      <c r="M1001" s="45">
        <v>12.15</v>
      </c>
      <c r="N1001" s="45">
        <v>11.07</v>
      </c>
      <c r="O1001" s="45">
        <v>10.84</v>
      </c>
      <c r="P1001" s="45">
        <v>10.33</v>
      </c>
      <c r="Q1001" s="45">
        <v>10.97</v>
      </c>
      <c r="R1001" s="45">
        <v>10.23</v>
      </c>
      <c r="S1001" s="5">
        <v>110.1</v>
      </c>
      <c r="T1001" s="22">
        <v>13.010490463215261</v>
      </c>
      <c r="U1001" s="22">
        <v>12.36784741144414</v>
      </c>
      <c r="V1001" s="22">
        <v>12.36784741144414</v>
      </c>
      <c r="W1001" s="22">
        <v>12.36784741144414</v>
      </c>
      <c r="X1001" s="22">
        <v>12.331471389645777</v>
      </c>
      <c r="Y1001" s="22">
        <v>12.416348773841962</v>
      </c>
      <c r="Z1001" s="22">
        <v>13.107493188010899</v>
      </c>
      <c r="AA1001" s="22">
        <v>14.732288828337877</v>
      </c>
      <c r="AB1001" s="22">
        <v>13.422752043596731</v>
      </c>
      <c r="AC1001" s="22">
        <v>13.143869209809264</v>
      </c>
      <c r="AD1001" s="22">
        <v>12.525476839237058</v>
      </c>
      <c r="AE1001" s="22">
        <v>13.301498637602181</v>
      </c>
      <c r="AF1001" s="22">
        <v>12.404223433242509</v>
      </c>
    </row>
    <row r="1002" spans="1:32">
      <c r="A1002" s="3" t="s">
        <v>129</v>
      </c>
      <c r="B1002" s="5" t="s">
        <v>29</v>
      </c>
      <c r="C1002" s="5" t="s">
        <v>18</v>
      </c>
      <c r="D1002" s="2">
        <v>28</v>
      </c>
      <c r="E1002" s="2" t="e">
        <v>#VALUE!</v>
      </c>
      <c r="F1002" s="46">
        <v>25971</v>
      </c>
      <c r="G1002" s="46">
        <v>23151</v>
      </c>
      <c r="H1002" s="46">
        <v>24456</v>
      </c>
      <c r="I1002" s="46">
        <v>23800</v>
      </c>
      <c r="J1002" s="46">
        <v>24157</v>
      </c>
      <c r="K1002" s="46">
        <v>25073</v>
      </c>
      <c r="L1002" s="46">
        <v>25334</v>
      </c>
      <c r="M1002" s="46">
        <v>34439</v>
      </c>
      <c r="N1002" s="46">
        <v>27220</v>
      </c>
      <c r="O1002" s="46">
        <v>23776</v>
      </c>
      <c r="P1002" s="46">
        <v>23550</v>
      </c>
      <c r="Q1002" s="46">
        <v>26007</v>
      </c>
      <c r="R1002" s="46">
        <v>24000</v>
      </c>
      <c r="S1002" s="5">
        <v>110.1</v>
      </c>
      <c r="T1002" s="6">
        <v>31490.722070844688</v>
      </c>
      <c r="U1002" s="6">
        <v>28071.376021798365</v>
      </c>
      <c r="V1002" s="6">
        <v>29653.732970027249</v>
      </c>
      <c r="W1002" s="6">
        <v>28858.310626702998</v>
      </c>
      <c r="X1002" s="6">
        <v>29291.185286103544</v>
      </c>
      <c r="Y1002" s="6">
        <v>30401.866485013627</v>
      </c>
      <c r="Z1002" s="6">
        <v>30718.337874659403</v>
      </c>
      <c r="AA1002" s="6">
        <v>41758.460490463214</v>
      </c>
      <c r="AB1002" s="6">
        <v>33005.177111716621</v>
      </c>
      <c r="AC1002" s="6">
        <v>28829.209809264306</v>
      </c>
      <c r="AD1002" s="6">
        <v>28555.177111716624</v>
      </c>
      <c r="AE1002" s="6">
        <v>31534.373297002727</v>
      </c>
      <c r="AF1002" s="6">
        <v>29100.817438692098</v>
      </c>
    </row>
    <row r="1003" spans="1:32">
      <c r="A1003" s="3" t="s">
        <v>129</v>
      </c>
      <c r="B1003" s="5" t="s">
        <v>29</v>
      </c>
      <c r="C1003" s="5" t="s">
        <v>19</v>
      </c>
      <c r="D1003" s="2">
        <v>29</v>
      </c>
      <c r="E1003" s="2" t="e">
        <v>#VALUE!</v>
      </c>
      <c r="F1003" s="46">
        <v>30831</v>
      </c>
      <c r="G1003" s="46">
        <v>27297</v>
      </c>
      <c r="H1003" s="46">
        <v>28704</v>
      </c>
      <c r="I1003" s="46">
        <v>28927</v>
      </c>
      <c r="J1003" s="46">
        <v>28865</v>
      </c>
      <c r="K1003" s="46">
        <v>29937</v>
      </c>
      <c r="L1003" s="46">
        <v>30777</v>
      </c>
      <c r="M1003" s="46">
        <v>39547</v>
      </c>
      <c r="N1003" s="46">
        <v>32773</v>
      </c>
      <c r="O1003" s="46">
        <v>29000</v>
      </c>
      <c r="P1003" s="46">
        <v>27711</v>
      </c>
      <c r="Q1003" s="46">
        <v>30927</v>
      </c>
      <c r="R1003" s="46">
        <v>27277</v>
      </c>
      <c r="S1003" s="5">
        <v>110.1</v>
      </c>
      <c r="T1003" s="6">
        <v>37383.637602179835</v>
      </c>
      <c r="U1003" s="6">
        <v>33098.542234332424</v>
      </c>
      <c r="V1003" s="6">
        <v>34804.577656675749</v>
      </c>
      <c r="W1003" s="6">
        <v>35074.972752043599</v>
      </c>
      <c r="X1003" s="6">
        <v>34999.795640326978</v>
      </c>
      <c r="Y1003" s="6">
        <v>36299.632152588558</v>
      </c>
      <c r="Z1003" s="6">
        <v>37318.160762942782</v>
      </c>
      <c r="AA1003" s="6">
        <v>47952.084468664856</v>
      </c>
      <c r="AB1003" s="6">
        <v>39738.378746594004</v>
      </c>
      <c r="AC1003" s="6">
        <v>35163.487738419622</v>
      </c>
      <c r="AD1003" s="6">
        <v>33600.531335149863</v>
      </c>
      <c r="AE1003" s="6">
        <v>37500.040871934609</v>
      </c>
      <c r="AF1003" s="6">
        <v>33074.291553133517</v>
      </c>
    </row>
    <row r="1004" spans="1:32">
      <c r="A1004" s="3" t="s">
        <v>129</v>
      </c>
      <c r="B1004" s="5" t="s">
        <v>29</v>
      </c>
      <c r="C1004" s="5" t="s">
        <v>20</v>
      </c>
      <c r="D1004" s="2">
        <v>30</v>
      </c>
      <c r="E1004" s="2" t="e">
        <v>#VALUE!</v>
      </c>
      <c r="F1004" s="46">
        <v>21186</v>
      </c>
      <c r="G1004" s="46">
        <v>19370</v>
      </c>
      <c r="H1004" s="46">
        <v>20568</v>
      </c>
      <c r="I1004" s="46">
        <v>19197</v>
      </c>
      <c r="J1004" s="46">
        <v>19326</v>
      </c>
      <c r="K1004" s="46">
        <v>20273</v>
      </c>
      <c r="L1004" s="46">
        <v>19699</v>
      </c>
      <c r="M1004" s="46">
        <v>29529</v>
      </c>
      <c r="N1004" s="46">
        <v>21809</v>
      </c>
      <c r="O1004" s="46">
        <v>19230</v>
      </c>
      <c r="P1004" s="46">
        <v>20000</v>
      </c>
      <c r="Q1004" s="46">
        <v>22391</v>
      </c>
      <c r="R1004" s="46">
        <v>20620</v>
      </c>
      <c r="S1004" s="5">
        <v>110.1</v>
      </c>
      <c r="T1004" s="6">
        <v>25688.74659400545</v>
      </c>
      <c r="U1004" s="6">
        <v>23486.784741144416</v>
      </c>
      <c r="V1004" s="6">
        <v>24939.400544959128</v>
      </c>
      <c r="W1004" s="6">
        <v>23277.016348773843</v>
      </c>
      <c r="X1004" s="6">
        <v>23433.433242506813</v>
      </c>
      <c r="Y1004" s="6">
        <v>24581.702997275206</v>
      </c>
      <c r="Z1004" s="6">
        <v>23885.708446866487</v>
      </c>
      <c r="AA1004" s="6">
        <v>35804.91825613079</v>
      </c>
      <c r="AB1004" s="6">
        <v>26444.155313351501</v>
      </c>
      <c r="AC1004" s="6">
        <v>23317.029972752043</v>
      </c>
      <c r="AD1004" s="6">
        <v>24250.681198910082</v>
      </c>
      <c r="AE1004" s="6">
        <v>27149.850136239784</v>
      </c>
      <c r="AF1004" s="6">
        <v>25002.452316076295</v>
      </c>
    </row>
    <row r="1005" spans="1:32">
      <c r="A1005" s="3" t="s">
        <v>129</v>
      </c>
      <c r="B1005" s="5" t="s">
        <v>29</v>
      </c>
      <c r="C1005" s="5" t="s">
        <v>21</v>
      </c>
      <c r="D1005" s="2">
        <v>31</v>
      </c>
      <c r="E1005" s="2" t="e">
        <v>#VALUE!</v>
      </c>
      <c r="F1005" s="46">
        <v>31285</v>
      </c>
      <c r="G1005" s="46">
        <v>27515</v>
      </c>
      <c r="H1005" s="46">
        <v>29529</v>
      </c>
      <c r="I1005" s="46">
        <v>28808</v>
      </c>
      <c r="J1005" s="46">
        <v>28416</v>
      </c>
      <c r="K1005" s="46">
        <v>30000</v>
      </c>
      <c r="L1005" s="46">
        <v>30867</v>
      </c>
      <c r="M1005" s="46">
        <v>39716</v>
      </c>
      <c r="N1005" s="46">
        <v>32810</v>
      </c>
      <c r="O1005" s="46">
        <v>29080</v>
      </c>
      <c r="P1005" s="46">
        <v>28506</v>
      </c>
      <c r="Q1005" s="46">
        <v>31672</v>
      </c>
      <c r="R1005" s="46">
        <v>29109</v>
      </c>
      <c r="S1005" s="5">
        <v>110.1</v>
      </c>
      <c r="T1005" s="6">
        <v>37934.128065395096</v>
      </c>
      <c r="U1005" s="6">
        <v>33362.87465940055</v>
      </c>
      <c r="V1005" s="6">
        <v>35804.91825613079</v>
      </c>
      <c r="W1005" s="6">
        <v>34930.681198910082</v>
      </c>
      <c r="X1005" s="6">
        <v>34455.367847411449</v>
      </c>
      <c r="Y1005" s="6">
        <v>36376.021798365124</v>
      </c>
      <c r="Z1005" s="6">
        <v>37427.288828337878</v>
      </c>
      <c r="AA1005" s="6">
        <v>48157.002724795646</v>
      </c>
      <c r="AB1005" s="6">
        <v>39783.242506811992</v>
      </c>
      <c r="AC1005" s="6">
        <v>35260.490463215261</v>
      </c>
      <c r="AD1005" s="6">
        <v>34564.495912806538</v>
      </c>
      <c r="AE1005" s="6">
        <v>38403.378746594004</v>
      </c>
      <c r="AF1005" s="6">
        <v>35295.653950953681</v>
      </c>
    </row>
    <row r="1006" spans="1:32">
      <c r="A1006" s="3" t="s">
        <v>129</v>
      </c>
      <c r="B1006" s="5" t="s">
        <v>29</v>
      </c>
      <c r="C1006" s="5" t="s">
        <v>22</v>
      </c>
      <c r="D1006" s="2">
        <v>32</v>
      </c>
      <c r="E1006" s="2" t="e">
        <v>#VALUE!</v>
      </c>
      <c r="F1006" s="46">
        <v>33414</v>
      </c>
      <c r="G1006" s="46">
        <v>29303</v>
      </c>
      <c r="H1006" s="46">
        <v>31452</v>
      </c>
      <c r="I1006" s="46">
        <v>30882</v>
      </c>
      <c r="J1006" s="46">
        <v>30816</v>
      </c>
      <c r="K1006" s="46">
        <v>31871</v>
      </c>
      <c r="L1006" s="46">
        <v>33280</v>
      </c>
      <c r="M1006" s="46">
        <v>43369</v>
      </c>
      <c r="N1006" s="46">
        <v>35600</v>
      </c>
      <c r="O1006" s="46">
        <v>31366</v>
      </c>
      <c r="P1006" s="46">
        <v>29953</v>
      </c>
      <c r="Q1006" s="46">
        <v>33542</v>
      </c>
      <c r="R1006" s="46">
        <v>30130</v>
      </c>
      <c r="S1006" s="5">
        <v>110.1</v>
      </c>
      <c r="T1006" s="6">
        <v>40515.613079019073</v>
      </c>
      <c r="U1006" s="6">
        <v>35530.885558583112</v>
      </c>
      <c r="V1006" s="6">
        <v>38136.621253405996</v>
      </c>
      <c r="W1006" s="6">
        <v>37445.476839237061</v>
      </c>
      <c r="X1006" s="6">
        <v>37365.449591280652</v>
      </c>
      <c r="Y1006" s="6">
        <v>38644.673024523159</v>
      </c>
      <c r="Z1006" s="6">
        <v>40353.133514986381</v>
      </c>
      <c r="AA1006" s="6">
        <v>52586.389645776566</v>
      </c>
      <c r="AB1006" s="6">
        <v>43166.212534059945</v>
      </c>
      <c r="AC1006" s="6">
        <v>38032.34332425068</v>
      </c>
      <c r="AD1006" s="6">
        <v>36319.032697547686</v>
      </c>
      <c r="AE1006" s="6">
        <v>40670.817438692102</v>
      </c>
      <c r="AF1006" s="6">
        <v>36533.651226158043</v>
      </c>
    </row>
    <row r="1007" spans="1:32">
      <c r="A1007" s="3" t="s">
        <v>129</v>
      </c>
      <c r="B1007" s="5" t="s">
        <v>29</v>
      </c>
      <c r="C1007" s="5" t="s">
        <v>23</v>
      </c>
      <c r="D1007" s="2">
        <v>33</v>
      </c>
      <c r="E1007" s="2" t="e">
        <v>#VALUE!</v>
      </c>
      <c r="F1007" s="46">
        <v>28305</v>
      </c>
      <c r="G1007" s="46">
        <v>24965</v>
      </c>
      <c r="H1007" s="46">
        <v>27128</v>
      </c>
      <c r="I1007" s="46">
        <v>25383</v>
      </c>
      <c r="J1007" s="46">
        <v>24692</v>
      </c>
      <c r="K1007" s="46">
        <v>26692</v>
      </c>
      <c r="L1007" s="46">
        <v>27459</v>
      </c>
      <c r="M1007" s="46">
        <v>35862</v>
      </c>
      <c r="N1007" s="46">
        <v>29033</v>
      </c>
      <c r="O1007" s="46">
        <v>25818</v>
      </c>
      <c r="P1007" s="46">
        <v>26713</v>
      </c>
      <c r="Q1007" s="46">
        <v>29464</v>
      </c>
      <c r="R1007" s="46">
        <v>27396</v>
      </c>
      <c r="S1007" s="5">
        <v>110.1</v>
      </c>
      <c r="T1007" s="6">
        <v>34320.776566757493</v>
      </c>
      <c r="U1007" s="6">
        <v>30270.912806539513</v>
      </c>
      <c r="V1007" s="6">
        <v>32893.623978201635</v>
      </c>
      <c r="W1007" s="6">
        <v>30777.752043596731</v>
      </c>
      <c r="X1007" s="6">
        <v>29939.891008174389</v>
      </c>
      <c r="Y1007" s="6">
        <v>32364.959128065399</v>
      </c>
      <c r="Z1007" s="6">
        <v>33294.972752043599</v>
      </c>
      <c r="AA1007" s="6">
        <v>43483.896457765673</v>
      </c>
      <c r="AB1007" s="6">
        <v>35203.501362397823</v>
      </c>
      <c r="AC1007" s="6">
        <v>31305.204359673025</v>
      </c>
      <c r="AD1007" s="6">
        <v>32390.422343324251</v>
      </c>
      <c r="AE1007" s="6">
        <v>35726.103542234334</v>
      </c>
      <c r="AF1007" s="6">
        <v>33218.583106267033</v>
      </c>
    </row>
    <row r="1008" spans="1:32">
      <c r="A1008" s="3" t="s">
        <v>129</v>
      </c>
      <c r="B1008" s="5" t="s">
        <v>29</v>
      </c>
      <c r="C1008" s="5" t="s">
        <v>24</v>
      </c>
      <c r="D1008" s="2">
        <v>34</v>
      </c>
      <c r="E1008" s="2" t="e">
        <v>#VALUE!</v>
      </c>
      <c r="F1008" s="46">
        <v>11310</v>
      </c>
      <c r="G1008" s="46">
        <v>11295</v>
      </c>
      <c r="H1008" s="46">
        <v>11003</v>
      </c>
      <c r="I1008" s="46">
        <v>11374</v>
      </c>
      <c r="J1008" s="46">
        <v>10999</v>
      </c>
      <c r="K1008" s="46">
        <v>11352</v>
      </c>
      <c r="L1008" s="46">
        <v>10883</v>
      </c>
      <c r="M1008" s="46">
        <v>11538</v>
      </c>
      <c r="N1008" s="46">
        <v>11412</v>
      </c>
      <c r="O1008" s="46">
        <v>11232</v>
      </c>
      <c r="P1008" s="46">
        <v>11317</v>
      </c>
      <c r="Q1008" s="46">
        <v>12000</v>
      </c>
      <c r="R1008" s="46">
        <v>11035</v>
      </c>
      <c r="S1008" s="5">
        <v>110.1</v>
      </c>
      <c r="T1008" s="6">
        <v>13713.760217983652</v>
      </c>
      <c r="U1008" s="6">
        <v>13695.572207084469</v>
      </c>
      <c r="V1008" s="6">
        <v>13341.512261580383</v>
      </c>
      <c r="W1008" s="6">
        <v>13791.362397820165</v>
      </c>
      <c r="X1008" s="6">
        <v>13336.662125340601</v>
      </c>
      <c r="Y1008" s="6">
        <v>13764.686648501363</v>
      </c>
      <c r="Z1008" s="6">
        <v>13196.008174386921</v>
      </c>
      <c r="AA1008" s="6">
        <v>13990.217983651228</v>
      </c>
      <c r="AB1008" s="6">
        <v>13837.438692098094</v>
      </c>
      <c r="AC1008" s="6">
        <v>13619.182561307902</v>
      </c>
      <c r="AD1008" s="6">
        <v>13722.247956403271</v>
      </c>
      <c r="AE1008" s="6">
        <v>14550.408719346049</v>
      </c>
      <c r="AF1008" s="6">
        <v>13380.313351498638</v>
      </c>
    </row>
    <row r="1009" spans="1:32">
      <c r="A1009" s="3" t="s">
        <v>129</v>
      </c>
      <c r="B1009" s="5" t="s">
        <v>29</v>
      </c>
      <c r="C1009" s="5" t="s">
        <v>25</v>
      </c>
      <c r="D1009" s="2">
        <v>35</v>
      </c>
      <c r="E1009" s="2" t="e">
        <v>#VALUE!</v>
      </c>
      <c r="F1009" s="46">
        <v>11079</v>
      </c>
      <c r="G1009" s="46">
        <v>11635</v>
      </c>
      <c r="H1009" s="46">
        <v>10672</v>
      </c>
      <c r="I1009" s="46">
        <v>11992</v>
      </c>
      <c r="J1009" s="46">
        <v>10492</v>
      </c>
      <c r="K1009" s="46">
        <v>10800</v>
      </c>
      <c r="L1009" s="46">
        <v>10837</v>
      </c>
      <c r="M1009" s="46">
        <v>11010</v>
      </c>
      <c r="N1009" s="46">
        <v>11162</v>
      </c>
      <c r="O1009" s="46">
        <v>11340</v>
      </c>
      <c r="P1009" s="46">
        <v>11083</v>
      </c>
      <c r="Q1009" s="46">
        <v>11935</v>
      </c>
      <c r="R1009" s="46">
        <v>10065</v>
      </c>
      <c r="S1009" s="5">
        <v>110.1</v>
      </c>
      <c r="T1009" s="6">
        <v>13433.66485013624</v>
      </c>
      <c r="U1009" s="6">
        <v>14107.833787465941</v>
      </c>
      <c r="V1009" s="6">
        <v>12940.16348773842</v>
      </c>
      <c r="W1009" s="6">
        <v>14540.708446866485</v>
      </c>
      <c r="X1009" s="6">
        <v>12721.90735694823</v>
      </c>
      <c r="Y1009" s="6">
        <v>13095.367847411444</v>
      </c>
      <c r="Z1009" s="6">
        <v>13140.231607629428</v>
      </c>
      <c r="AA1009" s="6">
        <v>13350</v>
      </c>
      <c r="AB1009" s="6">
        <v>13534.305177111717</v>
      </c>
      <c r="AC1009" s="6">
        <v>13750.136239782018</v>
      </c>
      <c r="AD1009" s="6">
        <v>13438.514986376022</v>
      </c>
      <c r="AE1009" s="6">
        <v>14471.594005449591</v>
      </c>
      <c r="AF1009" s="6">
        <v>12204.155313351499</v>
      </c>
    </row>
    <row r="1010" spans="1:32">
      <c r="A1010" s="3" t="s">
        <v>129</v>
      </c>
      <c r="B1010" s="5" t="s">
        <v>29</v>
      </c>
      <c r="C1010" s="5" t="s">
        <v>26</v>
      </c>
      <c r="D1010" s="2">
        <v>36</v>
      </c>
      <c r="E1010" s="2" t="e">
        <v>#VALUE!</v>
      </c>
      <c r="F1010" s="46">
        <v>11380</v>
      </c>
      <c r="G1010" s="46">
        <v>11218</v>
      </c>
      <c r="H1010" s="46">
        <v>11134</v>
      </c>
      <c r="I1010" s="46">
        <v>11152</v>
      </c>
      <c r="J1010" s="46">
        <v>11110</v>
      </c>
      <c r="K1010" s="46">
        <v>11545</v>
      </c>
      <c r="L1010" s="46">
        <v>10888</v>
      </c>
      <c r="M1010" s="46">
        <v>11766</v>
      </c>
      <c r="N1010" s="46">
        <v>11504</v>
      </c>
      <c r="O1010" s="46">
        <v>11205</v>
      </c>
      <c r="P1010" s="46">
        <v>11417</v>
      </c>
      <c r="Q1010" s="46">
        <v>12029</v>
      </c>
      <c r="R1010" s="46">
        <v>11366</v>
      </c>
      <c r="S1010" s="5">
        <v>110.1</v>
      </c>
      <c r="T1010" s="6">
        <v>13798.637602179837</v>
      </c>
      <c r="U1010" s="6">
        <v>13602.207084468666</v>
      </c>
      <c r="V1010" s="6">
        <v>13500.354223433244</v>
      </c>
      <c r="W1010" s="6">
        <v>13522.179836512263</v>
      </c>
      <c r="X1010" s="6">
        <v>13471.253405994552</v>
      </c>
      <c r="Y1010" s="6">
        <v>13998.705722070845</v>
      </c>
      <c r="Z1010" s="6">
        <v>13202.070844686648</v>
      </c>
      <c r="AA1010" s="6">
        <v>14266.675749318802</v>
      </c>
      <c r="AB1010" s="6">
        <v>13948.99182561308</v>
      </c>
      <c r="AC1010" s="6">
        <v>13586.444141689373</v>
      </c>
      <c r="AD1010" s="6">
        <v>13843.501362397821</v>
      </c>
      <c r="AE1010" s="6">
        <v>14585.572207084469</v>
      </c>
      <c r="AF1010" s="6">
        <v>13781.662125340601</v>
      </c>
    </row>
    <row r="1011" spans="1:32">
      <c r="A1011" s="3">
        <v>2021</v>
      </c>
      <c r="B1011" s="5" t="s">
        <v>17</v>
      </c>
      <c r="C1011" s="5" t="s">
        <v>18</v>
      </c>
      <c r="D1011" s="2">
        <v>1</v>
      </c>
      <c r="E1011" s="2">
        <v>24</v>
      </c>
      <c r="F1011" s="96">
        <v>505.1</v>
      </c>
      <c r="G1011" s="96">
        <v>459</v>
      </c>
      <c r="H1011" s="96">
        <v>479.1</v>
      </c>
      <c r="I1011" s="96">
        <v>465.9</v>
      </c>
      <c r="J1011" s="96">
        <v>471</v>
      </c>
      <c r="K1011" s="96">
        <v>491.1</v>
      </c>
      <c r="L1011" s="96">
        <v>490.9</v>
      </c>
      <c r="M1011" s="96">
        <v>670.7</v>
      </c>
      <c r="N1011" s="96">
        <v>526.20000000000005</v>
      </c>
      <c r="O1011" s="96">
        <v>465.1</v>
      </c>
      <c r="P1011" s="96">
        <v>463</v>
      </c>
      <c r="Q1011" s="96">
        <v>503</v>
      </c>
      <c r="R1011" s="96">
        <v>470</v>
      </c>
      <c r="S1011" s="5">
        <v>110.1</v>
      </c>
      <c r="T1011" s="5">
        <v>612.45095367847421</v>
      </c>
      <c r="U1011" s="5">
        <v>556.55313351498637</v>
      </c>
      <c r="V1011" s="5">
        <v>580.92506811989108</v>
      </c>
      <c r="W1011" s="5">
        <v>564.91961852861039</v>
      </c>
      <c r="X1011" s="5">
        <v>571.10354223433251</v>
      </c>
      <c r="Y1011" s="5">
        <v>595.4754768392371</v>
      </c>
      <c r="Z1011" s="5">
        <v>595.23297002724792</v>
      </c>
      <c r="AA1011" s="5">
        <v>813.24659400544977</v>
      </c>
      <c r="AB1011" s="5">
        <v>638.0354223433244</v>
      </c>
      <c r="AC1011" s="5">
        <v>563.94959128065398</v>
      </c>
      <c r="AD1011" s="5">
        <v>561.40326975476842</v>
      </c>
      <c r="AE1011" s="5">
        <v>609.90463215258853</v>
      </c>
      <c r="AF1011" s="5">
        <v>569.89100817438691</v>
      </c>
    </row>
    <row r="1012" spans="1:32">
      <c r="A1012" s="3">
        <v>2021</v>
      </c>
      <c r="B1012" s="5" t="s">
        <v>17</v>
      </c>
      <c r="C1012" s="5" t="s">
        <v>19</v>
      </c>
      <c r="D1012" s="2">
        <v>2</v>
      </c>
      <c r="E1012" s="2">
        <v>24</v>
      </c>
      <c r="F1012" s="96">
        <v>594.1</v>
      </c>
      <c r="G1012" s="96">
        <v>531</v>
      </c>
      <c r="H1012" s="96">
        <v>557.1</v>
      </c>
      <c r="I1012" s="96">
        <v>563.29999999999995</v>
      </c>
      <c r="J1012" s="96">
        <v>557.20000000000005</v>
      </c>
      <c r="K1012" s="96">
        <v>574.9</v>
      </c>
      <c r="L1012" s="96">
        <v>588.5</v>
      </c>
      <c r="M1012" s="96">
        <v>761.1</v>
      </c>
      <c r="N1012" s="96">
        <v>626</v>
      </c>
      <c r="O1012" s="96">
        <v>554.1</v>
      </c>
      <c r="P1012" s="96">
        <v>540.6</v>
      </c>
      <c r="Q1012" s="96">
        <v>589</v>
      </c>
      <c r="R1012" s="96">
        <v>528.5</v>
      </c>
      <c r="S1012" s="5">
        <v>110.1</v>
      </c>
      <c r="T1012" s="5">
        <v>720.36648501362401</v>
      </c>
      <c r="U1012" s="5">
        <v>643.85558583106274</v>
      </c>
      <c r="V1012" s="5">
        <v>675.50272479564046</v>
      </c>
      <c r="W1012" s="5">
        <v>683.02043596730243</v>
      </c>
      <c r="X1012" s="5">
        <v>675.62397820163505</v>
      </c>
      <c r="Y1012" s="5">
        <v>697.08583106267031</v>
      </c>
      <c r="Z1012" s="5">
        <v>713.57629427792915</v>
      </c>
      <c r="AA1012" s="5">
        <v>922.85967302452332</v>
      </c>
      <c r="AB1012" s="5">
        <v>759.04632152588556</v>
      </c>
      <c r="AC1012" s="5">
        <v>671.8651226158039</v>
      </c>
      <c r="AD1012" s="5">
        <v>655.49591280653965</v>
      </c>
      <c r="AE1012" s="5">
        <v>714.18256130790189</v>
      </c>
      <c r="AF1012" s="5">
        <v>640.82425068119892</v>
      </c>
    </row>
    <row r="1013" spans="1:32">
      <c r="A1013" s="3">
        <v>2021</v>
      </c>
      <c r="B1013" s="5" t="s">
        <v>17</v>
      </c>
      <c r="C1013" s="5" t="s">
        <v>20</v>
      </c>
      <c r="D1013" s="2">
        <v>3</v>
      </c>
      <c r="E1013" s="2">
        <v>24</v>
      </c>
      <c r="F1013" s="96">
        <v>421.6</v>
      </c>
      <c r="G1013" s="96">
        <v>386</v>
      </c>
      <c r="H1013" s="96">
        <v>406.1</v>
      </c>
      <c r="I1013" s="96">
        <v>383.3</v>
      </c>
      <c r="J1013" s="96">
        <v>384</v>
      </c>
      <c r="K1013" s="96">
        <v>402.4</v>
      </c>
      <c r="L1013" s="96">
        <v>394.7</v>
      </c>
      <c r="M1013" s="96">
        <v>574.9</v>
      </c>
      <c r="N1013" s="96">
        <v>432.2</v>
      </c>
      <c r="O1013" s="96">
        <v>382.9</v>
      </c>
      <c r="P1013" s="96">
        <v>399.6</v>
      </c>
      <c r="Q1013" s="96">
        <v>441</v>
      </c>
      <c r="R1013" s="96">
        <v>409.5</v>
      </c>
      <c r="S1013" s="5">
        <v>110.1</v>
      </c>
      <c r="T1013" s="5">
        <v>511.20435967302461</v>
      </c>
      <c r="U1013" s="5">
        <v>468.03814713896458</v>
      </c>
      <c r="V1013" s="5">
        <v>492.41008174386928</v>
      </c>
      <c r="W1013" s="5">
        <v>464.76430517711179</v>
      </c>
      <c r="X1013" s="5">
        <v>465.61307901907361</v>
      </c>
      <c r="Y1013" s="5">
        <v>487.92370572207079</v>
      </c>
      <c r="Z1013" s="5">
        <v>478.58719346049048</v>
      </c>
      <c r="AA1013" s="5">
        <v>697.08583106267031</v>
      </c>
      <c r="AB1013" s="5">
        <v>524.05722070844683</v>
      </c>
      <c r="AC1013" s="5">
        <v>464.27929155313348</v>
      </c>
      <c r="AD1013" s="5">
        <v>484.52861035422353</v>
      </c>
      <c r="AE1013" s="5">
        <v>534.72752043596734</v>
      </c>
      <c r="AF1013" s="5">
        <v>496.53269754768394</v>
      </c>
    </row>
    <row r="1014" spans="1:32">
      <c r="A1014" s="3">
        <v>2021</v>
      </c>
      <c r="B1014" s="5" t="s">
        <v>17</v>
      </c>
      <c r="C1014" s="5" t="s">
        <v>21</v>
      </c>
      <c r="D1014" s="2">
        <v>4</v>
      </c>
      <c r="E1014" s="2">
        <v>24</v>
      </c>
      <c r="F1014" s="96">
        <v>609.79999999999995</v>
      </c>
      <c r="G1014" s="96">
        <v>539.4</v>
      </c>
      <c r="H1014" s="96">
        <v>574.9</v>
      </c>
      <c r="I1014" s="96">
        <v>563</v>
      </c>
      <c r="J1014" s="96">
        <v>558.6</v>
      </c>
      <c r="K1014" s="96">
        <v>583.6</v>
      </c>
      <c r="L1014" s="96">
        <v>600.70000000000005</v>
      </c>
      <c r="M1014" s="96">
        <v>766.6</v>
      </c>
      <c r="N1014" s="96">
        <v>635.79999999999995</v>
      </c>
      <c r="O1014" s="96">
        <v>570.20000000000005</v>
      </c>
      <c r="P1014" s="96">
        <v>563.70000000000005</v>
      </c>
      <c r="Q1014" s="96">
        <v>620.70000000000005</v>
      </c>
      <c r="R1014" s="96">
        <v>574.9</v>
      </c>
      <c r="S1014" s="5">
        <v>110.1</v>
      </c>
      <c r="T1014" s="5">
        <v>739.4032697547683</v>
      </c>
      <c r="U1014" s="5">
        <v>654.04087193460487</v>
      </c>
      <c r="V1014" s="5">
        <v>697.08583106267031</v>
      </c>
      <c r="W1014" s="5">
        <v>682.65667574931888</v>
      </c>
      <c r="X1014" s="5">
        <v>677.32152588555869</v>
      </c>
      <c r="Y1014" s="5">
        <v>707.63487738419633</v>
      </c>
      <c r="Z1014" s="5">
        <v>728.36920980926448</v>
      </c>
      <c r="AA1014" s="5">
        <v>929.52861035422359</v>
      </c>
      <c r="AB1014" s="5">
        <v>770.92915531335143</v>
      </c>
      <c r="AC1014" s="5">
        <v>691.38692098092656</v>
      </c>
      <c r="AD1014" s="5">
        <v>683.50544959128081</v>
      </c>
      <c r="AE1014" s="5">
        <v>752.61989100817448</v>
      </c>
      <c r="AF1014" s="5">
        <v>697.08583106267031</v>
      </c>
    </row>
    <row r="1015" spans="1:32">
      <c r="A1015" s="3">
        <v>2021</v>
      </c>
      <c r="B1015" s="5" t="s">
        <v>17</v>
      </c>
      <c r="C1015" s="5" t="s">
        <v>22</v>
      </c>
      <c r="D1015" s="2">
        <v>5</v>
      </c>
      <c r="E1015" s="2">
        <v>24</v>
      </c>
      <c r="F1015" s="96">
        <v>650.70000000000005</v>
      </c>
      <c r="G1015" s="96">
        <v>575</v>
      </c>
      <c r="H1015" s="96">
        <v>612.4</v>
      </c>
      <c r="I1015" s="96">
        <v>601.1</v>
      </c>
      <c r="J1015" s="96">
        <v>600.1</v>
      </c>
      <c r="K1015" s="96">
        <v>628.9</v>
      </c>
      <c r="L1015" s="96">
        <v>651.6</v>
      </c>
      <c r="M1015" s="96">
        <v>836.4</v>
      </c>
      <c r="N1015" s="96">
        <v>684.3</v>
      </c>
      <c r="O1015" s="96">
        <v>604.79999999999995</v>
      </c>
      <c r="P1015" s="96">
        <v>583.6</v>
      </c>
      <c r="Q1015" s="96">
        <v>648.5</v>
      </c>
      <c r="R1015" s="96">
        <v>582.9</v>
      </c>
      <c r="S1015" s="5">
        <v>110.1</v>
      </c>
      <c r="T1015" s="5">
        <v>788.99591280653965</v>
      </c>
      <c r="U1015" s="5">
        <v>697.2070844686649</v>
      </c>
      <c r="V1015" s="5">
        <v>742.55585831062672</v>
      </c>
      <c r="W1015" s="5">
        <v>728.85422343324262</v>
      </c>
      <c r="X1015" s="5">
        <v>727.64168937329714</v>
      </c>
      <c r="Y1015" s="5">
        <v>762.56267029972753</v>
      </c>
      <c r="Z1015" s="5">
        <v>790.08719346049054</v>
      </c>
      <c r="AA1015" s="5">
        <v>1014.1634877384196</v>
      </c>
      <c r="AB1015" s="5">
        <v>829.73705722070838</v>
      </c>
      <c r="AC1015" s="5">
        <v>733.34059945504077</v>
      </c>
      <c r="AD1015" s="5">
        <v>707.63487738419633</v>
      </c>
      <c r="AE1015" s="5">
        <v>786.3283378746595</v>
      </c>
      <c r="AF1015" s="5">
        <v>706.78610354223429</v>
      </c>
    </row>
    <row r="1016" spans="1:32">
      <c r="A1016" s="3">
        <v>2021</v>
      </c>
      <c r="B1016" s="5" t="s">
        <v>17</v>
      </c>
      <c r="C1016" s="5" t="s">
        <v>23</v>
      </c>
      <c r="D1016" s="2">
        <v>6</v>
      </c>
      <c r="E1016" s="2">
        <v>24</v>
      </c>
      <c r="F1016" s="96">
        <v>558.5</v>
      </c>
      <c r="G1016" s="96">
        <v>501.4</v>
      </c>
      <c r="H1016" s="96">
        <v>529</v>
      </c>
      <c r="I1016" s="96">
        <v>497.3</v>
      </c>
      <c r="J1016" s="96">
        <v>494.2</v>
      </c>
      <c r="K1016" s="96">
        <v>527.1</v>
      </c>
      <c r="L1016" s="96">
        <v>540.4</v>
      </c>
      <c r="M1016" s="96">
        <v>702.5</v>
      </c>
      <c r="N1016" s="96">
        <v>569</v>
      </c>
      <c r="O1016" s="96">
        <v>517.5</v>
      </c>
      <c r="P1016" s="96">
        <v>521.70000000000005</v>
      </c>
      <c r="Q1016" s="96">
        <v>581.4</v>
      </c>
      <c r="R1016" s="96">
        <v>558.20000000000005</v>
      </c>
      <c r="S1016" s="5">
        <v>110.1</v>
      </c>
      <c r="T1016" s="5">
        <v>677.20027247956409</v>
      </c>
      <c r="U1016" s="5">
        <v>607.96457765667571</v>
      </c>
      <c r="V1016" s="5">
        <v>641.43051771117166</v>
      </c>
      <c r="W1016" s="5">
        <v>602.99318801089919</v>
      </c>
      <c r="X1016" s="5">
        <v>599.23433242506815</v>
      </c>
      <c r="Y1016" s="5">
        <v>639.12670299727529</v>
      </c>
      <c r="Z1016" s="5">
        <v>655.25340599455035</v>
      </c>
      <c r="AA1016" s="5">
        <v>851.80517711171672</v>
      </c>
      <c r="AB1016" s="5">
        <v>689.93188010899189</v>
      </c>
      <c r="AC1016" s="5">
        <v>627.48637602179838</v>
      </c>
      <c r="AD1016" s="5">
        <v>632.57901907356961</v>
      </c>
      <c r="AE1016" s="5">
        <v>704.96730245231606</v>
      </c>
      <c r="AF1016" s="5">
        <v>676.83651226158054</v>
      </c>
    </row>
    <row r="1017" spans="1:32">
      <c r="A1017" s="3">
        <v>2021</v>
      </c>
      <c r="B1017" s="5" t="s">
        <v>17</v>
      </c>
      <c r="C1017" s="5" t="s">
        <v>24</v>
      </c>
      <c r="D1017" s="2">
        <v>7</v>
      </c>
      <c r="E1017" s="2">
        <v>24</v>
      </c>
      <c r="F1017" s="96">
        <v>214.9</v>
      </c>
      <c r="G1017" s="96">
        <v>212.5</v>
      </c>
      <c r="H1017" s="96">
        <v>211</v>
      </c>
      <c r="I1017" s="96">
        <v>213.3</v>
      </c>
      <c r="J1017" s="96">
        <v>207.3</v>
      </c>
      <c r="K1017" s="96">
        <v>220.1</v>
      </c>
      <c r="L1017" s="96">
        <v>210.9</v>
      </c>
      <c r="M1017" s="96">
        <v>221.1</v>
      </c>
      <c r="N1017" s="96">
        <v>219.5</v>
      </c>
      <c r="O1017" s="96">
        <v>211.7</v>
      </c>
      <c r="P1017" s="96">
        <v>216.6</v>
      </c>
      <c r="Q1017" s="96">
        <v>223.4</v>
      </c>
      <c r="R1017" s="96">
        <v>205.3</v>
      </c>
      <c r="S1017" s="5">
        <v>110.1</v>
      </c>
      <c r="T1017" s="5">
        <v>260.57356948228886</v>
      </c>
      <c r="U1017" s="5">
        <v>257.66348773841963</v>
      </c>
      <c r="V1017" s="5">
        <v>255.84468664850138</v>
      </c>
      <c r="W1017" s="5">
        <v>258.63351498637604</v>
      </c>
      <c r="X1017" s="5">
        <v>251.35831062670303</v>
      </c>
      <c r="Y1017" s="5">
        <v>266.87874659400546</v>
      </c>
      <c r="Z1017" s="5">
        <v>255.72343324250684</v>
      </c>
      <c r="AA1017" s="5">
        <v>268.09128065395095</v>
      </c>
      <c r="AB1017" s="5">
        <v>266.15122615803818</v>
      </c>
      <c r="AC1017" s="5">
        <v>256.69346049046322</v>
      </c>
      <c r="AD1017" s="5">
        <v>262.63487738419616</v>
      </c>
      <c r="AE1017" s="5">
        <v>270.88010899182564</v>
      </c>
      <c r="AF1017" s="5">
        <v>248.93324250681204</v>
      </c>
    </row>
    <row r="1018" spans="1:32">
      <c r="A1018" s="3">
        <v>2021</v>
      </c>
      <c r="B1018" s="5" t="s">
        <v>17</v>
      </c>
      <c r="C1018" s="5" t="s">
        <v>25</v>
      </c>
      <c r="D1018" s="2">
        <v>8</v>
      </c>
      <c r="E1018" s="2">
        <v>24</v>
      </c>
      <c r="F1018" s="96">
        <v>206.4</v>
      </c>
      <c r="G1018" s="96">
        <v>208.8</v>
      </c>
      <c r="H1018" s="96">
        <v>199.1</v>
      </c>
      <c r="I1018" s="96">
        <v>213.8</v>
      </c>
      <c r="J1018" s="96">
        <v>188.1</v>
      </c>
      <c r="K1018" s="96">
        <v>212.6</v>
      </c>
      <c r="L1018" s="96">
        <v>198.7</v>
      </c>
      <c r="M1018" s="96">
        <v>212.4</v>
      </c>
      <c r="N1018" s="96">
        <v>205.5</v>
      </c>
      <c r="O1018" s="96">
        <v>199.3</v>
      </c>
      <c r="P1018" s="96">
        <v>207.3</v>
      </c>
      <c r="Q1018" s="96">
        <v>213.9</v>
      </c>
      <c r="R1018" s="96">
        <v>177.3</v>
      </c>
      <c r="S1018" s="5">
        <v>110.1</v>
      </c>
      <c r="T1018" s="5">
        <v>250.26702997275206</v>
      </c>
      <c r="U1018" s="5">
        <v>253.17711171662128</v>
      </c>
      <c r="V1018" s="5">
        <v>241.41553133514986</v>
      </c>
      <c r="W1018" s="5">
        <v>259.23978201634884</v>
      </c>
      <c r="X1018" s="5">
        <v>228.07765667574932</v>
      </c>
      <c r="Y1018" s="5">
        <v>257.78474114441417</v>
      </c>
      <c r="Z1018" s="5">
        <v>240.93051771117166</v>
      </c>
      <c r="AA1018" s="5">
        <v>257.5422343324251</v>
      </c>
      <c r="AB1018" s="5">
        <v>249.17574931880111</v>
      </c>
      <c r="AC1018" s="5">
        <v>241.658038147139</v>
      </c>
      <c r="AD1018" s="5">
        <v>251.35831062670303</v>
      </c>
      <c r="AE1018" s="5">
        <v>259.36103542234338</v>
      </c>
      <c r="AF1018" s="5">
        <v>214.98228882833791</v>
      </c>
    </row>
    <row r="1019" spans="1:32">
      <c r="A1019" s="3">
        <v>2021</v>
      </c>
      <c r="B1019" s="5" t="s">
        <v>17</v>
      </c>
      <c r="C1019" s="5" t="s">
        <v>26</v>
      </c>
      <c r="D1019" s="2">
        <v>9</v>
      </c>
      <c r="E1019" s="2">
        <v>24</v>
      </c>
      <c r="F1019" s="96">
        <v>219.2</v>
      </c>
      <c r="G1019" s="96">
        <v>212.8</v>
      </c>
      <c r="H1019" s="96">
        <v>214.8</v>
      </c>
      <c r="I1019" s="96">
        <v>213.1</v>
      </c>
      <c r="J1019" s="96">
        <v>214.6</v>
      </c>
      <c r="K1019" s="96">
        <v>223.3</v>
      </c>
      <c r="L1019" s="96">
        <v>215.2</v>
      </c>
      <c r="M1019" s="96">
        <v>226.9</v>
      </c>
      <c r="N1019" s="96">
        <v>223.9</v>
      </c>
      <c r="O1019" s="96">
        <v>214.4</v>
      </c>
      <c r="P1019" s="96">
        <v>221.1</v>
      </c>
      <c r="Q1019" s="96">
        <v>226.5</v>
      </c>
      <c r="R1019" s="96">
        <v>213.8</v>
      </c>
      <c r="S1019" s="5">
        <v>110.1</v>
      </c>
      <c r="T1019" s="5">
        <v>265.78746594005446</v>
      </c>
      <c r="U1019" s="5">
        <v>258.0272479564033</v>
      </c>
      <c r="V1019" s="5">
        <v>260.45231607629432</v>
      </c>
      <c r="W1019" s="5">
        <v>258.39100817438691</v>
      </c>
      <c r="X1019" s="5">
        <v>260.20980926430519</v>
      </c>
      <c r="Y1019" s="5">
        <v>270.7588555858311</v>
      </c>
      <c r="Z1019" s="5">
        <v>260.93732970027247</v>
      </c>
      <c r="AA1019" s="5">
        <v>275.12397820163488</v>
      </c>
      <c r="AB1019" s="5">
        <v>271.48637602179838</v>
      </c>
      <c r="AC1019" s="5">
        <v>259.96730245231612</v>
      </c>
      <c r="AD1019" s="5">
        <v>268.09128065395095</v>
      </c>
      <c r="AE1019" s="5">
        <v>274.63896457765668</v>
      </c>
      <c r="AF1019" s="5">
        <v>259.23978201634884</v>
      </c>
    </row>
    <row r="1020" spans="1:32">
      <c r="A1020" s="3">
        <v>2021</v>
      </c>
      <c r="B1020" s="5" t="s">
        <v>27</v>
      </c>
      <c r="C1020" s="5" t="s">
        <v>18</v>
      </c>
      <c r="D1020" s="2">
        <v>10</v>
      </c>
      <c r="E1020" s="2">
        <v>24</v>
      </c>
      <c r="F1020" s="44">
        <v>14.12</v>
      </c>
      <c r="G1020" s="44">
        <v>12.73</v>
      </c>
      <c r="H1020" s="44">
        <v>13.2</v>
      </c>
      <c r="I1020" s="44">
        <v>12.89</v>
      </c>
      <c r="J1020" s="44">
        <v>12.77</v>
      </c>
      <c r="K1020" s="44">
        <v>13.31</v>
      </c>
      <c r="L1020" s="44">
        <v>13.72</v>
      </c>
      <c r="M1020" s="44">
        <v>18.73</v>
      </c>
      <c r="N1020" s="44">
        <v>14.89</v>
      </c>
      <c r="O1020" s="44">
        <v>13.16</v>
      </c>
      <c r="P1020" s="44">
        <v>12.86</v>
      </c>
      <c r="Q1020" s="44">
        <v>14.34</v>
      </c>
      <c r="R1020" s="44">
        <v>12.84</v>
      </c>
      <c r="S1020" s="5">
        <v>110.1</v>
      </c>
      <c r="T1020" s="5">
        <v>17.120980926430519</v>
      </c>
      <c r="U1020" s="5">
        <v>15.435558583106269</v>
      </c>
      <c r="V1020" s="5">
        <v>16.005449591280652</v>
      </c>
      <c r="W1020" s="5">
        <v>15.62956403269755</v>
      </c>
      <c r="X1020" s="5">
        <v>15.484059945504086</v>
      </c>
      <c r="Y1020" s="5">
        <v>16.13882833787466</v>
      </c>
      <c r="Z1020" s="5">
        <v>16.635967302452318</v>
      </c>
      <c r="AA1020" s="5">
        <v>22.710762942779294</v>
      </c>
      <c r="AB1020" s="5">
        <v>18.054632152588557</v>
      </c>
      <c r="AC1020" s="5">
        <v>15.956948228882835</v>
      </c>
      <c r="AD1020" s="5">
        <v>15.593188010899183</v>
      </c>
      <c r="AE1020" s="5">
        <v>17.387738419618529</v>
      </c>
      <c r="AF1020" s="5">
        <v>15.568937329700272</v>
      </c>
    </row>
    <row r="1021" spans="1:32">
      <c r="A1021" s="3">
        <v>2021</v>
      </c>
      <c r="B1021" s="5" t="s">
        <v>27</v>
      </c>
      <c r="C1021" s="5" t="s">
        <v>19</v>
      </c>
      <c r="D1021" s="2">
        <v>11</v>
      </c>
      <c r="E1021" s="2">
        <v>24</v>
      </c>
      <c r="F1021" s="44">
        <v>15.33</v>
      </c>
      <c r="G1021" s="44">
        <v>13.9</v>
      </c>
      <c r="H1021" s="44">
        <v>14.19</v>
      </c>
      <c r="I1021" s="44">
        <v>14.18</v>
      </c>
      <c r="J1021" s="44">
        <v>14.09</v>
      </c>
      <c r="K1021" s="44">
        <v>14.58</v>
      </c>
      <c r="L1021" s="44">
        <v>15.01</v>
      </c>
      <c r="M1021" s="44">
        <v>20.399999999999999</v>
      </c>
      <c r="N1021" s="44">
        <v>16.54</v>
      </c>
      <c r="O1021" s="44">
        <v>14.4</v>
      </c>
      <c r="P1021" s="44">
        <v>13.8</v>
      </c>
      <c r="Q1021" s="44">
        <v>15.32</v>
      </c>
      <c r="R1021" s="44">
        <v>13.22</v>
      </c>
      <c r="S1021" s="5">
        <v>110.1</v>
      </c>
      <c r="T1021" s="5">
        <v>18.58814713896458</v>
      </c>
      <c r="U1021" s="5">
        <v>16.85422343324251</v>
      </c>
      <c r="V1021" s="5">
        <v>17.205858310626702</v>
      </c>
      <c r="W1021" s="5">
        <v>17.193732970027249</v>
      </c>
      <c r="X1021" s="5">
        <v>17.084604904632151</v>
      </c>
      <c r="Y1021" s="5">
        <v>17.67874659400545</v>
      </c>
      <c r="Z1021" s="5">
        <v>18.200136239782019</v>
      </c>
      <c r="AA1021" s="5">
        <v>24.735694822888281</v>
      </c>
      <c r="AB1021" s="5">
        <v>20.055313351498636</v>
      </c>
      <c r="AC1021" s="5">
        <v>17.460490463215262</v>
      </c>
      <c r="AD1021" s="5">
        <v>16.732970027247958</v>
      </c>
      <c r="AE1021" s="5">
        <v>18.576021798365122</v>
      </c>
      <c r="AF1021" s="5">
        <v>16.029700272479566</v>
      </c>
    </row>
    <row r="1022" spans="1:32">
      <c r="A1022" s="3">
        <v>2021</v>
      </c>
      <c r="B1022" s="5" t="s">
        <v>27</v>
      </c>
      <c r="C1022" s="5" t="s">
        <v>20</v>
      </c>
      <c r="D1022" s="2">
        <v>12</v>
      </c>
      <c r="E1022" s="2">
        <v>24</v>
      </c>
      <c r="F1022" s="44">
        <v>12.95</v>
      </c>
      <c r="G1022" s="44">
        <v>11.59</v>
      </c>
      <c r="H1022" s="44">
        <v>12.33</v>
      </c>
      <c r="I1022" s="44">
        <v>11.79</v>
      </c>
      <c r="J1022" s="44">
        <v>11.68</v>
      </c>
      <c r="K1022" s="44">
        <v>12.26</v>
      </c>
      <c r="L1022" s="44">
        <v>12.58</v>
      </c>
      <c r="M1022" s="44">
        <v>17.05</v>
      </c>
      <c r="N1022" s="44">
        <v>13.43</v>
      </c>
      <c r="O1022" s="44">
        <v>12.05</v>
      </c>
      <c r="P1022" s="44">
        <v>12.11</v>
      </c>
      <c r="Q1022" s="44">
        <v>13.53</v>
      </c>
      <c r="R1022" s="44">
        <v>12.48</v>
      </c>
      <c r="S1022" s="5">
        <v>110.1</v>
      </c>
      <c r="T1022" s="5">
        <v>15.702316076294277</v>
      </c>
      <c r="U1022" s="5">
        <v>14.053269754768392</v>
      </c>
      <c r="V1022" s="5">
        <v>14.950544959128067</v>
      </c>
      <c r="W1022" s="5">
        <v>14.295776566757493</v>
      </c>
      <c r="X1022" s="5">
        <v>14.162397820163488</v>
      </c>
      <c r="Y1022" s="5">
        <v>14.865667574931882</v>
      </c>
      <c r="Z1022" s="5">
        <v>15.253678474114443</v>
      </c>
      <c r="AA1022" s="5">
        <v>20.673705722070846</v>
      </c>
      <c r="AB1022" s="5">
        <v>16.284332425068122</v>
      </c>
      <c r="AC1022" s="5">
        <v>14.611035422343326</v>
      </c>
      <c r="AD1022" s="5">
        <v>14.683787465940055</v>
      </c>
      <c r="AE1022" s="5">
        <v>16.40558583106267</v>
      </c>
      <c r="AF1022" s="5">
        <v>15.132425068119893</v>
      </c>
    </row>
    <row r="1023" spans="1:32">
      <c r="A1023" s="3">
        <v>2021</v>
      </c>
      <c r="B1023" s="5" t="s">
        <v>27</v>
      </c>
      <c r="C1023" s="5" t="s">
        <v>21</v>
      </c>
      <c r="D1023" s="2">
        <v>13</v>
      </c>
      <c r="E1023" s="2">
        <v>24</v>
      </c>
      <c r="F1023" s="44">
        <v>15.64</v>
      </c>
      <c r="G1023" s="44">
        <v>14.04</v>
      </c>
      <c r="H1023" s="44">
        <v>14.67</v>
      </c>
      <c r="I1023" s="44">
        <v>14.15</v>
      </c>
      <c r="J1023" s="44">
        <v>14.02</v>
      </c>
      <c r="K1023" s="44">
        <v>14.78</v>
      </c>
      <c r="L1023" s="44">
        <v>15.16</v>
      </c>
      <c r="M1023" s="44">
        <v>20.440000000000001</v>
      </c>
      <c r="N1023" s="44">
        <v>16.420000000000002</v>
      </c>
      <c r="O1023" s="44">
        <v>14.46</v>
      </c>
      <c r="P1023" s="44">
        <v>14.2</v>
      </c>
      <c r="Q1023" s="44">
        <v>16.02</v>
      </c>
      <c r="R1023" s="44">
        <v>14.37</v>
      </c>
      <c r="S1023" s="5">
        <v>110.1</v>
      </c>
      <c r="T1023" s="5">
        <v>18.964032697547687</v>
      </c>
      <c r="U1023" s="5">
        <v>17.023978201634879</v>
      </c>
      <c r="V1023" s="5">
        <v>17.787874659400547</v>
      </c>
      <c r="W1023" s="5">
        <v>17.157356948228884</v>
      </c>
      <c r="X1023" s="5">
        <v>16.999727520435968</v>
      </c>
      <c r="Y1023" s="5">
        <v>17.921253405994552</v>
      </c>
      <c r="Z1023" s="5">
        <v>18.382016348773845</v>
      </c>
      <c r="AA1023" s="5">
        <v>24.784196185286106</v>
      </c>
      <c r="AB1023" s="5">
        <v>19.909809264305181</v>
      </c>
      <c r="AC1023" s="5">
        <v>17.533242506811991</v>
      </c>
      <c r="AD1023" s="5">
        <v>17.217983651226156</v>
      </c>
      <c r="AE1023" s="5">
        <v>19.424795640326977</v>
      </c>
      <c r="AF1023" s="5">
        <v>17.424114441416894</v>
      </c>
    </row>
    <row r="1024" spans="1:32">
      <c r="A1024" s="3">
        <v>2021</v>
      </c>
      <c r="B1024" s="5" t="s">
        <v>27</v>
      </c>
      <c r="C1024" s="5" t="s">
        <v>22</v>
      </c>
      <c r="D1024" s="2">
        <v>14</v>
      </c>
      <c r="E1024" s="2">
        <v>24</v>
      </c>
      <c r="F1024" s="44">
        <v>16.22</v>
      </c>
      <c r="G1024" s="44">
        <v>14.43</v>
      </c>
      <c r="H1024" s="44">
        <v>15.21</v>
      </c>
      <c r="I1024" s="44">
        <v>14.86</v>
      </c>
      <c r="J1024" s="44">
        <v>14.56</v>
      </c>
      <c r="K1024" s="44">
        <v>15.4</v>
      </c>
      <c r="L1024" s="44">
        <v>15.8</v>
      </c>
      <c r="M1024" s="44">
        <v>21.85</v>
      </c>
      <c r="N1024" s="44">
        <v>17.309999999999999</v>
      </c>
      <c r="O1024" s="44">
        <v>15</v>
      </c>
      <c r="P1024" s="44">
        <v>14.61</v>
      </c>
      <c r="Q1024" s="44">
        <v>16.260000000000002</v>
      </c>
      <c r="R1024" s="44">
        <v>14.2</v>
      </c>
      <c r="S1024" s="5">
        <v>110.1</v>
      </c>
      <c r="T1024" s="5">
        <v>19.667302452316076</v>
      </c>
      <c r="U1024" s="5">
        <v>17.496866485013626</v>
      </c>
      <c r="V1024" s="5">
        <v>18.442643051771118</v>
      </c>
      <c r="W1024" s="5">
        <v>18.018256130790192</v>
      </c>
      <c r="X1024" s="5">
        <v>17.654495912806539</v>
      </c>
      <c r="Y1024" s="5">
        <v>18.673024523160766</v>
      </c>
      <c r="Z1024" s="5">
        <v>19.158038147138967</v>
      </c>
      <c r="AA1024" s="5">
        <v>26.493869209809269</v>
      </c>
      <c r="AB1024" s="5">
        <v>20.988964577656674</v>
      </c>
      <c r="AC1024" s="5">
        <v>18.188010899182562</v>
      </c>
      <c r="AD1024" s="5">
        <v>17.715122615803814</v>
      </c>
      <c r="AE1024" s="5">
        <v>19.715803814713897</v>
      </c>
      <c r="AF1024" s="5">
        <v>17.217983651226156</v>
      </c>
    </row>
    <row r="1025" spans="1:32">
      <c r="A1025" s="3">
        <v>2021</v>
      </c>
      <c r="B1025" s="5" t="s">
        <v>27</v>
      </c>
      <c r="C1025" s="5" t="s">
        <v>23</v>
      </c>
      <c r="D1025" s="2">
        <v>15</v>
      </c>
      <c r="E1025" s="2">
        <v>24</v>
      </c>
      <c r="F1025" s="44">
        <v>14.88</v>
      </c>
      <c r="G1025" s="44">
        <v>13.29</v>
      </c>
      <c r="H1025" s="44">
        <v>14.13</v>
      </c>
      <c r="I1025" s="44">
        <v>13.19</v>
      </c>
      <c r="J1025" s="44">
        <v>12.89</v>
      </c>
      <c r="K1025" s="44">
        <v>13.85</v>
      </c>
      <c r="L1025" s="44">
        <v>14.2</v>
      </c>
      <c r="M1025" s="44">
        <v>19.11</v>
      </c>
      <c r="N1025" s="44">
        <v>15.17</v>
      </c>
      <c r="O1025" s="44">
        <v>13.64</v>
      </c>
      <c r="P1025" s="44">
        <v>13.86</v>
      </c>
      <c r="Q1025" s="44">
        <v>15.64</v>
      </c>
      <c r="R1025" s="44">
        <v>14.84</v>
      </c>
      <c r="S1025" s="5">
        <v>110.1</v>
      </c>
      <c r="T1025" s="5">
        <v>18.042506811989103</v>
      </c>
      <c r="U1025" s="5">
        <v>16.114577656675749</v>
      </c>
      <c r="V1025" s="5">
        <v>17.133106267029973</v>
      </c>
      <c r="W1025" s="5">
        <v>15.9933242506812</v>
      </c>
      <c r="X1025" s="5">
        <v>15.62956403269755</v>
      </c>
      <c r="Y1025" s="5">
        <v>16.79359673024523</v>
      </c>
      <c r="Z1025" s="5">
        <v>17.217983651226156</v>
      </c>
      <c r="AA1025" s="5">
        <v>23.171525885558584</v>
      </c>
      <c r="AB1025" s="5">
        <v>18.394141689373296</v>
      </c>
      <c r="AC1025" s="5">
        <v>16.538964577656678</v>
      </c>
      <c r="AD1025" s="5">
        <v>16.805722070844688</v>
      </c>
      <c r="AE1025" s="5">
        <v>18.964032697547687</v>
      </c>
      <c r="AF1025" s="5">
        <v>17.994005449591281</v>
      </c>
    </row>
    <row r="1026" spans="1:32">
      <c r="A1026" s="3">
        <v>2021</v>
      </c>
      <c r="B1026" s="5" t="s">
        <v>27</v>
      </c>
      <c r="C1026" s="5" t="s">
        <v>24</v>
      </c>
      <c r="D1026" s="2">
        <v>16</v>
      </c>
      <c r="E1026" s="2">
        <v>24</v>
      </c>
      <c r="F1026" s="44">
        <v>10.65</v>
      </c>
      <c r="G1026" s="44">
        <v>10.24</v>
      </c>
      <c r="H1026" s="44">
        <v>10.11</v>
      </c>
      <c r="I1026" s="44">
        <v>10.199999999999999</v>
      </c>
      <c r="J1026" s="44">
        <v>10.1</v>
      </c>
      <c r="K1026" s="44">
        <v>10.16</v>
      </c>
      <c r="L1026" s="44">
        <v>10.75</v>
      </c>
      <c r="M1026" s="44">
        <v>11.94</v>
      </c>
      <c r="N1026" s="44">
        <v>11.08</v>
      </c>
      <c r="O1026" s="44">
        <v>10.76</v>
      </c>
      <c r="P1026" s="44">
        <v>10.36</v>
      </c>
      <c r="Q1026" s="44">
        <v>10.93</v>
      </c>
      <c r="R1026" s="44">
        <v>10.029999999999999</v>
      </c>
      <c r="S1026" s="5">
        <v>110.1</v>
      </c>
      <c r="T1026" s="5">
        <v>12.91348773841962</v>
      </c>
      <c r="U1026" s="5">
        <v>12.416348773841962</v>
      </c>
      <c r="V1026" s="5">
        <v>12.258719346049046</v>
      </c>
      <c r="W1026" s="5">
        <v>12.36784741144414</v>
      </c>
      <c r="X1026" s="5">
        <v>12.246594005449591</v>
      </c>
      <c r="Y1026" s="5">
        <v>12.319346049046324</v>
      </c>
      <c r="Z1026" s="5">
        <v>13.03474114441417</v>
      </c>
      <c r="AA1026" s="5">
        <v>14.477656675749319</v>
      </c>
      <c r="AB1026" s="5">
        <v>13.434877384196186</v>
      </c>
      <c r="AC1026" s="5">
        <v>13.046866485013625</v>
      </c>
      <c r="AD1026" s="5">
        <v>12.561852861035423</v>
      </c>
      <c r="AE1026" s="5">
        <v>13.252997275204359</v>
      </c>
      <c r="AF1026" s="5">
        <v>12.161716621253406</v>
      </c>
    </row>
    <row r="1027" spans="1:32">
      <c r="A1027" s="3">
        <v>2021</v>
      </c>
      <c r="B1027" s="5" t="s">
        <v>27</v>
      </c>
      <c r="C1027" s="5" t="s">
        <v>25</v>
      </c>
      <c r="D1027" s="2">
        <v>17</v>
      </c>
      <c r="E1027" s="2">
        <v>24</v>
      </c>
      <c r="F1027" s="44">
        <v>10.42</v>
      </c>
      <c r="G1027" s="44">
        <v>10.19</v>
      </c>
      <c r="H1027" s="44">
        <v>10</v>
      </c>
      <c r="I1027" s="44">
        <v>10.11</v>
      </c>
      <c r="J1027" s="44">
        <v>10</v>
      </c>
      <c r="K1027" s="44">
        <v>10</v>
      </c>
      <c r="L1027" s="44">
        <v>10.48</v>
      </c>
      <c r="M1027" s="44">
        <v>11.18</v>
      </c>
      <c r="N1027" s="44">
        <v>11.14</v>
      </c>
      <c r="O1027" s="44">
        <v>10.35</v>
      </c>
      <c r="P1027" s="44">
        <v>10.23</v>
      </c>
      <c r="Q1027" s="44">
        <v>10.52</v>
      </c>
      <c r="R1027" s="44">
        <v>9.81</v>
      </c>
      <c r="S1027" s="5">
        <v>110.1</v>
      </c>
      <c r="T1027" s="5">
        <v>12.634604904632152</v>
      </c>
      <c r="U1027" s="5">
        <v>12.355722070844687</v>
      </c>
      <c r="V1027" s="5">
        <v>12.125340599455042</v>
      </c>
      <c r="W1027" s="5">
        <v>12.258719346049046</v>
      </c>
      <c r="X1027" s="5">
        <v>12.125340599455042</v>
      </c>
      <c r="Y1027" s="5">
        <v>12.125340599455042</v>
      </c>
      <c r="Z1027" s="5">
        <v>12.707356948228885</v>
      </c>
      <c r="AA1027" s="5">
        <v>13.556130790190736</v>
      </c>
      <c r="AB1027" s="5">
        <v>13.507629427792917</v>
      </c>
      <c r="AC1027" s="5">
        <v>12.549727520435967</v>
      </c>
      <c r="AD1027" s="5">
        <v>12.404223433242509</v>
      </c>
      <c r="AE1027" s="5">
        <v>12.755858310626703</v>
      </c>
      <c r="AF1027" s="5">
        <v>11.894959128065395</v>
      </c>
    </row>
    <row r="1028" spans="1:32">
      <c r="A1028" s="3">
        <v>2021</v>
      </c>
      <c r="B1028" s="5" t="s">
        <v>27</v>
      </c>
      <c r="C1028" s="5" t="s">
        <v>26</v>
      </c>
      <c r="D1028" s="2">
        <v>18</v>
      </c>
      <c r="E1028" s="2">
        <v>24</v>
      </c>
      <c r="F1028" s="44">
        <v>10.73</v>
      </c>
      <c r="G1028" s="44">
        <v>10.26</v>
      </c>
      <c r="H1028" s="44">
        <v>10.199999999999999</v>
      </c>
      <c r="I1028" s="44">
        <v>10.220000000000001</v>
      </c>
      <c r="J1028" s="44">
        <v>10.199999999999999</v>
      </c>
      <c r="K1028" s="44">
        <v>10.25</v>
      </c>
      <c r="L1028" s="44">
        <v>10.81</v>
      </c>
      <c r="M1028" s="44">
        <v>12.2</v>
      </c>
      <c r="N1028" s="44">
        <v>11.07</v>
      </c>
      <c r="O1028" s="44">
        <v>10.81</v>
      </c>
      <c r="P1028" s="44">
        <v>10.39</v>
      </c>
      <c r="Q1028" s="44">
        <v>10.98</v>
      </c>
      <c r="R1028" s="44">
        <v>10.199999999999999</v>
      </c>
      <c r="S1028" s="5">
        <v>110.1</v>
      </c>
      <c r="T1028" s="5">
        <v>13.010490463215261</v>
      </c>
      <c r="U1028" s="5">
        <v>12.440599455040873</v>
      </c>
      <c r="V1028" s="5">
        <v>12.36784741144414</v>
      </c>
      <c r="W1028" s="5">
        <v>12.392098092643053</v>
      </c>
      <c r="X1028" s="5">
        <v>12.36784741144414</v>
      </c>
      <c r="Y1028" s="5">
        <v>12.428474114441418</v>
      </c>
      <c r="Z1028" s="5">
        <v>13.107493188010899</v>
      </c>
      <c r="AA1028" s="5">
        <v>14.792915531335149</v>
      </c>
      <c r="AB1028" s="5">
        <v>13.422752043596731</v>
      </c>
      <c r="AC1028" s="5">
        <v>13.107493188010899</v>
      </c>
      <c r="AD1028" s="5">
        <v>12.598228882833789</v>
      </c>
      <c r="AE1028" s="5">
        <v>13.313623978201637</v>
      </c>
      <c r="AF1028" s="5">
        <v>12.36784741144414</v>
      </c>
    </row>
    <row r="1029" spans="1:32">
      <c r="A1029" s="3">
        <v>2021</v>
      </c>
      <c r="B1029" s="5" t="s">
        <v>28</v>
      </c>
      <c r="C1029" s="5" t="s">
        <v>18</v>
      </c>
      <c r="D1029" s="2">
        <v>19</v>
      </c>
      <c r="E1029" s="2">
        <v>24</v>
      </c>
      <c r="F1029" s="45">
        <v>14.06</v>
      </c>
      <c r="G1029" s="45">
        <v>12.74</v>
      </c>
      <c r="H1029" s="45">
        <v>13.16</v>
      </c>
      <c r="I1029" s="45">
        <v>12.83</v>
      </c>
      <c r="J1029" s="45">
        <v>12.74</v>
      </c>
      <c r="K1029" s="45">
        <v>13.26</v>
      </c>
      <c r="L1029" s="45">
        <v>13.67</v>
      </c>
      <c r="M1029" s="45">
        <v>18.72</v>
      </c>
      <c r="N1029" s="45">
        <v>14.87</v>
      </c>
      <c r="O1029" s="45">
        <v>13.15</v>
      </c>
      <c r="P1029" s="45">
        <v>12.85</v>
      </c>
      <c r="Q1029" s="45">
        <v>14.28</v>
      </c>
      <c r="R1029" s="45">
        <v>12.79</v>
      </c>
      <c r="S1029" s="5">
        <v>110.1</v>
      </c>
      <c r="T1029" s="5">
        <v>17.04822888283379</v>
      </c>
      <c r="U1029" s="5">
        <v>15.447683923705723</v>
      </c>
      <c r="V1029" s="5">
        <v>15.956948228882835</v>
      </c>
      <c r="W1029" s="5">
        <v>15.556811989100819</v>
      </c>
      <c r="X1029" s="5">
        <v>15.447683923705723</v>
      </c>
      <c r="Y1029" s="5">
        <v>16.078201634877384</v>
      </c>
      <c r="Z1029" s="5">
        <v>16.575340599455043</v>
      </c>
      <c r="AA1029" s="5">
        <v>22.698637602179836</v>
      </c>
      <c r="AB1029" s="5">
        <v>18.030381471389646</v>
      </c>
      <c r="AC1029" s="5">
        <v>15.94482288828338</v>
      </c>
      <c r="AD1029" s="5">
        <v>15.581062670299728</v>
      </c>
      <c r="AE1029" s="5">
        <v>17.3149863760218</v>
      </c>
      <c r="AF1029" s="5">
        <v>15.508310626702997</v>
      </c>
    </row>
    <row r="1030" spans="1:32">
      <c r="A1030" s="3">
        <v>2021</v>
      </c>
      <c r="B1030" s="5" t="s">
        <v>28</v>
      </c>
      <c r="C1030" s="5" t="s">
        <v>19</v>
      </c>
      <c r="D1030" s="2">
        <v>20</v>
      </c>
      <c r="E1030" s="2">
        <v>24</v>
      </c>
      <c r="F1030" s="45">
        <v>15.25</v>
      </c>
      <c r="G1030" s="45">
        <v>13.78</v>
      </c>
      <c r="H1030" s="45">
        <v>14.13</v>
      </c>
      <c r="I1030" s="45">
        <v>14.01</v>
      </c>
      <c r="J1030" s="45">
        <v>13.95</v>
      </c>
      <c r="K1030" s="45">
        <v>14.46</v>
      </c>
      <c r="L1030" s="45">
        <v>14.93</v>
      </c>
      <c r="M1030" s="45">
        <v>20.36</v>
      </c>
      <c r="N1030" s="45">
        <v>16.440000000000001</v>
      </c>
      <c r="O1030" s="45">
        <v>14.32</v>
      </c>
      <c r="P1030" s="45">
        <v>13.72</v>
      </c>
      <c r="Q1030" s="45">
        <v>15.22</v>
      </c>
      <c r="R1030" s="45">
        <v>13.08</v>
      </c>
      <c r="S1030" s="5">
        <v>110.1</v>
      </c>
      <c r="T1030" s="5">
        <v>18.491144414168939</v>
      </c>
      <c r="U1030" s="5">
        <v>16.708719346049048</v>
      </c>
      <c r="V1030" s="5">
        <v>17.133106267029973</v>
      </c>
      <c r="W1030" s="5">
        <v>16.987602179836514</v>
      </c>
      <c r="X1030" s="5">
        <v>16.914850136239782</v>
      </c>
      <c r="Y1030" s="5">
        <v>17.533242506811991</v>
      </c>
      <c r="Z1030" s="5">
        <v>18.103133514986375</v>
      </c>
      <c r="AA1030" s="5">
        <v>24.687193460490462</v>
      </c>
      <c r="AB1030" s="5">
        <v>19.934059945504089</v>
      </c>
      <c r="AC1030" s="5">
        <v>17.363487738419618</v>
      </c>
      <c r="AD1030" s="5">
        <v>16.635967302452318</v>
      </c>
      <c r="AE1030" s="5">
        <v>18.454768392370575</v>
      </c>
      <c r="AF1030" s="5">
        <v>15.859945504087195</v>
      </c>
    </row>
    <row r="1031" spans="1:32">
      <c r="A1031" s="3">
        <v>2021</v>
      </c>
      <c r="B1031" s="5" t="s">
        <v>28</v>
      </c>
      <c r="C1031" s="5" t="s">
        <v>20</v>
      </c>
      <c r="D1031" s="2">
        <v>21</v>
      </c>
      <c r="E1031" s="2">
        <v>24</v>
      </c>
      <c r="F1031" s="45">
        <v>12.95</v>
      </c>
      <c r="G1031" s="45">
        <v>11.58</v>
      </c>
      <c r="H1031" s="45">
        <v>12.3</v>
      </c>
      <c r="I1031" s="45">
        <v>11.79</v>
      </c>
      <c r="J1031" s="45">
        <v>11.68</v>
      </c>
      <c r="K1031" s="45">
        <v>12.22</v>
      </c>
      <c r="L1031" s="45">
        <v>12.56</v>
      </c>
      <c r="M1031" s="45">
        <v>17.09</v>
      </c>
      <c r="N1031" s="45">
        <v>13.42</v>
      </c>
      <c r="O1031" s="45">
        <v>12.05</v>
      </c>
      <c r="P1031" s="45">
        <v>12.13</v>
      </c>
      <c r="Q1031" s="45">
        <v>13.51</v>
      </c>
      <c r="R1031" s="45">
        <v>12.47</v>
      </c>
      <c r="S1031" s="5">
        <v>110.1</v>
      </c>
      <c r="T1031" s="5">
        <v>15.702316076294277</v>
      </c>
      <c r="U1031" s="5">
        <v>14.041144414168938</v>
      </c>
      <c r="V1031" s="5">
        <v>14.914168937329702</v>
      </c>
      <c r="W1031" s="5">
        <v>14.295776566757493</v>
      </c>
      <c r="X1031" s="5">
        <v>14.162397820163488</v>
      </c>
      <c r="Y1031" s="5">
        <v>14.817166212534062</v>
      </c>
      <c r="Z1031" s="5">
        <v>15.229427792915532</v>
      </c>
      <c r="AA1031" s="5">
        <v>20.722207084468664</v>
      </c>
      <c r="AB1031" s="5">
        <v>16.272207084468665</v>
      </c>
      <c r="AC1031" s="5">
        <v>14.611035422343326</v>
      </c>
      <c r="AD1031" s="5">
        <v>14.708038147138966</v>
      </c>
      <c r="AE1031" s="5">
        <v>16.381335149863762</v>
      </c>
      <c r="AF1031" s="5">
        <v>15.120299727520438</v>
      </c>
    </row>
    <row r="1032" spans="1:32">
      <c r="A1032" s="3">
        <v>2021</v>
      </c>
      <c r="B1032" s="5" t="s">
        <v>28</v>
      </c>
      <c r="C1032" s="5" t="s">
        <v>21</v>
      </c>
      <c r="D1032" s="2">
        <v>22</v>
      </c>
      <c r="E1032" s="2">
        <v>24</v>
      </c>
      <c r="F1032" s="45">
        <v>15.57</v>
      </c>
      <c r="G1032" s="45">
        <v>14.01</v>
      </c>
      <c r="H1032" s="45">
        <v>14.56</v>
      </c>
      <c r="I1032" s="45">
        <v>14.04</v>
      </c>
      <c r="J1032" s="45">
        <v>13.9</v>
      </c>
      <c r="K1032" s="45">
        <v>14.7</v>
      </c>
      <c r="L1032" s="45">
        <v>15.08</v>
      </c>
      <c r="M1032" s="45">
        <v>20.440000000000001</v>
      </c>
      <c r="N1032" s="45">
        <v>16.350000000000001</v>
      </c>
      <c r="O1032" s="45">
        <v>14.41</v>
      </c>
      <c r="P1032" s="45">
        <v>14.14</v>
      </c>
      <c r="Q1032" s="45">
        <v>15.92</v>
      </c>
      <c r="R1032" s="45">
        <v>14.26</v>
      </c>
      <c r="S1032" s="5">
        <v>110.1</v>
      </c>
      <c r="T1032" s="5">
        <v>18.8791553133515</v>
      </c>
      <c r="U1032" s="5">
        <v>16.987602179836514</v>
      </c>
      <c r="V1032" s="5">
        <v>17.654495912806539</v>
      </c>
      <c r="W1032" s="5">
        <v>17.023978201634879</v>
      </c>
      <c r="X1032" s="5">
        <v>16.85422343324251</v>
      </c>
      <c r="Y1032" s="5">
        <v>17.824250681198908</v>
      </c>
      <c r="Z1032" s="5">
        <v>18.285013623978202</v>
      </c>
      <c r="AA1032" s="5">
        <v>24.784196185286106</v>
      </c>
      <c r="AB1032" s="5">
        <v>19.824931880108995</v>
      </c>
      <c r="AC1032" s="5">
        <v>17.472615803814715</v>
      </c>
      <c r="AD1032" s="5">
        <v>17.14523160762943</v>
      </c>
      <c r="AE1032" s="5">
        <v>19.303542234332429</v>
      </c>
      <c r="AF1032" s="5">
        <v>17.290735694822889</v>
      </c>
    </row>
    <row r="1033" spans="1:32">
      <c r="A1033" s="3">
        <v>2021</v>
      </c>
      <c r="B1033" s="5" t="s">
        <v>28</v>
      </c>
      <c r="C1033" s="5" t="s">
        <v>22</v>
      </c>
      <c r="D1033" s="2">
        <v>23</v>
      </c>
      <c r="E1033" s="2">
        <v>24</v>
      </c>
      <c r="F1033" s="45">
        <v>16.100000000000001</v>
      </c>
      <c r="G1033" s="45">
        <v>14.29</v>
      </c>
      <c r="H1033" s="45">
        <v>15.09</v>
      </c>
      <c r="I1033" s="45">
        <v>14.63</v>
      </c>
      <c r="J1033" s="45">
        <v>14.45</v>
      </c>
      <c r="K1033" s="45">
        <v>15.33</v>
      </c>
      <c r="L1033" s="45">
        <v>15.69</v>
      </c>
      <c r="M1033" s="45">
        <v>21.82</v>
      </c>
      <c r="N1033" s="45">
        <v>17.25</v>
      </c>
      <c r="O1033" s="45">
        <v>14.95</v>
      </c>
      <c r="P1033" s="45">
        <v>14.5</v>
      </c>
      <c r="Q1033" s="45">
        <v>16.12</v>
      </c>
      <c r="R1033" s="45">
        <v>14</v>
      </c>
      <c r="S1033" s="5">
        <v>110.1</v>
      </c>
      <c r="T1033" s="5">
        <v>19.521798365122621</v>
      </c>
      <c r="U1033" s="5">
        <v>17.327111716621253</v>
      </c>
      <c r="V1033" s="5">
        <v>18.297138964577655</v>
      </c>
      <c r="W1033" s="5">
        <v>17.739373297002725</v>
      </c>
      <c r="X1033" s="5">
        <v>17.521117166212534</v>
      </c>
      <c r="Y1033" s="5">
        <v>18.58814713896458</v>
      </c>
      <c r="Z1033" s="5">
        <v>19.024659400544959</v>
      </c>
      <c r="AA1033" s="5">
        <v>26.457493188010904</v>
      </c>
      <c r="AB1033" s="5">
        <v>20.916212534059948</v>
      </c>
      <c r="AC1033" s="5">
        <v>18.127384196185286</v>
      </c>
      <c r="AD1033" s="5">
        <v>17.581743869209809</v>
      </c>
      <c r="AE1033" s="5">
        <v>19.546049046321528</v>
      </c>
      <c r="AF1033" s="5">
        <v>16.975476839237057</v>
      </c>
    </row>
    <row r="1034" spans="1:32">
      <c r="A1034" s="3">
        <v>2021</v>
      </c>
      <c r="B1034" s="5" t="s">
        <v>28</v>
      </c>
      <c r="C1034" s="5" t="s">
        <v>23</v>
      </c>
      <c r="D1034" s="2">
        <v>24</v>
      </c>
      <c r="E1034" s="2">
        <v>24</v>
      </c>
      <c r="F1034" s="45">
        <v>14.86</v>
      </c>
      <c r="G1034" s="45">
        <v>13.26</v>
      </c>
      <c r="H1034" s="45">
        <v>14.13</v>
      </c>
      <c r="I1034" s="45">
        <v>13.15</v>
      </c>
      <c r="J1034" s="45">
        <v>12.83</v>
      </c>
      <c r="K1034" s="45">
        <v>13.84</v>
      </c>
      <c r="L1034" s="45">
        <v>14.18</v>
      </c>
      <c r="M1034" s="45">
        <v>19.11</v>
      </c>
      <c r="N1034" s="45">
        <v>15.17</v>
      </c>
      <c r="O1034" s="45">
        <v>13.66</v>
      </c>
      <c r="P1034" s="45">
        <v>13.87</v>
      </c>
      <c r="Q1034" s="45">
        <v>15.64</v>
      </c>
      <c r="R1034" s="45">
        <v>14.76</v>
      </c>
      <c r="S1034" s="5">
        <v>110.1</v>
      </c>
      <c r="T1034" s="5">
        <v>18.018256130790192</v>
      </c>
      <c r="U1034" s="5">
        <v>16.078201634877384</v>
      </c>
      <c r="V1034" s="5">
        <v>17.133106267029973</v>
      </c>
      <c r="W1034" s="5">
        <v>15.94482288828338</v>
      </c>
      <c r="X1034" s="5">
        <v>15.556811989100819</v>
      </c>
      <c r="Y1034" s="5">
        <v>16.781471389645777</v>
      </c>
      <c r="Z1034" s="5">
        <v>17.193732970027249</v>
      </c>
      <c r="AA1034" s="5">
        <v>23.171525885558584</v>
      </c>
      <c r="AB1034" s="5">
        <v>18.394141689373296</v>
      </c>
      <c r="AC1034" s="5">
        <v>16.563215258855589</v>
      </c>
      <c r="AD1034" s="5">
        <v>16.817847411444141</v>
      </c>
      <c r="AE1034" s="5">
        <v>18.964032697547687</v>
      </c>
      <c r="AF1034" s="5">
        <v>17.897002724795641</v>
      </c>
    </row>
    <row r="1035" spans="1:32">
      <c r="A1035" s="3">
        <v>2021</v>
      </c>
      <c r="B1035" s="5" t="s">
        <v>28</v>
      </c>
      <c r="C1035" s="5" t="s">
        <v>24</v>
      </c>
      <c r="D1035" s="2">
        <v>25</v>
      </c>
      <c r="E1035" s="2">
        <v>24</v>
      </c>
      <c r="F1035" s="45">
        <v>10.66</v>
      </c>
      <c r="G1035" s="45">
        <v>10.26</v>
      </c>
      <c r="H1035" s="45">
        <v>10.119999999999999</v>
      </c>
      <c r="I1035" s="45">
        <v>10.210000000000001</v>
      </c>
      <c r="J1035" s="45">
        <v>10.1</v>
      </c>
      <c r="K1035" s="45">
        <v>10.18</v>
      </c>
      <c r="L1035" s="45">
        <v>10.8</v>
      </c>
      <c r="M1035" s="45">
        <v>11.96</v>
      </c>
      <c r="N1035" s="45">
        <v>11.14</v>
      </c>
      <c r="O1035" s="45">
        <v>10.78</v>
      </c>
      <c r="P1035" s="45">
        <v>10.37</v>
      </c>
      <c r="Q1035" s="45">
        <v>10.94</v>
      </c>
      <c r="R1035" s="45">
        <v>10.01</v>
      </c>
      <c r="S1035" s="5">
        <v>110.1</v>
      </c>
      <c r="T1035" s="5">
        <v>12.925613079019076</v>
      </c>
      <c r="U1035" s="5">
        <v>12.440599455040873</v>
      </c>
      <c r="V1035" s="5">
        <v>12.270844686648502</v>
      </c>
      <c r="W1035" s="5">
        <v>12.379972752043598</v>
      </c>
      <c r="X1035" s="5">
        <v>12.246594005449591</v>
      </c>
      <c r="Y1035" s="5">
        <v>12.343596730245231</v>
      </c>
      <c r="Z1035" s="5">
        <v>13.095367847411447</v>
      </c>
      <c r="AA1035" s="5">
        <v>14.50190735694823</v>
      </c>
      <c r="AB1035" s="5">
        <v>13.507629427792917</v>
      </c>
      <c r="AC1035" s="5">
        <v>13.071117166212534</v>
      </c>
      <c r="AD1035" s="5">
        <v>12.573978201634878</v>
      </c>
      <c r="AE1035" s="5">
        <v>13.265122615803815</v>
      </c>
      <c r="AF1035" s="5">
        <v>12.137465940054497</v>
      </c>
    </row>
    <row r="1036" spans="1:32">
      <c r="A1036" s="3">
        <v>2021</v>
      </c>
      <c r="B1036" s="5" t="s">
        <v>28</v>
      </c>
      <c r="C1036" s="5" t="s">
        <v>25</v>
      </c>
      <c r="D1036" s="2">
        <v>26</v>
      </c>
      <c r="E1036" s="2">
        <v>24</v>
      </c>
      <c r="F1036" s="45">
        <v>10.43</v>
      </c>
      <c r="G1036" s="45">
        <v>10.24</v>
      </c>
      <c r="H1036" s="45">
        <v>10</v>
      </c>
      <c r="I1036" s="45">
        <v>10.11</v>
      </c>
      <c r="J1036" s="45">
        <v>10</v>
      </c>
      <c r="K1036" s="45">
        <v>10</v>
      </c>
      <c r="L1036" s="45">
        <v>10.5</v>
      </c>
      <c r="M1036" s="45">
        <v>11.15</v>
      </c>
      <c r="N1036" s="45">
        <v>11.2</v>
      </c>
      <c r="O1036" s="45">
        <v>10.37</v>
      </c>
      <c r="P1036" s="45">
        <v>10.210000000000001</v>
      </c>
      <c r="Q1036" s="45">
        <v>10.56</v>
      </c>
      <c r="R1036" s="45">
        <v>9.83</v>
      </c>
      <c r="S1036" s="5">
        <v>110.1</v>
      </c>
      <c r="T1036" s="5">
        <v>12.646730245231607</v>
      </c>
      <c r="U1036" s="5">
        <v>12.416348773841962</v>
      </c>
      <c r="V1036" s="5">
        <v>12.125340599455042</v>
      </c>
      <c r="W1036" s="5">
        <v>12.258719346049046</v>
      </c>
      <c r="X1036" s="5">
        <v>12.125340599455042</v>
      </c>
      <c r="Y1036" s="5">
        <v>12.125340599455042</v>
      </c>
      <c r="Z1036" s="5">
        <v>12.731607629427794</v>
      </c>
      <c r="AA1036" s="5">
        <v>13.519754768392373</v>
      </c>
      <c r="AB1036" s="5">
        <v>13.580381471389645</v>
      </c>
      <c r="AC1036" s="5">
        <v>12.573978201634878</v>
      </c>
      <c r="AD1036" s="5">
        <v>12.379972752043598</v>
      </c>
      <c r="AE1036" s="5">
        <v>12.804359673024523</v>
      </c>
      <c r="AF1036" s="5">
        <v>11.919209809264306</v>
      </c>
    </row>
    <row r="1037" spans="1:32">
      <c r="A1037" s="3">
        <v>2021</v>
      </c>
      <c r="B1037" s="5" t="s">
        <v>28</v>
      </c>
      <c r="C1037" s="5" t="s">
        <v>26</v>
      </c>
      <c r="D1037" s="2">
        <v>27</v>
      </c>
      <c r="E1037" s="2">
        <v>24</v>
      </c>
      <c r="F1037" s="45">
        <v>10.75</v>
      </c>
      <c r="G1037" s="45">
        <v>10.26</v>
      </c>
      <c r="H1037" s="45">
        <v>10.199999999999999</v>
      </c>
      <c r="I1037" s="45">
        <v>10.23</v>
      </c>
      <c r="J1037" s="45">
        <v>10.199999999999999</v>
      </c>
      <c r="K1037" s="45">
        <v>10.25</v>
      </c>
      <c r="L1037" s="45">
        <v>10.83</v>
      </c>
      <c r="M1037" s="45">
        <v>12.2</v>
      </c>
      <c r="N1037" s="45">
        <v>11.1</v>
      </c>
      <c r="O1037" s="45">
        <v>10.84</v>
      </c>
      <c r="P1037" s="45">
        <v>10.4</v>
      </c>
      <c r="Q1037" s="45">
        <v>10.98</v>
      </c>
      <c r="R1037" s="45">
        <v>10.220000000000001</v>
      </c>
      <c r="S1037" s="5">
        <v>110.1</v>
      </c>
      <c r="T1037" s="5">
        <v>13.03474114441417</v>
      </c>
      <c r="U1037" s="5">
        <v>12.440599455040873</v>
      </c>
      <c r="V1037" s="5">
        <v>12.36784741144414</v>
      </c>
      <c r="W1037" s="5">
        <v>12.404223433242509</v>
      </c>
      <c r="X1037" s="5">
        <v>12.36784741144414</v>
      </c>
      <c r="Y1037" s="5">
        <v>12.428474114441418</v>
      </c>
      <c r="Z1037" s="5">
        <v>13.13174386920981</v>
      </c>
      <c r="AA1037" s="5">
        <v>14.792915531335149</v>
      </c>
      <c r="AB1037" s="5">
        <v>13.459128065395095</v>
      </c>
      <c r="AC1037" s="5">
        <v>13.143869209809264</v>
      </c>
      <c r="AD1037" s="5">
        <v>12.610354223433244</v>
      </c>
      <c r="AE1037" s="5">
        <v>13.313623978201637</v>
      </c>
      <c r="AF1037" s="5">
        <v>12.392098092643053</v>
      </c>
    </row>
    <row r="1038" spans="1:32">
      <c r="A1038" s="3">
        <v>2021</v>
      </c>
      <c r="B1038" s="5" t="s">
        <v>29</v>
      </c>
      <c r="C1038" s="5" t="s">
        <v>18</v>
      </c>
      <c r="D1038" s="2">
        <v>28</v>
      </c>
      <c r="E1038" s="2">
        <v>24</v>
      </c>
      <c r="F1038" s="46">
        <v>25990</v>
      </c>
      <c r="G1038" s="46">
        <v>23273</v>
      </c>
      <c r="H1038" s="46">
        <v>24398</v>
      </c>
      <c r="I1038" s="46">
        <v>23776</v>
      </c>
      <c r="J1038" s="46">
        <v>24137</v>
      </c>
      <c r="K1038" s="46">
        <v>25068</v>
      </c>
      <c r="L1038" s="46">
        <v>25325</v>
      </c>
      <c r="M1038" s="46">
        <v>34583</v>
      </c>
      <c r="N1038" s="46">
        <v>27300</v>
      </c>
      <c r="O1038" s="46">
        <v>23790</v>
      </c>
      <c r="P1038" s="46">
        <v>23585</v>
      </c>
      <c r="Q1038" s="46">
        <v>25970</v>
      </c>
      <c r="R1038" s="46">
        <v>24099</v>
      </c>
      <c r="S1038" s="5">
        <v>110.1</v>
      </c>
      <c r="T1038" s="5">
        <v>31513.760217983654</v>
      </c>
      <c r="U1038" s="5">
        <v>28219.305177111717</v>
      </c>
      <c r="V1038" s="5">
        <v>29583.405994550409</v>
      </c>
      <c r="W1038" s="5">
        <v>28829.209809264306</v>
      </c>
      <c r="X1038" s="5">
        <v>29266.934604904633</v>
      </c>
      <c r="Y1038" s="5">
        <v>30395.803814713898</v>
      </c>
      <c r="Z1038" s="5">
        <v>30707.425068119894</v>
      </c>
      <c r="AA1038" s="5">
        <v>41933.065395095371</v>
      </c>
      <c r="AB1038" s="5">
        <v>33102.179836512267</v>
      </c>
      <c r="AC1038" s="5">
        <v>28846.185286103544</v>
      </c>
      <c r="AD1038" s="5">
        <v>28597.615803814715</v>
      </c>
      <c r="AE1038" s="5">
        <v>31489.509536784743</v>
      </c>
      <c r="AF1038" s="5">
        <v>29220.858310626703</v>
      </c>
    </row>
    <row r="1039" spans="1:32">
      <c r="A1039" s="3">
        <v>2021</v>
      </c>
      <c r="B1039" s="5" t="s">
        <v>29</v>
      </c>
      <c r="C1039" s="5" t="s">
        <v>19</v>
      </c>
      <c r="D1039" s="2">
        <v>29</v>
      </c>
      <c r="E1039" s="2">
        <v>24</v>
      </c>
      <c r="F1039" s="46">
        <v>30803</v>
      </c>
      <c r="G1039" s="46">
        <v>27348</v>
      </c>
      <c r="H1039" s="46">
        <v>28554</v>
      </c>
      <c r="I1039" s="46">
        <v>28897</v>
      </c>
      <c r="J1039" s="46">
        <v>28818</v>
      </c>
      <c r="K1039" s="46">
        <v>29813</v>
      </c>
      <c r="L1039" s="46">
        <v>30642</v>
      </c>
      <c r="M1039" s="46">
        <v>39694</v>
      </c>
      <c r="N1039" s="46">
        <v>32742</v>
      </c>
      <c r="O1039" s="46">
        <v>28935</v>
      </c>
      <c r="P1039" s="46">
        <v>27711</v>
      </c>
      <c r="Q1039" s="46">
        <v>30739</v>
      </c>
      <c r="R1039" s="46">
        <v>27211</v>
      </c>
      <c r="S1039" s="5">
        <v>110.1</v>
      </c>
      <c r="T1039" s="5">
        <v>37349.686648501367</v>
      </c>
      <c r="U1039" s="5">
        <v>33160.38147138965</v>
      </c>
      <c r="V1039" s="5">
        <v>34622.697547683929</v>
      </c>
      <c r="W1039" s="5">
        <v>35038.596730245234</v>
      </c>
      <c r="X1039" s="5">
        <v>34942.80653950954</v>
      </c>
      <c r="Y1039" s="5">
        <v>36149.277929155316</v>
      </c>
      <c r="Z1039" s="5">
        <v>37154.468664850137</v>
      </c>
      <c r="AA1039" s="5">
        <v>48130.326975476841</v>
      </c>
      <c r="AB1039" s="5">
        <v>39700.790190735694</v>
      </c>
      <c r="AC1039" s="5">
        <v>35084.673024523159</v>
      </c>
      <c r="AD1039" s="5">
        <v>33600.531335149863</v>
      </c>
      <c r="AE1039" s="5">
        <v>37272.084468664849</v>
      </c>
      <c r="AF1039" s="5">
        <v>32994.264305177116</v>
      </c>
    </row>
    <row r="1040" spans="1:32">
      <c r="A1040" s="3">
        <v>2021</v>
      </c>
      <c r="B1040" s="5" t="s">
        <v>29</v>
      </c>
      <c r="C1040" s="5" t="s">
        <v>20</v>
      </c>
      <c r="D1040" s="2">
        <v>30</v>
      </c>
      <c r="E1040" s="2">
        <v>24</v>
      </c>
      <c r="F1040" s="46">
        <v>21242</v>
      </c>
      <c r="G1040" s="46">
        <v>19464</v>
      </c>
      <c r="H1040" s="46">
        <v>20609</v>
      </c>
      <c r="I1040" s="46">
        <v>19239</v>
      </c>
      <c r="J1040" s="46">
        <v>19367</v>
      </c>
      <c r="K1040" s="46">
        <v>20311</v>
      </c>
      <c r="L1040" s="46">
        <v>19722</v>
      </c>
      <c r="M1040" s="46">
        <v>29670</v>
      </c>
      <c r="N1040" s="46">
        <v>21899</v>
      </c>
      <c r="O1040" s="46">
        <v>19297</v>
      </c>
      <c r="P1040" s="46">
        <v>20073</v>
      </c>
      <c r="Q1040" s="46">
        <v>22382</v>
      </c>
      <c r="R1040" s="46">
        <v>20863</v>
      </c>
      <c r="S1040" s="5">
        <v>110.1</v>
      </c>
      <c r="T1040" s="5">
        <v>25756.648501362401</v>
      </c>
      <c r="U1040" s="5">
        <v>23600.762942779293</v>
      </c>
      <c r="V1040" s="5">
        <v>24989.114441416896</v>
      </c>
      <c r="W1040" s="5">
        <v>23327.942779291556</v>
      </c>
      <c r="X1040" s="5">
        <v>23483.147138964578</v>
      </c>
      <c r="Y1040" s="5">
        <v>24627.779291553135</v>
      </c>
      <c r="Z1040" s="5">
        <v>23913.596730245234</v>
      </c>
      <c r="AA1040" s="5">
        <v>35975.885558583112</v>
      </c>
      <c r="AB1040" s="5">
        <v>26553.283378746597</v>
      </c>
      <c r="AC1040" s="5">
        <v>23398.269754768393</v>
      </c>
      <c r="AD1040" s="5">
        <v>24339.196185286106</v>
      </c>
      <c r="AE1040" s="5">
        <v>27138.937329700275</v>
      </c>
      <c r="AF1040" s="5">
        <v>25297.098092643053</v>
      </c>
    </row>
    <row r="1041" spans="1:32">
      <c r="A1041" s="3">
        <v>2021</v>
      </c>
      <c r="B1041" s="5" t="s">
        <v>29</v>
      </c>
      <c r="C1041" s="5" t="s">
        <v>21</v>
      </c>
      <c r="D1041" s="2">
        <v>31</v>
      </c>
      <c r="E1041" s="2">
        <v>24</v>
      </c>
      <c r="F1041" s="46">
        <v>31224</v>
      </c>
      <c r="G1041" s="46">
        <v>27560</v>
      </c>
      <c r="H1041" s="46">
        <v>29371</v>
      </c>
      <c r="I1041" s="46">
        <v>28732</v>
      </c>
      <c r="J1041" s="46">
        <v>28363</v>
      </c>
      <c r="K1041" s="46">
        <v>29893</v>
      </c>
      <c r="L1041" s="46">
        <v>30735</v>
      </c>
      <c r="M1041" s="46">
        <v>39737</v>
      </c>
      <c r="N1041" s="46">
        <v>32827</v>
      </c>
      <c r="O1041" s="46">
        <v>29002</v>
      </c>
      <c r="P1041" s="46">
        <v>28527</v>
      </c>
      <c r="Q1041" s="46">
        <v>31504</v>
      </c>
      <c r="R1041" s="46">
        <v>29073</v>
      </c>
      <c r="S1041" s="5">
        <v>110.1</v>
      </c>
      <c r="T1041" s="5">
        <v>37860.16348773842</v>
      </c>
      <c r="U1041" s="5">
        <v>33417.438692098098</v>
      </c>
      <c r="V1041" s="5">
        <v>35613.337874659403</v>
      </c>
      <c r="W1041" s="5">
        <v>34838.528610354224</v>
      </c>
      <c r="X1041" s="5">
        <v>34391.103542234334</v>
      </c>
      <c r="Y1041" s="5">
        <v>36246.280653950955</v>
      </c>
      <c r="Z1041" s="5">
        <v>37267.234332425069</v>
      </c>
      <c r="AA1041" s="5">
        <v>48182.465940054499</v>
      </c>
      <c r="AB1041" s="5">
        <v>39803.855585831065</v>
      </c>
      <c r="AC1041" s="5">
        <v>35165.912806539513</v>
      </c>
      <c r="AD1041" s="5">
        <v>34589.959128065399</v>
      </c>
      <c r="AE1041" s="5">
        <v>38199.673024523159</v>
      </c>
      <c r="AF1041" s="5">
        <v>35252.002724795639</v>
      </c>
    </row>
    <row r="1042" spans="1:32">
      <c r="A1042" s="3">
        <v>2021</v>
      </c>
      <c r="B1042" s="5" t="s">
        <v>29</v>
      </c>
      <c r="C1042" s="5" t="s">
        <v>22</v>
      </c>
      <c r="D1042" s="2">
        <v>32</v>
      </c>
      <c r="E1042" s="2">
        <v>24</v>
      </c>
      <c r="F1042" s="46">
        <v>33325</v>
      </c>
      <c r="G1042" s="46">
        <v>29334</v>
      </c>
      <c r="H1042" s="46">
        <v>31364</v>
      </c>
      <c r="I1042" s="46">
        <v>30809</v>
      </c>
      <c r="J1042" s="46">
        <v>30699</v>
      </c>
      <c r="K1042" s="46">
        <v>31767</v>
      </c>
      <c r="L1042" s="46">
        <v>33204</v>
      </c>
      <c r="M1042" s="46">
        <v>43492</v>
      </c>
      <c r="N1042" s="46">
        <v>35536</v>
      </c>
      <c r="O1042" s="46">
        <v>31262</v>
      </c>
      <c r="P1042" s="46">
        <v>29953</v>
      </c>
      <c r="Q1042" s="46">
        <v>33311</v>
      </c>
      <c r="R1042" s="46">
        <v>30000</v>
      </c>
      <c r="S1042" s="5">
        <v>110.1</v>
      </c>
      <c r="T1042" s="5">
        <v>40407.697547683929</v>
      </c>
      <c r="U1042" s="5">
        <v>35568.474114441422</v>
      </c>
      <c r="V1042" s="5">
        <v>38029.91825613079</v>
      </c>
      <c r="W1042" s="5">
        <v>37356.961852861037</v>
      </c>
      <c r="X1042" s="5">
        <v>37223.583106267033</v>
      </c>
      <c r="Y1042" s="5">
        <v>38518.569482288833</v>
      </c>
      <c r="Z1042" s="5">
        <v>40260.980926430522</v>
      </c>
      <c r="AA1042" s="5">
        <v>52735.53133514987</v>
      </c>
      <c r="AB1042" s="5">
        <v>43088.610354223434</v>
      </c>
      <c r="AC1042" s="5">
        <v>37906.239782016353</v>
      </c>
      <c r="AD1042" s="5">
        <v>36319.032697547686</v>
      </c>
      <c r="AE1042" s="5">
        <v>40390.722070844691</v>
      </c>
      <c r="AF1042" s="5">
        <v>36376.021798365124</v>
      </c>
    </row>
    <row r="1043" spans="1:32">
      <c r="A1043" s="3">
        <v>2021</v>
      </c>
      <c r="B1043" s="5" t="s">
        <v>29</v>
      </c>
      <c r="C1043" s="5" t="s">
        <v>23</v>
      </c>
      <c r="D1043" s="2">
        <v>33</v>
      </c>
      <c r="E1043" s="2">
        <v>24</v>
      </c>
      <c r="F1043" s="46">
        <v>28301</v>
      </c>
      <c r="G1043" s="46">
        <v>25141</v>
      </c>
      <c r="H1043" s="46">
        <v>27052</v>
      </c>
      <c r="I1043" s="46">
        <v>25310</v>
      </c>
      <c r="J1043" s="46">
        <v>24683</v>
      </c>
      <c r="K1043" s="46">
        <v>26667</v>
      </c>
      <c r="L1043" s="46">
        <v>27386</v>
      </c>
      <c r="M1043" s="46">
        <v>35875</v>
      </c>
      <c r="N1043" s="46">
        <v>29122</v>
      </c>
      <c r="O1043" s="46">
        <v>25894</v>
      </c>
      <c r="P1043" s="46">
        <v>26777</v>
      </c>
      <c r="Q1043" s="46">
        <v>29367</v>
      </c>
      <c r="R1043" s="46">
        <v>27463</v>
      </c>
      <c r="S1043" s="5">
        <v>110.1</v>
      </c>
      <c r="T1043" s="5">
        <v>34315.926430517713</v>
      </c>
      <c r="U1043" s="5">
        <v>30484.318801089921</v>
      </c>
      <c r="V1043" s="5">
        <v>32801.471389645776</v>
      </c>
      <c r="W1043" s="5">
        <v>30689.237057220711</v>
      </c>
      <c r="X1043" s="5">
        <v>29928.97820163488</v>
      </c>
      <c r="Y1043" s="5">
        <v>32334.645776566758</v>
      </c>
      <c r="Z1043" s="5">
        <v>33206.457765667576</v>
      </c>
      <c r="AA1043" s="5">
        <v>43499.659400544959</v>
      </c>
      <c r="AB1043" s="5">
        <v>35311.416893732974</v>
      </c>
      <c r="AC1043" s="5">
        <v>31397.356948228884</v>
      </c>
      <c r="AD1043" s="5">
        <v>32468.024523160766</v>
      </c>
      <c r="AE1043" s="5">
        <v>35608.487738419622</v>
      </c>
      <c r="AF1043" s="5">
        <v>33299.822888283379</v>
      </c>
    </row>
    <row r="1044" spans="1:32">
      <c r="A1044" s="3">
        <v>2021</v>
      </c>
      <c r="B1044" s="5" t="s">
        <v>29</v>
      </c>
      <c r="C1044" s="5" t="s">
        <v>24</v>
      </c>
      <c r="D1044" s="2">
        <v>34</v>
      </c>
      <c r="E1044" s="2">
        <v>24</v>
      </c>
      <c r="F1044" s="46">
        <v>11280</v>
      </c>
      <c r="G1044" s="46">
        <v>11375</v>
      </c>
      <c r="H1044" s="46">
        <v>10993</v>
      </c>
      <c r="I1044" s="46">
        <v>11310</v>
      </c>
      <c r="J1044" s="46">
        <v>10995</v>
      </c>
      <c r="K1044" s="46">
        <v>11325</v>
      </c>
      <c r="L1044" s="46">
        <v>10853</v>
      </c>
      <c r="M1044" s="46">
        <v>11528</v>
      </c>
      <c r="N1044" s="46">
        <v>11408</v>
      </c>
      <c r="O1044" s="46">
        <v>11206</v>
      </c>
      <c r="P1044" s="46">
        <v>11317</v>
      </c>
      <c r="Q1044" s="46">
        <v>12000</v>
      </c>
      <c r="R1044" s="46">
        <v>10881</v>
      </c>
      <c r="S1044" s="5">
        <v>110.1</v>
      </c>
      <c r="T1044" s="5">
        <v>13677.384196185287</v>
      </c>
      <c r="U1044" s="5">
        <v>13792.57493188011</v>
      </c>
      <c r="V1044" s="5">
        <v>13329.386920980927</v>
      </c>
      <c r="W1044" s="5">
        <v>13713.760217983652</v>
      </c>
      <c r="X1044" s="5">
        <v>13331.811989100817</v>
      </c>
      <c r="Y1044" s="5">
        <v>13731.948228882835</v>
      </c>
      <c r="Z1044" s="5">
        <v>13159.632152588556</v>
      </c>
      <c r="AA1044" s="5">
        <v>13978.092643051772</v>
      </c>
      <c r="AB1044" s="5">
        <v>13832.588555858312</v>
      </c>
      <c r="AC1044" s="5">
        <v>13587.65667574932</v>
      </c>
      <c r="AD1044" s="5">
        <v>13722.247956403271</v>
      </c>
      <c r="AE1044" s="5">
        <v>14550.408719346049</v>
      </c>
      <c r="AF1044" s="5">
        <v>13193.583106267031</v>
      </c>
    </row>
    <row r="1045" spans="1:32">
      <c r="A1045" s="3">
        <v>2021</v>
      </c>
      <c r="B1045" s="5" t="s">
        <v>29</v>
      </c>
      <c r="C1045" s="5" t="s">
        <v>25</v>
      </c>
      <c r="D1045" s="2">
        <v>35</v>
      </c>
      <c r="E1045" s="2">
        <v>24</v>
      </c>
      <c r="F1045" s="46">
        <v>10957</v>
      </c>
      <c r="G1045" s="46">
        <v>11614</v>
      </c>
      <c r="H1045" s="46">
        <v>10591</v>
      </c>
      <c r="I1045" s="46">
        <v>12000</v>
      </c>
      <c r="J1045" s="46">
        <v>10346</v>
      </c>
      <c r="K1045" s="46">
        <v>10784</v>
      </c>
      <c r="L1045" s="46">
        <v>10745</v>
      </c>
      <c r="M1045" s="46">
        <v>10883</v>
      </c>
      <c r="N1045" s="46">
        <v>10892</v>
      </c>
      <c r="O1045" s="46">
        <v>11149</v>
      </c>
      <c r="P1045" s="46">
        <v>10957</v>
      </c>
      <c r="Q1045" s="46">
        <v>11876</v>
      </c>
      <c r="R1045" s="46">
        <v>9955</v>
      </c>
      <c r="S1045" s="5">
        <v>110.1</v>
      </c>
      <c r="T1045" s="5">
        <v>13285.73569482289</v>
      </c>
      <c r="U1045" s="5">
        <v>14082.370572207084</v>
      </c>
      <c r="V1045" s="5">
        <v>12841.948228882835</v>
      </c>
      <c r="W1045" s="5">
        <v>14550.408719346049</v>
      </c>
      <c r="X1045" s="5">
        <v>12544.877384196187</v>
      </c>
      <c r="Y1045" s="5">
        <v>13075.967302452316</v>
      </c>
      <c r="Z1045" s="5">
        <v>13028.678474114442</v>
      </c>
      <c r="AA1045" s="5">
        <v>13196.008174386921</v>
      </c>
      <c r="AB1045" s="5">
        <v>13206.920980926432</v>
      </c>
      <c r="AC1045" s="5">
        <v>13518.542234332426</v>
      </c>
      <c r="AD1045" s="5">
        <v>13285.73569482289</v>
      </c>
      <c r="AE1045" s="5">
        <v>14400.054495912807</v>
      </c>
      <c r="AF1045" s="5">
        <v>12070.776566757493</v>
      </c>
    </row>
    <row r="1046" spans="1:32">
      <c r="A1046" s="3">
        <v>2021</v>
      </c>
      <c r="B1046" s="5" t="s">
        <v>29</v>
      </c>
      <c r="C1046" s="5" t="s">
        <v>26</v>
      </c>
      <c r="D1046" s="2">
        <v>36</v>
      </c>
      <c r="E1046" s="2">
        <v>24</v>
      </c>
      <c r="F1046" s="46">
        <v>11378</v>
      </c>
      <c r="G1046" s="46">
        <v>11290</v>
      </c>
      <c r="H1046" s="46">
        <v>11116</v>
      </c>
      <c r="I1046" s="46">
        <v>11115</v>
      </c>
      <c r="J1046" s="46">
        <v>11139</v>
      </c>
      <c r="K1046" s="46">
        <v>11517</v>
      </c>
      <c r="L1046" s="46">
        <v>10881</v>
      </c>
      <c r="M1046" s="46">
        <v>11800</v>
      </c>
      <c r="N1046" s="46">
        <v>11539</v>
      </c>
      <c r="O1046" s="46">
        <v>11215</v>
      </c>
      <c r="P1046" s="46">
        <v>11467</v>
      </c>
      <c r="Q1046" s="46">
        <v>12023</v>
      </c>
      <c r="R1046" s="46">
        <v>11263</v>
      </c>
      <c r="S1046" s="5">
        <v>110.1</v>
      </c>
      <c r="T1046" s="5">
        <v>13796.212534059947</v>
      </c>
      <c r="U1046" s="5">
        <v>13689.509536784743</v>
      </c>
      <c r="V1046" s="5">
        <v>13478.528610354224</v>
      </c>
      <c r="W1046" s="5">
        <v>13477.316076294279</v>
      </c>
      <c r="X1046" s="5">
        <v>13506.41689373297</v>
      </c>
      <c r="Y1046" s="5">
        <v>13964.754768392371</v>
      </c>
      <c r="Z1046" s="5">
        <v>13193.583106267031</v>
      </c>
      <c r="AA1046" s="5">
        <v>14307.901907356949</v>
      </c>
      <c r="AB1046" s="5">
        <v>13991.430517711173</v>
      </c>
      <c r="AC1046" s="5">
        <v>13598.569482288829</v>
      </c>
      <c r="AD1046" s="5">
        <v>13904.128065395096</v>
      </c>
      <c r="AE1046" s="5">
        <v>14578.297002724796</v>
      </c>
      <c r="AF1046" s="5">
        <v>13656.771117166214</v>
      </c>
    </row>
    <row r="1047" spans="1:32">
      <c r="A1047" s="3">
        <v>2022</v>
      </c>
      <c r="B1047" s="5" t="s">
        <v>17</v>
      </c>
      <c r="C1047" s="5" t="s">
        <v>18</v>
      </c>
      <c r="D1047" s="2">
        <v>1</v>
      </c>
      <c r="E1047" s="2">
        <v>25</v>
      </c>
      <c r="F1047" s="96">
        <v>533.70000000000005</v>
      </c>
      <c r="G1047" s="96">
        <v>480.8</v>
      </c>
      <c r="H1047" s="96">
        <v>504.6</v>
      </c>
      <c r="I1047" s="96">
        <v>496.8</v>
      </c>
      <c r="J1047" s="96">
        <v>495.7</v>
      </c>
      <c r="K1047" s="96">
        <v>517.20000000000005</v>
      </c>
      <c r="L1047" s="96">
        <v>517</v>
      </c>
      <c r="M1047" s="96">
        <v>701.6</v>
      </c>
      <c r="N1047" s="96">
        <v>549.20000000000005</v>
      </c>
      <c r="O1047" s="96">
        <v>500</v>
      </c>
      <c r="P1047" s="96">
        <v>497.1</v>
      </c>
      <c r="Q1047" s="96">
        <v>526.5</v>
      </c>
      <c r="R1047" s="96">
        <v>499.2</v>
      </c>
      <c r="S1047" s="5">
        <v>120</v>
      </c>
      <c r="T1047" s="96">
        <v>593.74125000000015</v>
      </c>
      <c r="U1047" s="96">
        <v>534.89</v>
      </c>
      <c r="V1047" s="96">
        <v>561.36750000000006</v>
      </c>
      <c r="W1047" s="96">
        <v>552.69000000000005</v>
      </c>
      <c r="X1047" s="96">
        <v>551.46624999999995</v>
      </c>
      <c r="Y1047" s="96">
        <v>575.3850000000001</v>
      </c>
      <c r="Z1047" s="96">
        <v>575.16250000000002</v>
      </c>
      <c r="AA1047" s="96">
        <v>780.53000000000009</v>
      </c>
      <c r="AB1047" s="96">
        <v>610.98500000000013</v>
      </c>
      <c r="AC1047" s="96">
        <v>556.25</v>
      </c>
      <c r="AD1047" s="96">
        <v>553.02375000000006</v>
      </c>
      <c r="AE1047" s="96">
        <v>585.73125000000005</v>
      </c>
      <c r="AF1047" s="96">
        <v>555.36</v>
      </c>
    </row>
    <row r="1048" spans="1:32">
      <c r="A1048" s="3">
        <v>2022</v>
      </c>
      <c r="B1048" s="5" t="s">
        <v>17</v>
      </c>
      <c r="C1048" s="5" t="s">
        <v>19</v>
      </c>
      <c r="D1048" s="2">
        <v>2</v>
      </c>
      <c r="E1048" s="2">
        <v>25</v>
      </c>
      <c r="F1048" s="96">
        <v>623.20000000000005</v>
      </c>
      <c r="G1048" s="96">
        <v>565.79999999999995</v>
      </c>
      <c r="H1048" s="96">
        <v>584.6</v>
      </c>
      <c r="I1048" s="96">
        <v>585</v>
      </c>
      <c r="J1048" s="96">
        <v>586.4</v>
      </c>
      <c r="K1048" s="96">
        <v>604.29999999999995</v>
      </c>
      <c r="L1048" s="96">
        <v>619.20000000000005</v>
      </c>
      <c r="M1048" s="96">
        <v>785.8</v>
      </c>
      <c r="N1048" s="96">
        <v>649.20000000000005</v>
      </c>
      <c r="O1048" s="96">
        <v>595</v>
      </c>
      <c r="P1048" s="96">
        <v>574.9</v>
      </c>
      <c r="Q1048" s="96">
        <v>618.20000000000005</v>
      </c>
      <c r="R1048" s="96">
        <v>555.9</v>
      </c>
      <c r="S1048" s="5">
        <v>120</v>
      </c>
      <c r="T1048" s="96">
        <v>693.31000000000006</v>
      </c>
      <c r="U1048" s="96">
        <v>629.45249999999987</v>
      </c>
      <c r="V1048" s="96">
        <v>650.36750000000006</v>
      </c>
      <c r="W1048" s="96">
        <v>650.8125</v>
      </c>
      <c r="X1048" s="96">
        <v>652.37</v>
      </c>
      <c r="Y1048" s="96">
        <v>672.28374999999994</v>
      </c>
      <c r="Z1048" s="96">
        <v>688.86000000000013</v>
      </c>
      <c r="AA1048" s="96">
        <v>874.20249999999987</v>
      </c>
      <c r="AB1048" s="96">
        <v>722.23500000000013</v>
      </c>
      <c r="AC1048" s="96">
        <v>661.9375</v>
      </c>
      <c r="AD1048" s="96">
        <v>639.57624999999996</v>
      </c>
      <c r="AE1048" s="96">
        <v>687.74750000000006</v>
      </c>
      <c r="AF1048" s="96">
        <v>618.43874999999991</v>
      </c>
    </row>
    <row r="1049" spans="1:32">
      <c r="A1049" s="3">
        <v>2022</v>
      </c>
      <c r="B1049" s="5" t="s">
        <v>17</v>
      </c>
      <c r="C1049" s="5" t="s">
        <v>20</v>
      </c>
      <c r="D1049" s="2">
        <v>3</v>
      </c>
      <c r="E1049" s="2">
        <v>25</v>
      </c>
      <c r="F1049" s="96">
        <v>449.8</v>
      </c>
      <c r="G1049" s="96">
        <v>407.5</v>
      </c>
      <c r="H1049" s="96">
        <v>430.7</v>
      </c>
      <c r="I1049" s="96">
        <v>413.9</v>
      </c>
      <c r="J1049" s="96">
        <v>402.5</v>
      </c>
      <c r="K1049" s="96">
        <v>427.8</v>
      </c>
      <c r="L1049" s="96">
        <v>414.5</v>
      </c>
      <c r="M1049" s="96">
        <v>613.29999999999995</v>
      </c>
      <c r="N1049" s="96">
        <v>458.7</v>
      </c>
      <c r="O1049" s="96">
        <v>419.9</v>
      </c>
      <c r="P1049" s="96">
        <v>431.3</v>
      </c>
      <c r="Q1049" s="96">
        <v>455.6</v>
      </c>
      <c r="R1049" s="96">
        <v>438.6</v>
      </c>
      <c r="S1049" s="5">
        <v>120</v>
      </c>
      <c r="T1049" s="96">
        <v>500.40250000000003</v>
      </c>
      <c r="U1049" s="96">
        <v>453.34375</v>
      </c>
      <c r="V1049" s="96">
        <v>479.15375</v>
      </c>
      <c r="W1049" s="96">
        <v>460.46374999999995</v>
      </c>
      <c r="X1049" s="96">
        <v>447.78125</v>
      </c>
      <c r="Y1049" s="96">
        <v>475.92750000000001</v>
      </c>
      <c r="Z1049" s="96">
        <v>461.13125000000002</v>
      </c>
      <c r="AA1049" s="96">
        <v>682.29624999999987</v>
      </c>
      <c r="AB1049" s="96">
        <v>510.30374999999998</v>
      </c>
      <c r="AC1049" s="96">
        <v>467.13874999999996</v>
      </c>
      <c r="AD1049" s="96">
        <v>479.82125000000002</v>
      </c>
      <c r="AE1049" s="96">
        <v>506.85500000000008</v>
      </c>
      <c r="AF1049" s="96">
        <v>487.94250000000005</v>
      </c>
    </row>
    <row r="1050" spans="1:32">
      <c r="A1050" s="3">
        <v>2022</v>
      </c>
      <c r="B1050" s="5" t="s">
        <v>17</v>
      </c>
      <c r="C1050" s="5" t="s">
        <v>21</v>
      </c>
      <c r="D1050" s="2">
        <v>4</v>
      </c>
      <c r="E1050" s="2">
        <v>25</v>
      </c>
      <c r="F1050" s="96">
        <v>641.79999999999995</v>
      </c>
      <c r="G1050" s="96">
        <v>575.29999999999995</v>
      </c>
      <c r="H1050" s="96">
        <v>602.9</v>
      </c>
      <c r="I1050" s="96">
        <v>588.1</v>
      </c>
      <c r="J1050" s="96">
        <v>594.1</v>
      </c>
      <c r="K1050" s="96">
        <v>617.79999999999995</v>
      </c>
      <c r="L1050" s="96">
        <v>633.70000000000005</v>
      </c>
      <c r="M1050" s="96">
        <v>808.8</v>
      </c>
      <c r="N1050" s="96">
        <v>666.1</v>
      </c>
      <c r="O1050" s="96">
        <v>612</v>
      </c>
      <c r="P1050" s="96">
        <v>599.70000000000005</v>
      </c>
      <c r="Q1050" s="96">
        <v>640.5</v>
      </c>
      <c r="R1050" s="96">
        <v>596.79999999999995</v>
      </c>
      <c r="S1050" s="5">
        <v>120</v>
      </c>
      <c r="T1050" s="96">
        <v>714.00249999999994</v>
      </c>
      <c r="U1050" s="96">
        <v>640.0212499999999</v>
      </c>
      <c r="V1050" s="96">
        <v>670.72624999999994</v>
      </c>
      <c r="W1050" s="96">
        <v>654.26125000000002</v>
      </c>
      <c r="X1050" s="96">
        <v>660.93625000000009</v>
      </c>
      <c r="Y1050" s="96">
        <v>687.3024999999999</v>
      </c>
      <c r="Z1050" s="96">
        <v>704.99125000000015</v>
      </c>
      <c r="AA1050" s="96">
        <v>899.78999999999985</v>
      </c>
      <c r="AB1050" s="96">
        <v>741.03625</v>
      </c>
      <c r="AC1050" s="96">
        <v>680.85</v>
      </c>
      <c r="AD1050" s="96">
        <v>667.1662500000001</v>
      </c>
      <c r="AE1050" s="96">
        <v>712.55624999999998</v>
      </c>
      <c r="AF1050" s="96">
        <v>663.93999999999994</v>
      </c>
    </row>
    <row r="1051" spans="1:32">
      <c r="A1051" s="3">
        <v>2022</v>
      </c>
      <c r="B1051" s="5" t="s">
        <v>17</v>
      </c>
      <c r="C1051" s="5" t="s">
        <v>22</v>
      </c>
      <c r="D1051" s="2">
        <v>5</v>
      </c>
      <c r="E1051" s="2">
        <v>25</v>
      </c>
      <c r="F1051" s="96">
        <v>683.2</v>
      </c>
      <c r="G1051" s="96">
        <v>613.29999999999995</v>
      </c>
      <c r="H1051" s="96">
        <v>643.1</v>
      </c>
      <c r="I1051" s="96">
        <v>633.6</v>
      </c>
      <c r="J1051" s="96">
        <v>633.6</v>
      </c>
      <c r="K1051" s="96">
        <v>668.7</v>
      </c>
      <c r="L1051" s="96">
        <v>679.8</v>
      </c>
      <c r="M1051" s="96">
        <v>869.3</v>
      </c>
      <c r="N1051" s="96">
        <v>709.1</v>
      </c>
      <c r="O1051" s="96">
        <v>650.5</v>
      </c>
      <c r="P1051" s="96">
        <v>625</v>
      </c>
      <c r="Q1051" s="96">
        <v>675</v>
      </c>
      <c r="R1051" s="96">
        <v>600.9</v>
      </c>
      <c r="S1051" s="5">
        <v>120</v>
      </c>
      <c r="T1051" s="96">
        <v>760.06000000000006</v>
      </c>
      <c r="U1051" s="96">
        <v>682.29624999999987</v>
      </c>
      <c r="V1051" s="96">
        <v>715.44875000000002</v>
      </c>
      <c r="W1051" s="96">
        <v>704.88</v>
      </c>
      <c r="X1051" s="96">
        <v>704.88</v>
      </c>
      <c r="Y1051" s="96">
        <v>743.92875000000015</v>
      </c>
      <c r="Z1051" s="96">
        <v>756.27749999999992</v>
      </c>
      <c r="AA1051" s="96">
        <v>967.09624999999994</v>
      </c>
      <c r="AB1051" s="96">
        <v>788.87375000000009</v>
      </c>
      <c r="AC1051" s="96">
        <v>723.68124999999998</v>
      </c>
      <c r="AD1051" s="96">
        <v>695.3125</v>
      </c>
      <c r="AE1051" s="96">
        <v>750.9375</v>
      </c>
      <c r="AF1051" s="96">
        <v>668.50124999999991</v>
      </c>
    </row>
    <row r="1052" spans="1:32">
      <c r="A1052" s="3">
        <v>2022</v>
      </c>
      <c r="B1052" s="5" t="s">
        <v>17</v>
      </c>
      <c r="C1052" s="5" t="s">
        <v>23</v>
      </c>
      <c r="D1052" s="2">
        <v>6</v>
      </c>
      <c r="E1052" s="2">
        <v>25</v>
      </c>
      <c r="F1052" s="96">
        <v>587.70000000000005</v>
      </c>
      <c r="G1052" s="96">
        <v>531.70000000000005</v>
      </c>
      <c r="H1052" s="96">
        <v>548.20000000000005</v>
      </c>
      <c r="I1052" s="96">
        <v>528.29999999999995</v>
      </c>
      <c r="J1052" s="96">
        <v>527.4</v>
      </c>
      <c r="K1052" s="96">
        <v>550.70000000000005</v>
      </c>
      <c r="L1052" s="96">
        <v>569.4</v>
      </c>
      <c r="M1052" s="96">
        <v>745.2</v>
      </c>
      <c r="N1052" s="96">
        <v>594.1</v>
      </c>
      <c r="O1052" s="96">
        <v>552</v>
      </c>
      <c r="P1052" s="96">
        <v>555.79999999999995</v>
      </c>
      <c r="Q1052" s="96">
        <v>606.29999999999995</v>
      </c>
      <c r="R1052" s="96">
        <v>585.6</v>
      </c>
      <c r="S1052" s="5">
        <v>120</v>
      </c>
      <c r="T1052" s="96">
        <v>653.81625000000008</v>
      </c>
      <c r="U1052" s="96">
        <v>591.51625000000013</v>
      </c>
      <c r="V1052" s="96">
        <v>609.87250000000006</v>
      </c>
      <c r="W1052" s="96">
        <v>587.73374999999987</v>
      </c>
      <c r="X1052" s="96">
        <v>586.73249999999996</v>
      </c>
      <c r="Y1052" s="96">
        <v>612.65375000000006</v>
      </c>
      <c r="Z1052" s="96">
        <v>633.45749999999998</v>
      </c>
      <c r="AA1052" s="96">
        <v>829.03500000000008</v>
      </c>
      <c r="AB1052" s="96">
        <v>660.93625000000009</v>
      </c>
      <c r="AC1052" s="96">
        <v>614.1</v>
      </c>
      <c r="AD1052" s="96">
        <v>618.32749999999987</v>
      </c>
      <c r="AE1052" s="96">
        <v>674.50874999999985</v>
      </c>
      <c r="AF1052" s="96">
        <v>651.48</v>
      </c>
    </row>
    <row r="1053" spans="1:32">
      <c r="A1053" s="3">
        <v>2022</v>
      </c>
      <c r="B1053" s="5" t="s">
        <v>17</v>
      </c>
      <c r="C1053" s="5" t="s">
        <v>24</v>
      </c>
      <c r="D1053" s="2">
        <v>7</v>
      </c>
      <c r="E1053" s="2">
        <v>25</v>
      </c>
      <c r="F1053" s="96">
        <v>228.3</v>
      </c>
      <c r="G1053" s="96">
        <v>227.2</v>
      </c>
      <c r="H1053" s="96">
        <v>227.2</v>
      </c>
      <c r="I1053" s="96">
        <v>225</v>
      </c>
      <c r="J1053" s="96">
        <v>220.5</v>
      </c>
      <c r="K1053" s="96">
        <v>230</v>
      </c>
      <c r="L1053" s="96">
        <v>225.5</v>
      </c>
      <c r="M1053" s="96">
        <v>230.4</v>
      </c>
      <c r="N1053" s="96">
        <v>230</v>
      </c>
      <c r="O1053" s="96">
        <v>230</v>
      </c>
      <c r="P1053" s="96">
        <v>228.7</v>
      </c>
      <c r="Q1053" s="96">
        <v>237.9</v>
      </c>
      <c r="R1053" s="96">
        <v>222.9</v>
      </c>
      <c r="S1053" s="5">
        <v>120</v>
      </c>
      <c r="T1053" s="96">
        <v>253.98375000000001</v>
      </c>
      <c r="U1053" s="96">
        <v>252.75999999999996</v>
      </c>
      <c r="V1053" s="96">
        <v>252.75999999999996</v>
      </c>
      <c r="W1053" s="96">
        <v>250.3125</v>
      </c>
      <c r="X1053" s="96">
        <v>245.30625000000001</v>
      </c>
      <c r="Y1053" s="96">
        <v>255.875</v>
      </c>
      <c r="Z1053" s="96">
        <v>250.86875000000001</v>
      </c>
      <c r="AA1053" s="96">
        <v>256.32</v>
      </c>
      <c r="AB1053" s="96">
        <v>255.875</v>
      </c>
      <c r="AC1053" s="96">
        <v>255.875</v>
      </c>
      <c r="AD1053" s="96">
        <v>254.42874999999998</v>
      </c>
      <c r="AE1053" s="96">
        <v>264.66374999999999</v>
      </c>
      <c r="AF1053" s="96">
        <v>247.97625000000002</v>
      </c>
    </row>
    <row r="1054" spans="1:32">
      <c r="A1054" s="3">
        <v>2022</v>
      </c>
      <c r="B1054" s="5" t="s">
        <v>17</v>
      </c>
      <c r="C1054" s="5" t="s">
        <v>25</v>
      </c>
      <c r="D1054" s="2">
        <v>8</v>
      </c>
      <c r="E1054" s="2">
        <v>25</v>
      </c>
      <c r="F1054" s="96">
        <v>211.2</v>
      </c>
      <c r="G1054" s="96">
        <v>224.6</v>
      </c>
      <c r="H1054" s="96">
        <v>207</v>
      </c>
      <c r="I1054" s="96">
        <v>220.5</v>
      </c>
      <c r="J1054" s="96">
        <v>199.6</v>
      </c>
      <c r="K1054" s="96">
        <v>226.9</v>
      </c>
      <c r="L1054" s="96">
        <v>205.3</v>
      </c>
      <c r="M1054" s="96">
        <v>218.4</v>
      </c>
      <c r="N1054" s="96">
        <v>195.4</v>
      </c>
      <c r="O1054" s="96">
        <v>212.2</v>
      </c>
      <c r="P1054" s="96">
        <v>202.7</v>
      </c>
      <c r="Q1054" s="96">
        <v>226.1</v>
      </c>
      <c r="R1054" s="96">
        <v>200</v>
      </c>
      <c r="S1054" s="5">
        <v>120</v>
      </c>
      <c r="T1054" s="96">
        <v>234.95999999999998</v>
      </c>
      <c r="U1054" s="96">
        <v>249.86749999999998</v>
      </c>
      <c r="V1054" s="96">
        <v>230.28749999999999</v>
      </c>
      <c r="W1054" s="96">
        <v>245.30625000000001</v>
      </c>
      <c r="X1054" s="96">
        <v>222.05499999999998</v>
      </c>
      <c r="Y1054" s="96">
        <v>252.42625000000001</v>
      </c>
      <c r="Z1054" s="96">
        <v>228.39625000000004</v>
      </c>
      <c r="AA1054" s="96">
        <v>242.97</v>
      </c>
      <c r="AB1054" s="96">
        <v>217.38250000000002</v>
      </c>
      <c r="AC1054" s="96">
        <v>236.07249999999996</v>
      </c>
      <c r="AD1054" s="96">
        <v>225.50374999999997</v>
      </c>
      <c r="AE1054" s="96">
        <v>251.53625</v>
      </c>
      <c r="AF1054" s="96">
        <v>222.5</v>
      </c>
    </row>
    <row r="1055" spans="1:32">
      <c r="A1055" s="3">
        <v>2022</v>
      </c>
      <c r="B1055" s="5" t="s">
        <v>17</v>
      </c>
      <c r="C1055" s="5" t="s">
        <v>26</v>
      </c>
      <c r="D1055" s="2">
        <v>9</v>
      </c>
      <c r="E1055" s="2">
        <v>25</v>
      </c>
      <c r="F1055" s="96">
        <v>234.1</v>
      </c>
      <c r="G1055" s="96">
        <v>229</v>
      </c>
      <c r="H1055" s="96">
        <v>230</v>
      </c>
      <c r="I1055" s="96">
        <v>225.8</v>
      </c>
      <c r="J1055" s="96">
        <v>227.2</v>
      </c>
      <c r="K1055" s="96">
        <v>234.9</v>
      </c>
      <c r="L1055" s="96">
        <v>230</v>
      </c>
      <c r="M1055" s="96">
        <v>241.7</v>
      </c>
      <c r="N1055" s="96">
        <v>240.9</v>
      </c>
      <c r="O1055" s="96">
        <v>234.3</v>
      </c>
      <c r="P1055" s="96">
        <v>236.1</v>
      </c>
      <c r="Q1055" s="96">
        <v>241.6</v>
      </c>
      <c r="R1055" s="96">
        <v>230</v>
      </c>
      <c r="S1055" s="5">
        <v>120</v>
      </c>
      <c r="T1055" s="96">
        <v>260.43624999999997</v>
      </c>
      <c r="U1055" s="96">
        <v>254.76249999999999</v>
      </c>
      <c r="V1055" s="96">
        <v>255.875</v>
      </c>
      <c r="W1055" s="96">
        <v>251.20250000000001</v>
      </c>
      <c r="X1055" s="96">
        <v>252.75999999999996</v>
      </c>
      <c r="Y1055" s="96">
        <v>261.32625000000002</v>
      </c>
      <c r="Z1055" s="96">
        <v>255.875</v>
      </c>
      <c r="AA1055" s="96">
        <v>268.89124999999996</v>
      </c>
      <c r="AB1055" s="96">
        <v>268.00125000000003</v>
      </c>
      <c r="AC1055" s="96">
        <v>260.65875</v>
      </c>
      <c r="AD1055" s="96">
        <v>262.66125</v>
      </c>
      <c r="AE1055" s="96">
        <v>268.77999999999997</v>
      </c>
      <c r="AF1055" s="96">
        <v>255.875</v>
      </c>
    </row>
    <row r="1056" spans="1:32">
      <c r="A1056" s="3">
        <v>2022</v>
      </c>
      <c r="B1056" s="5" t="s">
        <v>27</v>
      </c>
      <c r="C1056" s="5" t="s">
        <v>18</v>
      </c>
      <c r="D1056" s="2">
        <v>10</v>
      </c>
      <c r="E1056" s="2">
        <v>25</v>
      </c>
      <c r="F1056" s="44">
        <v>14.79</v>
      </c>
      <c r="G1056" s="44">
        <v>13.33</v>
      </c>
      <c r="H1056" s="44">
        <v>13.81</v>
      </c>
      <c r="I1056" s="44">
        <v>13.49</v>
      </c>
      <c r="J1056" s="44">
        <v>13.45</v>
      </c>
      <c r="K1056" s="44">
        <v>14</v>
      </c>
      <c r="L1056" s="44">
        <v>14.47</v>
      </c>
      <c r="M1056" s="44">
        <v>19.440000000000001</v>
      </c>
      <c r="N1056" s="44">
        <v>15.34</v>
      </c>
      <c r="O1056" s="44">
        <v>14.18</v>
      </c>
      <c r="P1056" s="44">
        <v>13.83</v>
      </c>
      <c r="Q1056" s="44">
        <v>15</v>
      </c>
      <c r="R1056" s="44">
        <v>13.5</v>
      </c>
      <c r="S1056" s="5">
        <v>120</v>
      </c>
      <c r="T1056" s="44">
        <v>16.453875</v>
      </c>
      <c r="U1056" s="44">
        <v>14.829625</v>
      </c>
      <c r="V1056" s="44">
        <v>15.363625000000001</v>
      </c>
      <c r="W1056" s="44">
        <v>15.007624999999999</v>
      </c>
      <c r="X1056" s="44">
        <v>14.963124999999998</v>
      </c>
      <c r="Y1056" s="44">
        <v>15.574999999999999</v>
      </c>
      <c r="Z1056" s="44">
        <v>16.097875000000002</v>
      </c>
      <c r="AA1056" s="44">
        <v>21.627000000000002</v>
      </c>
      <c r="AB1056" s="44">
        <v>17.065749999999998</v>
      </c>
      <c r="AC1056" s="44">
        <v>15.77525</v>
      </c>
      <c r="AD1056" s="44">
        <v>15.385875</v>
      </c>
      <c r="AE1056" s="44">
        <v>16.6875</v>
      </c>
      <c r="AF1056" s="44">
        <v>15.018750000000001</v>
      </c>
    </row>
    <row r="1057" spans="1:32">
      <c r="A1057" s="3">
        <v>2022</v>
      </c>
      <c r="B1057" s="5" t="s">
        <v>27</v>
      </c>
      <c r="C1057" s="5" t="s">
        <v>19</v>
      </c>
      <c r="D1057" s="2">
        <v>11</v>
      </c>
      <c r="E1057" s="2">
        <v>25</v>
      </c>
      <c r="F1057" s="44">
        <v>16</v>
      </c>
      <c r="G1057" s="44">
        <v>14.34</v>
      </c>
      <c r="H1057" s="44">
        <v>14.84</v>
      </c>
      <c r="I1057" s="44">
        <v>14.72</v>
      </c>
      <c r="J1057" s="44">
        <v>14.78</v>
      </c>
      <c r="K1057" s="44">
        <v>15.2</v>
      </c>
      <c r="L1057" s="44">
        <v>15.58</v>
      </c>
      <c r="M1057" s="44">
        <v>20.73</v>
      </c>
      <c r="N1057" s="44">
        <v>16.89</v>
      </c>
      <c r="O1057" s="44">
        <v>15.33</v>
      </c>
      <c r="P1057" s="44">
        <v>14.77</v>
      </c>
      <c r="Q1057" s="44">
        <v>16</v>
      </c>
      <c r="R1057" s="44">
        <v>14.04</v>
      </c>
      <c r="S1057" s="5">
        <v>120</v>
      </c>
      <c r="T1057" s="44">
        <v>17.8</v>
      </c>
      <c r="U1057" s="44">
        <v>15.953249999999999</v>
      </c>
      <c r="V1057" s="44">
        <v>16.509499999999999</v>
      </c>
      <c r="W1057" s="44">
        <v>16.376000000000001</v>
      </c>
      <c r="X1057" s="44">
        <v>16.44275</v>
      </c>
      <c r="Y1057" s="44">
        <v>16.91</v>
      </c>
      <c r="Z1057" s="44">
        <v>17.332749999999997</v>
      </c>
      <c r="AA1057" s="44">
        <v>23.062124999999998</v>
      </c>
      <c r="AB1057" s="44">
        <v>18.790125</v>
      </c>
      <c r="AC1057" s="44">
        <v>17.054625000000001</v>
      </c>
      <c r="AD1057" s="44">
        <v>16.431625</v>
      </c>
      <c r="AE1057" s="44">
        <v>17.8</v>
      </c>
      <c r="AF1057" s="44">
        <v>15.619499999999999</v>
      </c>
    </row>
    <row r="1058" spans="1:32">
      <c r="A1058" s="3">
        <v>2022</v>
      </c>
      <c r="B1058" s="5" t="s">
        <v>27</v>
      </c>
      <c r="C1058" s="5" t="s">
        <v>20</v>
      </c>
      <c r="D1058" s="2">
        <v>12</v>
      </c>
      <c r="E1058" s="2">
        <v>25</v>
      </c>
      <c r="F1058" s="44">
        <v>13.6</v>
      </c>
      <c r="G1058" s="44">
        <v>12.31</v>
      </c>
      <c r="H1058" s="44">
        <v>12.81</v>
      </c>
      <c r="I1058" s="44">
        <v>12.31</v>
      </c>
      <c r="J1058" s="44">
        <v>12.17</v>
      </c>
      <c r="K1058" s="44">
        <v>12.89</v>
      </c>
      <c r="L1058" s="44">
        <v>13.31</v>
      </c>
      <c r="M1058" s="44">
        <v>18.079999999999998</v>
      </c>
      <c r="N1058" s="44">
        <v>13.96</v>
      </c>
      <c r="O1058" s="44">
        <v>13.09</v>
      </c>
      <c r="P1058" s="44">
        <v>13.02</v>
      </c>
      <c r="Q1058" s="44">
        <v>14.02</v>
      </c>
      <c r="R1058" s="44">
        <v>12.92</v>
      </c>
      <c r="S1058" s="5">
        <v>120</v>
      </c>
      <c r="T1058" s="44">
        <v>15.129999999999999</v>
      </c>
      <c r="U1058" s="44">
        <v>13.694875</v>
      </c>
      <c r="V1058" s="44">
        <v>14.251125</v>
      </c>
      <c r="W1058" s="44">
        <v>13.694875</v>
      </c>
      <c r="X1058" s="44">
        <v>13.539125</v>
      </c>
      <c r="Y1058" s="44">
        <v>14.340125</v>
      </c>
      <c r="Z1058" s="44">
        <v>14.807375</v>
      </c>
      <c r="AA1058" s="44">
        <v>20.113999999999997</v>
      </c>
      <c r="AB1058" s="44">
        <v>15.5305</v>
      </c>
      <c r="AC1058" s="44">
        <v>14.562624999999999</v>
      </c>
      <c r="AD1058" s="44">
        <v>14.484749999999998</v>
      </c>
      <c r="AE1058" s="44">
        <v>15.597249999999999</v>
      </c>
      <c r="AF1058" s="44">
        <v>14.3735</v>
      </c>
    </row>
    <row r="1059" spans="1:32">
      <c r="A1059" s="3">
        <v>2022</v>
      </c>
      <c r="B1059" s="5" t="s">
        <v>27</v>
      </c>
      <c r="C1059" s="5" t="s">
        <v>21</v>
      </c>
      <c r="D1059" s="2">
        <v>13</v>
      </c>
      <c r="E1059" s="2">
        <v>25</v>
      </c>
      <c r="F1059" s="44">
        <v>16.399999999999999</v>
      </c>
      <c r="G1059" s="44">
        <v>14.71</v>
      </c>
      <c r="H1059" s="44">
        <v>15.29</v>
      </c>
      <c r="I1059" s="44">
        <v>14.83</v>
      </c>
      <c r="J1059" s="44">
        <v>14.82</v>
      </c>
      <c r="K1059" s="44">
        <v>15.51</v>
      </c>
      <c r="L1059" s="44">
        <v>15.79</v>
      </c>
      <c r="M1059" s="44">
        <v>21.31</v>
      </c>
      <c r="N1059" s="44">
        <v>17.059999999999999</v>
      </c>
      <c r="O1059" s="44">
        <v>15.51</v>
      </c>
      <c r="P1059" s="44">
        <v>15.18</v>
      </c>
      <c r="Q1059" s="44">
        <v>16.66</v>
      </c>
      <c r="R1059" s="44">
        <v>14.99</v>
      </c>
      <c r="S1059" s="5">
        <v>120</v>
      </c>
      <c r="T1059" s="44">
        <v>18.244999999999997</v>
      </c>
      <c r="U1059" s="44">
        <v>16.364875000000001</v>
      </c>
      <c r="V1059" s="44">
        <v>17.010124999999999</v>
      </c>
      <c r="W1059" s="44">
        <v>16.498374999999999</v>
      </c>
      <c r="X1059" s="44">
        <v>16.48725</v>
      </c>
      <c r="Y1059" s="44">
        <v>17.254875000000002</v>
      </c>
      <c r="Z1059" s="44">
        <v>17.566374999999997</v>
      </c>
      <c r="AA1059" s="44">
        <v>23.707374999999999</v>
      </c>
      <c r="AB1059" s="44">
        <v>18.979249999999997</v>
      </c>
      <c r="AC1059" s="44">
        <v>17.254875000000002</v>
      </c>
      <c r="AD1059" s="44">
        <v>16.88775</v>
      </c>
      <c r="AE1059" s="44">
        <v>18.53425</v>
      </c>
      <c r="AF1059" s="44">
        <v>16.676375</v>
      </c>
    </row>
    <row r="1060" spans="1:32">
      <c r="A1060" s="3">
        <v>2022</v>
      </c>
      <c r="B1060" s="5" t="s">
        <v>27</v>
      </c>
      <c r="C1060" s="5" t="s">
        <v>22</v>
      </c>
      <c r="D1060" s="2">
        <v>14</v>
      </c>
      <c r="E1060" s="2">
        <v>25</v>
      </c>
      <c r="F1060" s="44">
        <v>16.96</v>
      </c>
      <c r="G1060" s="44">
        <v>15.17</v>
      </c>
      <c r="H1060" s="44">
        <v>15.9</v>
      </c>
      <c r="I1060" s="44">
        <v>15.5</v>
      </c>
      <c r="J1060" s="44">
        <v>15.46</v>
      </c>
      <c r="K1060" s="44">
        <v>16.22</v>
      </c>
      <c r="L1060" s="44">
        <v>16.47</v>
      </c>
      <c r="M1060" s="44">
        <v>22.44</v>
      </c>
      <c r="N1060" s="44">
        <v>17.920000000000002</v>
      </c>
      <c r="O1060" s="44">
        <v>16.14</v>
      </c>
      <c r="P1060" s="44">
        <v>15.61</v>
      </c>
      <c r="Q1060" s="44">
        <v>16.96</v>
      </c>
      <c r="R1060" s="44">
        <v>14.67</v>
      </c>
      <c r="S1060" s="5">
        <v>120</v>
      </c>
      <c r="T1060" s="44">
        <v>18.868000000000002</v>
      </c>
      <c r="U1060" s="44">
        <v>16.876625000000001</v>
      </c>
      <c r="V1060" s="44">
        <v>17.688750000000002</v>
      </c>
      <c r="W1060" s="44">
        <v>17.243749999999999</v>
      </c>
      <c r="X1060" s="44">
        <v>17.199250000000003</v>
      </c>
      <c r="Y1060" s="44">
        <v>18.044750000000001</v>
      </c>
      <c r="Z1060" s="44">
        <v>18.322875</v>
      </c>
      <c r="AA1060" s="44">
        <v>24.964500000000001</v>
      </c>
      <c r="AB1060" s="44">
        <v>19.936</v>
      </c>
      <c r="AC1060" s="44">
        <v>17.955750000000002</v>
      </c>
      <c r="AD1060" s="44">
        <v>17.366125</v>
      </c>
      <c r="AE1060" s="44">
        <v>18.868000000000002</v>
      </c>
      <c r="AF1060" s="44">
        <v>16.320374999999999</v>
      </c>
    </row>
    <row r="1061" spans="1:32">
      <c r="A1061" s="3">
        <v>2022</v>
      </c>
      <c r="B1061" s="5" t="s">
        <v>27</v>
      </c>
      <c r="C1061" s="5" t="s">
        <v>23</v>
      </c>
      <c r="D1061" s="2">
        <v>15</v>
      </c>
      <c r="E1061" s="2">
        <v>25</v>
      </c>
      <c r="F1061" s="44">
        <v>15.56</v>
      </c>
      <c r="G1061" s="44">
        <v>14.12</v>
      </c>
      <c r="H1061" s="44">
        <v>14.42</v>
      </c>
      <c r="I1061" s="44">
        <v>13.85</v>
      </c>
      <c r="J1061" s="44">
        <v>13.62</v>
      </c>
      <c r="K1061" s="44">
        <v>14.55</v>
      </c>
      <c r="L1061" s="44">
        <v>14.75</v>
      </c>
      <c r="M1061" s="44">
        <v>20.12</v>
      </c>
      <c r="N1061" s="44">
        <v>15.72</v>
      </c>
      <c r="O1061" s="44">
        <v>14.43</v>
      </c>
      <c r="P1061" s="44">
        <v>14.69</v>
      </c>
      <c r="Q1061" s="44">
        <v>16.36</v>
      </c>
      <c r="R1061" s="44">
        <v>15.39</v>
      </c>
      <c r="S1061" s="5">
        <v>120</v>
      </c>
      <c r="T1061" s="44">
        <v>17.310500000000001</v>
      </c>
      <c r="U1061" s="44">
        <v>15.708499999999999</v>
      </c>
      <c r="V1061" s="44">
        <v>16.042249999999999</v>
      </c>
      <c r="W1061" s="44">
        <v>15.408125</v>
      </c>
      <c r="X1061" s="44">
        <v>15.15225</v>
      </c>
      <c r="Y1061" s="44">
        <v>16.186875000000001</v>
      </c>
      <c r="Z1061" s="44">
        <v>16.409375000000001</v>
      </c>
      <c r="AA1061" s="44">
        <v>22.383500000000002</v>
      </c>
      <c r="AB1061" s="44">
        <v>17.488499999999998</v>
      </c>
      <c r="AC1061" s="44">
        <v>16.053374999999999</v>
      </c>
      <c r="AD1061" s="44">
        <v>16.342625000000002</v>
      </c>
      <c r="AE1061" s="44">
        <v>18.200499999999998</v>
      </c>
      <c r="AF1061" s="44">
        <v>17.121375</v>
      </c>
    </row>
    <row r="1062" spans="1:32">
      <c r="A1062" s="3">
        <v>2022</v>
      </c>
      <c r="B1062" s="5" t="s">
        <v>27</v>
      </c>
      <c r="C1062" s="5" t="s">
        <v>24</v>
      </c>
      <c r="D1062" s="2">
        <v>16</v>
      </c>
      <c r="E1062" s="2">
        <v>25</v>
      </c>
      <c r="F1062" s="44">
        <v>11.16</v>
      </c>
      <c r="G1062" s="44">
        <v>10.7</v>
      </c>
      <c r="H1062" s="44">
        <v>10.71</v>
      </c>
      <c r="I1062" s="44">
        <v>10.67</v>
      </c>
      <c r="J1062" s="44">
        <v>10.76</v>
      </c>
      <c r="K1062" s="44">
        <v>10.94</v>
      </c>
      <c r="L1062" s="44">
        <v>11.46</v>
      </c>
      <c r="M1062" s="44">
        <v>12.05</v>
      </c>
      <c r="N1062" s="44">
        <v>11.51</v>
      </c>
      <c r="O1062" s="44">
        <v>11.28</v>
      </c>
      <c r="P1062" s="44">
        <v>11.04</v>
      </c>
      <c r="Q1062" s="44">
        <v>11.75</v>
      </c>
      <c r="R1062" s="44">
        <v>10.68</v>
      </c>
      <c r="S1062" s="5">
        <v>120</v>
      </c>
      <c r="T1062" s="44">
        <v>12.415500000000002</v>
      </c>
      <c r="U1062" s="44">
        <v>11.903749999999999</v>
      </c>
      <c r="V1062" s="44">
        <v>11.914875</v>
      </c>
      <c r="W1062" s="44">
        <v>11.870374999999999</v>
      </c>
      <c r="X1062" s="44">
        <v>11.970499999999999</v>
      </c>
      <c r="Y1062" s="44">
        <v>12.17075</v>
      </c>
      <c r="Z1062" s="44">
        <v>12.74925</v>
      </c>
      <c r="AA1062" s="44">
        <v>13.405625000000002</v>
      </c>
      <c r="AB1062" s="44">
        <v>12.804875000000001</v>
      </c>
      <c r="AC1062" s="44">
        <v>12.548999999999999</v>
      </c>
      <c r="AD1062" s="44">
        <v>12.282</v>
      </c>
      <c r="AE1062" s="44">
        <v>13.071875</v>
      </c>
      <c r="AF1062" s="44">
        <v>11.881499999999999</v>
      </c>
    </row>
    <row r="1063" spans="1:32">
      <c r="A1063" s="3">
        <v>2022</v>
      </c>
      <c r="B1063" s="5" t="s">
        <v>27</v>
      </c>
      <c r="C1063" s="5" t="s">
        <v>25</v>
      </c>
      <c r="D1063" s="2">
        <v>17</v>
      </c>
      <c r="E1063" s="2">
        <v>25</v>
      </c>
      <c r="F1063" s="44">
        <v>10.91</v>
      </c>
      <c r="G1063" s="44">
        <v>10.25</v>
      </c>
      <c r="H1063" s="44">
        <v>10.39</v>
      </c>
      <c r="I1063" s="44">
        <v>10.65</v>
      </c>
      <c r="J1063" s="44">
        <v>10.45</v>
      </c>
      <c r="K1063" s="44">
        <v>10.69</v>
      </c>
      <c r="L1063" s="44">
        <v>10.78</v>
      </c>
      <c r="M1063" s="44">
        <v>11.37</v>
      </c>
      <c r="N1063" s="44">
        <v>11.26</v>
      </c>
      <c r="O1063" s="44">
        <v>10.86</v>
      </c>
      <c r="P1063" s="44">
        <v>10.68</v>
      </c>
      <c r="Q1063" s="44">
        <v>11.21</v>
      </c>
      <c r="R1063" s="44">
        <v>10.6</v>
      </c>
      <c r="S1063" s="5">
        <v>120</v>
      </c>
      <c r="T1063" s="44">
        <v>12.137375</v>
      </c>
      <c r="U1063" s="44">
        <v>11.403124999999999</v>
      </c>
      <c r="V1063" s="44">
        <v>11.558875</v>
      </c>
      <c r="W1063" s="44">
        <v>11.848125000000001</v>
      </c>
      <c r="X1063" s="44">
        <v>11.625624999999998</v>
      </c>
      <c r="Y1063" s="44">
        <v>11.892625000000001</v>
      </c>
      <c r="Z1063" s="44">
        <v>11.992749999999999</v>
      </c>
      <c r="AA1063" s="44">
        <v>12.649125</v>
      </c>
      <c r="AB1063" s="44">
        <v>12.52675</v>
      </c>
      <c r="AC1063" s="44">
        <v>12.08175</v>
      </c>
      <c r="AD1063" s="44">
        <v>11.881499999999999</v>
      </c>
      <c r="AE1063" s="44">
        <v>12.471125000000001</v>
      </c>
      <c r="AF1063" s="44">
        <v>11.792499999999999</v>
      </c>
    </row>
    <row r="1064" spans="1:32">
      <c r="A1064" s="3">
        <v>2022</v>
      </c>
      <c r="B1064" s="5" t="s">
        <v>27</v>
      </c>
      <c r="C1064" s="5" t="s">
        <v>26</v>
      </c>
      <c r="D1064" s="2">
        <v>18</v>
      </c>
      <c r="E1064" s="2">
        <v>25</v>
      </c>
      <c r="F1064" s="44">
        <v>11.29</v>
      </c>
      <c r="G1064" s="44">
        <v>10.82</v>
      </c>
      <c r="H1064" s="44">
        <v>10.84</v>
      </c>
      <c r="I1064" s="44">
        <v>10.68</v>
      </c>
      <c r="J1064" s="44">
        <v>10.86</v>
      </c>
      <c r="K1064" s="44">
        <v>11</v>
      </c>
      <c r="L1064" s="44">
        <v>11.68</v>
      </c>
      <c r="M1064" s="44">
        <v>12.5</v>
      </c>
      <c r="N1064" s="44">
        <v>11.62</v>
      </c>
      <c r="O1064" s="44">
        <v>11.5</v>
      </c>
      <c r="P1064" s="44">
        <v>11.14</v>
      </c>
      <c r="Q1064" s="44">
        <v>11.88</v>
      </c>
      <c r="R1064" s="44">
        <v>10.7</v>
      </c>
      <c r="S1064" s="5">
        <v>120</v>
      </c>
      <c r="T1064" s="44">
        <v>12.560124999999999</v>
      </c>
      <c r="U1064" s="44">
        <v>12.03725</v>
      </c>
      <c r="V1064" s="44">
        <v>12.059499999999998</v>
      </c>
      <c r="W1064" s="44">
        <v>11.881499999999999</v>
      </c>
      <c r="X1064" s="44">
        <v>12.08175</v>
      </c>
      <c r="Y1064" s="44">
        <v>12.237500000000001</v>
      </c>
      <c r="Z1064" s="44">
        <v>12.994</v>
      </c>
      <c r="AA1064" s="44">
        <v>13.90625</v>
      </c>
      <c r="AB1064" s="44">
        <v>12.927249999999999</v>
      </c>
      <c r="AC1064" s="44">
        <v>12.793749999999999</v>
      </c>
      <c r="AD1064" s="44">
        <v>12.39325</v>
      </c>
      <c r="AE1064" s="44">
        <v>13.2165</v>
      </c>
      <c r="AF1064" s="44">
        <v>11.903749999999999</v>
      </c>
    </row>
    <row r="1065" spans="1:32">
      <c r="A1065" s="3">
        <v>2022</v>
      </c>
      <c r="B1065" s="5" t="s">
        <v>28</v>
      </c>
      <c r="C1065" s="5" t="s">
        <v>18</v>
      </c>
      <c r="D1065" s="2">
        <v>19</v>
      </c>
      <c r="E1065" s="2">
        <v>25</v>
      </c>
      <c r="F1065" s="45">
        <v>14.74</v>
      </c>
      <c r="G1065" s="45">
        <v>13.25</v>
      </c>
      <c r="H1065" s="45">
        <v>13.75</v>
      </c>
      <c r="I1065" s="45">
        <v>13.44</v>
      </c>
      <c r="J1065" s="45">
        <v>13.39</v>
      </c>
      <c r="K1065" s="45">
        <v>13.93</v>
      </c>
      <c r="L1065" s="45">
        <v>14.44</v>
      </c>
      <c r="M1065" s="45">
        <v>19.440000000000001</v>
      </c>
      <c r="N1065" s="45">
        <v>15.34</v>
      </c>
      <c r="O1065" s="45">
        <v>14.13</v>
      </c>
      <c r="P1065" s="45">
        <v>13.82</v>
      </c>
      <c r="Q1065" s="45">
        <v>14.96</v>
      </c>
      <c r="R1065" s="45">
        <v>13.4</v>
      </c>
      <c r="S1065" s="5">
        <v>120</v>
      </c>
      <c r="T1065" s="45">
        <v>16.398250000000001</v>
      </c>
      <c r="U1065" s="45">
        <v>14.740625</v>
      </c>
      <c r="V1065" s="45">
        <v>15.296875</v>
      </c>
      <c r="W1065" s="45">
        <v>14.952</v>
      </c>
      <c r="X1065" s="45">
        <v>14.896375000000001</v>
      </c>
      <c r="Y1065" s="45">
        <v>15.497125</v>
      </c>
      <c r="Z1065" s="45">
        <v>16.064499999999999</v>
      </c>
      <c r="AA1065" s="45">
        <v>21.627000000000002</v>
      </c>
      <c r="AB1065" s="45">
        <v>17.065749999999998</v>
      </c>
      <c r="AC1065" s="45">
        <v>15.719625000000001</v>
      </c>
      <c r="AD1065" s="45">
        <v>15.374750000000001</v>
      </c>
      <c r="AE1065" s="45">
        <v>16.643000000000001</v>
      </c>
      <c r="AF1065" s="45">
        <v>14.907500000000001</v>
      </c>
    </row>
    <row r="1066" spans="1:32">
      <c r="A1066" s="3">
        <v>2022</v>
      </c>
      <c r="B1066" s="5" t="s">
        <v>28</v>
      </c>
      <c r="C1066" s="5" t="s">
        <v>19</v>
      </c>
      <c r="D1066" s="2">
        <v>20</v>
      </c>
      <c r="E1066" s="2">
        <v>25</v>
      </c>
      <c r="F1066" s="45">
        <v>15.88</v>
      </c>
      <c r="G1066" s="45">
        <v>14.28</v>
      </c>
      <c r="H1066" s="45">
        <v>14.75</v>
      </c>
      <c r="I1066" s="45">
        <v>14.56</v>
      </c>
      <c r="J1066" s="45">
        <v>14.68</v>
      </c>
      <c r="K1066" s="45">
        <v>15.14</v>
      </c>
      <c r="L1066" s="45">
        <v>15.5</v>
      </c>
      <c r="M1066" s="45">
        <v>20.68</v>
      </c>
      <c r="N1066" s="45">
        <v>16.829999999999998</v>
      </c>
      <c r="O1066" s="45">
        <v>15.25</v>
      </c>
      <c r="P1066" s="45">
        <v>14.66</v>
      </c>
      <c r="Q1066" s="45">
        <v>15.9</v>
      </c>
      <c r="R1066" s="45">
        <v>13.95</v>
      </c>
      <c r="S1066" s="5">
        <v>120</v>
      </c>
      <c r="T1066" s="45">
        <v>17.666499999999999</v>
      </c>
      <c r="U1066" s="45">
        <v>15.8865</v>
      </c>
      <c r="V1066" s="45">
        <v>16.409375000000001</v>
      </c>
      <c r="W1066" s="45">
        <v>16.198</v>
      </c>
      <c r="X1066" s="45">
        <v>16.331499999999998</v>
      </c>
      <c r="Y1066" s="45">
        <v>16.843250000000001</v>
      </c>
      <c r="Z1066" s="45">
        <v>17.243749999999999</v>
      </c>
      <c r="AA1066" s="45">
        <v>23.006499999999999</v>
      </c>
      <c r="AB1066" s="45">
        <v>18.723374999999997</v>
      </c>
      <c r="AC1066" s="45">
        <v>16.965624999999999</v>
      </c>
      <c r="AD1066" s="45">
        <v>16.309250000000002</v>
      </c>
      <c r="AE1066" s="45">
        <v>17.688750000000002</v>
      </c>
      <c r="AF1066" s="45">
        <v>15.519374999999998</v>
      </c>
    </row>
    <row r="1067" spans="1:32">
      <c r="A1067" s="3">
        <v>2022</v>
      </c>
      <c r="B1067" s="5" t="s">
        <v>28</v>
      </c>
      <c r="C1067" s="5" t="s">
        <v>20</v>
      </c>
      <c r="D1067" s="2">
        <v>21</v>
      </c>
      <c r="E1067" s="2">
        <v>25</v>
      </c>
      <c r="F1067" s="45">
        <v>13.59</v>
      </c>
      <c r="G1067" s="45">
        <v>12.32</v>
      </c>
      <c r="H1067" s="45">
        <v>12.79</v>
      </c>
      <c r="I1067" s="45">
        <v>12.3</v>
      </c>
      <c r="J1067" s="45">
        <v>12.17</v>
      </c>
      <c r="K1067" s="45">
        <v>12.87</v>
      </c>
      <c r="L1067" s="45">
        <v>13.33</v>
      </c>
      <c r="M1067" s="45">
        <v>18.09</v>
      </c>
      <c r="N1067" s="45">
        <v>13.96</v>
      </c>
      <c r="O1067" s="45">
        <v>13.08</v>
      </c>
      <c r="P1067" s="45">
        <v>13.06</v>
      </c>
      <c r="Q1067" s="45">
        <v>14.03</v>
      </c>
      <c r="R1067" s="45">
        <v>12.9</v>
      </c>
      <c r="S1067" s="5">
        <v>120</v>
      </c>
      <c r="T1067" s="45">
        <v>15.118874999999999</v>
      </c>
      <c r="U1067" s="45">
        <v>13.706</v>
      </c>
      <c r="V1067" s="45">
        <v>14.228874999999999</v>
      </c>
      <c r="W1067" s="45">
        <v>13.683750000000002</v>
      </c>
      <c r="X1067" s="45">
        <v>13.539125</v>
      </c>
      <c r="Y1067" s="45">
        <v>14.317874999999999</v>
      </c>
      <c r="Z1067" s="45">
        <v>14.829625</v>
      </c>
      <c r="AA1067" s="45">
        <v>20.125125000000001</v>
      </c>
      <c r="AB1067" s="45">
        <v>15.5305</v>
      </c>
      <c r="AC1067" s="45">
        <v>14.551500000000001</v>
      </c>
      <c r="AD1067" s="45">
        <v>14.529249999999999</v>
      </c>
      <c r="AE1067" s="45">
        <v>15.608374999999999</v>
      </c>
      <c r="AF1067" s="45">
        <v>14.35125</v>
      </c>
    </row>
    <row r="1068" spans="1:32">
      <c r="A1068" s="3">
        <v>2022</v>
      </c>
      <c r="B1068" s="5" t="s">
        <v>28</v>
      </c>
      <c r="C1068" s="5" t="s">
        <v>21</v>
      </c>
      <c r="D1068" s="2">
        <v>22</v>
      </c>
      <c r="E1068" s="2">
        <v>25</v>
      </c>
      <c r="F1068" s="45">
        <v>16.34</v>
      </c>
      <c r="G1068" s="45">
        <v>14.64</v>
      </c>
      <c r="H1068" s="45">
        <v>15.18</v>
      </c>
      <c r="I1068" s="45">
        <v>14.69</v>
      </c>
      <c r="J1068" s="45">
        <v>14.74</v>
      </c>
      <c r="K1068" s="45">
        <v>15.45</v>
      </c>
      <c r="L1068" s="45">
        <v>15.75</v>
      </c>
      <c r="M1068" s="45">
        <v>21.28</v>
      </c>
      <c r="N1068" s="45">
        <v>17</v>
      </c>
      <c r="O1068" s="45">
        <v>15.45</v>
      </c>
      <c r="P1068" s="45">
        <v>15.11</v>
      </c>
      <c r="Q1068" s="45">
        <v>16.57</v>
      </c>
      <c r="R1068" s="45">
        <v>14.85</v>
      </c>
      <c r="S1068" s="5">
        <v>120</v>
      </c>
      <c r="T1068" s="45">
        <v>18.178249999999998</v>
      </c>
      <c r="U1068" s="45">
        <v>16.286999999999999</v>
      </c>
      <c r="V1068" s="45">
        <v>16.88775</v>
      </c>
      <c r="W1068" s="45">
        <v>16.342625000000002</v>
      </c>
      <c r="X1068" s="45">
        <v>16.398250000000001</v>
      </c>
      <c r="Y1068" s="45">
        <v>17.188124999999999</v>
      </c>
      <c r="Z1068" s="45">
        <v>17.521875000000001</v>
      </c>
      <c r="AA1068" s="45">
        <v>23.673999999999999</v>
      </c>
      <c r="AB1068" s="45">
        <v>18.912500000000001</v>
      </c>
      <c r="AC1068" s="45">
        <v>17.188124999999999</v>
      </c>
      <c r="AD1068" s="45">
        <v>16.809874999999998</v>
      </c>
      <c r="AE1068" s="45">
        <v>18.434125000000002</v>
      </c>
      <c r="AF1068" s="45">
        <v>16.520624999999999</v>
      </c>
    </row>
    <row r="1069" spans="1:32">
      <c r="A1069" s="3">
        <v>2022</v>
      </c>
      <c r="B1069" s="5" t="s">
        <v>28</v>
      </c>
      <c r="C1069" s="5" t="s">
        <v>22</v>
      </c>
      <c r="D1069" s="2">
        <v>23</v>
      </c>
      <c r="E1069" s="2">
        <v>25</v>
      </c>
      <c r="F1069" s="45">
        <v>16.84</v>
      </c>
      <c r="G1069" s="45">
        <v>15</v>
      </c>
      <c r="H1069" s="45">
        <v>15.78</v>
      </c>
      <c r="I1069" s="45">
        <v>15.33</v>
      </c>
      <c r="J1069" s="45">
        <v>15.33</v>
      </c>
      <c r="K1069" s="45">
        <v>16.100000000000001</v>
      </c>
      <c r="L1069" s="45">
        <v>16.37</v>
      </c>
      <c r="M1069" s="45">
        <v>22.43</v>
      </c>
      <c r="N1069" s="45">
        <v>17.86</v>
      </c>
      <c r="O1069" s="45">
        <v>16.04</v>
      </c>
      <c r="P1069" s="45">
        <v>15.48</v>
      </c>
      <c r="Q1069" s="45">
        <v>16.84</v>
      </c>
      <c r="R1069" s="45">
        <v>14.48</v>
      </c>
      <c r="S1069" s="5">
        <v>120</v>
      </c>
      <c r="T1069" s="45">
        <v>18.734500000000001</v>
      </c>
      <c r="U1069" s="45">
        <v>16.6875</v>
      </c>
      <c r="V1069" s="45">
        <v>17.555250000000001</v>
      </c>
      <c r="W1069" s="45">
        <v>17.054625000000001</v>
      </c>
      <c r="X1069" s="45">
        <v>17.054625000000001</v>
      </c>
      <c r="Y1069" s="45">
        <v>17.911250000000003</v>
      </c>
      <c r="Z1069" s="45">
        <v>18.211625000000002</v>
      </c>
      <c r="AA1069" s="45">
        <v>24.953374999999998</v>
      </c>
      <c r="AB1069" s="45">
        <v>19.869250000000001</v>
      </c>
      <c r="AC1069" s="45">
        <v>17.844499999999996</v>
      </c>
      <c r="AD1069" s="45">
        <v>17.221499999999999</v>
      </c>
      <c r="AE1069" s="45">
        <v>18.734500000000001</v>
      </c>
      <c r="AF1069" s="45">
        <v>16.109000000000002</v>
      </c>
    </row>
    <row r="1070" spans="1:32">
      <c r="A1070" s="3">
        <v>2022</v>
      </c>
      <c r="B1070" s="5" t="s">
        <v>28</v>
      </c>
      <c r="C1070" s="5" t="s">
        <v>23</v>
      </c>
      <c r="D1070" s="2">
        <v>24</v>
      </c>
      <c r="E1070" s="2">
        <v>25</v>
      </c>
      <c r="F1070" s="45">
        <v>15.56</v>
      </c>
      <c r="G1070" s="45">
        <v>14.13</v>
      </c>
      <c r="H1070" s="45">
        <v>14.4</v>
      </c>
      <c r="I1070" s="45">
        <v>13.83</v>
      </c>
      <c r="J1070" s="45">
        <v>13.57</v>
      </c>
      <c r="K1070" s="45">
        <v>14.53</v>
      </c>
      <c r="L1070" s="45">
        <v>14.76</v>
      </c>
      <c r="M1070" s="45">
        <v>20.09</v>
      </c>
      <c r="N1070" s="45">
        <v>15.72</v>
      </c>
      <c r="O1070" s="45">
        <v>14.4</v>
      </c>
      <c r="P1070" s="45">
        <v>14.62</v>
      </c>
      <c r="Q1070" s="45">
        <v>16.34</v>
      </c>
      <c r="R1070" s="45">
        <v>15.37</v>
      </c>
      <c r="S1070" s="5">
        <v>120</v>
      </c>
      <c r="T1070" s="45">
        <v>17.310500000000001</v>
      </c>
      <c r="U1070" s="45">
        <v>15.719625000000001</v>
      </c>
      <c r="V1070" s="45">
        <v>16.02</v>
      </c>
      <c r="W1070" s="45">
        <v>15.385875</v>
      </c>
      <c r="X1070" s="45">
        <v>15.096625</v>
      </c>
      <c r="Y1070" s="45">
        <v>16.164624999999997</v>
      </c>
      <c r="Z1070" s="45">
        <v>16.420500000000001</v>
      </c>
      <c r="AA1070" s="45">
        <v>22.350124999999998</v>
      </c>
      <c r="AB1070" s="45">
        <v>17.488499999999998</v>
      </c>
      <c r="AC1070" s="45">
        <v>16.02</v>
      </c>
      <c r="AD1070" s="45">
        <v>16.264749999999999</v>
      </c>
      <c r="AE1070" s="45">
        <v>18.178249999999998</v>
      </c>
      <c r="AF1070" s="45">
        <v>17.099125000000001</v>
      </c>
    </row>
    <row r="1071" spans="1:32">
      <c r="A1071" s="3">
        <v>2022</v>
      </c>
      <c r="B1071" s="5" t="s">
        <v>28</v>
      </c>
      <c r="C1071" s="5" t="s">
        <v>24</v>
      </c>
      <c r="D1071" s="2">
        <v>25</v>
      </c>
      <c r="E1071" s="2">
        <v>25</v>
      </c>
      <c r="F1071" s="45">
        <v>11.19</v>
      </c>
      <c r="G1071" s="45">
        <v>10.69</v>
      </c>
      <c r="H1071" s="45">
        <v>10.75</v>
      </c>
      <c r="I1071" s="45">
        <v>10.68</v>
      </c>
      <c r="J1071" s="45">
        <v>10.82</v>
      </c>
      <c r="K1071" s="45">
        <v>10.96</v>
      </c>
      <c r="L1071" s="45">
        <v>11.49</v>
      </c>
      <c r="M1071" s="45">
        <v>12.05</v>
      </c>
      <c r="N1071" s="45">
        <v>11.53</v>
      </c>
      <c r="O1071" s="45">
        <v>11.31</v>
      </c>
      <c r="P1071" s="45">
        <v>11.09</v>
      </c>
      <c r="Q1071" s="45">
        <v>11.77</v>
      </c>
      <c r="R1071" s="45">
        <v>10.68</v>
      </c>
      <c r="S1071" s="5">
        <v>120</v>
      </c>
      <c r="T1071" s="45">
        <v>12.448874999999999</v>
      </c>
      <c r="U1071" s="45">
        <v>11.892625000000001</v>
      </c>
      <c r="V1071" s="45">
        <v>11.959375</v>
      </c>
      <c r="W1071" s="45">
        <v>11.881499999999999</v>
      </c>
      <c r="X1071" s="45">
        <v>12.03725</v>
      </c>
      <c r="Y1071" s="45">
        <v>12.193000000000001</v>
      </c>
      <c r="Z1071" s="45">
        <v>12.782624999999999</v>
      </c>
      <c r="AA1071" s="45">
        <v>13.405625000000002</v>
      </c>
      <c r="AB1071" s="45">
        <v>12.827124999999999</v>
      </c>
      <c r="AC1071" s="45">
        <v>12.582375000000001</v>
      </c>
      <c r="AD1071" s="45">
        <v>12.337624999999999</v>
      </c>
      <c r="AE1071" s="45">
        <v>13.094124999999998</v>
      </c>
      <c r="AF1071" s="45">
        <v>11.881499999999999</v>
      </c>
    </row>
    <row r="1072" spans="1:32">
      <c r="A1072" s="3">
        <v>2022</v>
      </c>
      <c r="B1072" s="5" t="s">
        <v>28</v>
      </c>
      <c r="C1072" s="5" t="s">
        <v>25</v>
      </c>
      <c r="D1072" s="2">
        <v>26</v>
      </c>
      <c r="E1072" s="2">
        <v>25</v>
      </c>
      <c r="F1072" s="45">
        <v>10.95</v>
      </c>
      <c r="G1072" s="45">
        <v>10.24</v>
      </c>
      <c r="H1072" s="45">
        <v>10.4</v>
      </c>
      <c r="I1072" s="45">
        <v>10.64</v>
      </c>
      <c r="J1072" s="45">
        <v>10.48</v>
      </c>
      <c r="K1072" s="45">
        <v>10.66</v>
      </c>
      <c r="L1072" s="45">
        <v>10.85</v>
      </c>
      <c r="M1072" s="45">
        <v>11.4</v>
      </c>
      <c r="N1072" s="45">
        <v>11.29</v>
      </c>
      <c r="O1072" s="45">
        <v>10.94</v>
      </c>
      <c r="P1072" s="45">
        <v>10.71</v>
      </c>
      <c r="Q1072" s="45">
        <v>11.22</v>
      </c>
      <c r="R1072" s="45">
        <v>10.58</v>
      </c>
      <c r="S1072" s="5">
        <v>120</v>
      </c>
      <c r="T1072" s="45">
        <v>12.181874999999998</v>
      </c>
      <c r="U1072" s="45">
        <v>11.391999999999999</v>
      </c>
      <c r="V1072" s="45">
        <v>11.57</v>
      </c>
      <c r="W1072" s="45">
        <v>11.837</v>
      </c>
      <c r="X1072" s="45">
        <v>11.659000000000001</v>
      </c>
      <c r="Y1072" s="45">
        <v>11.859250000000001</v>
      </c>
      <c r="Z1072" s="45">
        <v>12.070625</v>
      </c>
      <c r="AA1072" s="45">
        <v>12.682500000000001</v>
      </c>
      <c r="AB1072" s="45">
        <v>12.560124999999999</v>
      </c>
      <c r="AC1072" s="45">
        <v>12.17075</v>
      </c>
      <c r="AD1072" s="45">
        <v>11.914875</v>
      </c>
      <c r="AE1072" s="45">
        <v>12.482250000000001</v>
      </c>
      <c r="AF1072" s="45">
        <v>11.770250000000001</v>
      </c>
    </row>
    <row r="1073" spans="1:32">
      <c r="A1073" s="3">
        <v>2022</v>
      </c>
      <c r="B1073" s="5" t="s">
        <v>28</v>
      </c>
      <c r="C1073" s="5" t="s">
        <v>26</v>
      </c>
      <c r="D1073" s="2">
        <v>27</v>
      </c>
      <c r="E1073" s="2">
        <v>25</v>
      </c>
      <c r="F1073" s="45">
        <v>11.31</v>
      </c>
      <c r="G1073" s="45">
        <v>10.83</v>
      </c>
      <c r="H1073" s="45">
        <v>10.86</v>
      </c>
      <c r="I1073" s="45">
        <v>10.69</v>
      </c>
      <c r="J1073" s="45">
        <v>10.91</v>
      </c>
      <c r="K1073" s="45">
        <v>11.02</v>
      </c>
      <c r="L1073" s="45">
        <v>11.69</v>
      </c>
      <c r="M1073" s="45">
        <v>12.5</v>
      </c>
      <c r="N1073" s="45">
        <v>11.65</v>
      </c>
      <c r="O1073" s="45">
        <v>11.53</v>
      </c>
      <c r="P1073" s="45">
        <v>11.16</v>
      </c>
      <c r="Q1073" s="45">
        <v>11.93</v>
      </c>
      <c r="R1073" s="45">
        <v>10.69</v>
      </c>
      <c r="S1073" s="5">
        <v>120</v>
      </c>
      <c r="T1073" s="45">
        <v>12.582375000000001</v>
      </c>
      <c r="U1073" s="45">
        <v>12.048375</v>
      </c>
      <c r="V1073" s="45">
        <v>12.08175</v>
      </c>
      <c r="W1073" s="45">
        <v>11.892625000000001</v>
      </c>
      <c r="X1073" s="45">
        <v>12.137375</v>
      </c>
      <c r="Y1073" s="45">
        <v>12.259749999999999</v>
      </c>
      <c r="Z1073" s="45">
        <v>13.005125</v>
      </c>
      <c r="AA1073" s="45">
        <v>13.90625</v>
      </c>
      <c r="AB1073" s="45">
        <v>12.960625</v>
      </c>
      <c r="AC1073" s="45">
        <v>12.827124999999999</v>
      </c>
      <c r="AD1073" s="45">
        <v>12.415500000000002</v>
      </c>
      <c r="AE1073" s="45">
        <v>13.272124999999999</v>
      </c>
      <c r="AF1073" s="45">
        <v>11.892625000000001</v>
      </c>
    </row>
    <row r="1074" spans="1:32">
      <c r="A1074" s="3">
        <v>2022</v>
      </c>
      <c r="B1074" s="5" t="s">
        <v>29</v>
      </c>
      <c r="C1074" s="5" t="s">
        <v>18</v>
      </c>
      <c r="D1074" s="2">
        <v>28</v>
      </c>
      <c r="E1074" s="2">
        <v>25</v>
      </c>
      <c r="F1074" s="46">
        <v>27774</v>
      </c>
      <c r="G1074" s="46">
        <v>25017</v>
      </c>
      <c r="H1074" s="46">
        <v>26173</v>
      </c>
      <c r="I1074" s="46">
        <v>25862</v>
      </c>
      <c r="J1074" s="46">
        <v>25819</v>
      </c>
      <c r="K1074" s="46">
        <v>26554</v>
      </c>
      <c r="L1074" s="46">
        <v>26797</v>
      </c>
      <c r="M1074" s="46">
        <v>36825</v>
      </c>
      <c r="N1074" s="46">
        <v>29027</v>
      </c>
      <c r="O1074" s="46">
        <v>26322</v>
      </c>
      <c r="P1074" s="46">
        <v>25898</v>
      </c>
      <c r="Q1074" s="46">
        <v>27506</v>
      </c>
      <c r="R1074" s="46">
        <v>25419</v>
      </c>
      <c r="S1074" s="5">
        <v>120</v>
      </c>
      <c r="T1074" s="46">
        <v>30898.575000000001</v>
      </c>
      <c r="U1074" s="46">
        <v>27831.412499999999</v>
      </c>
      <c r="V1074" s="46">
        <v>29117.462500000001</v>
      </c>
      <c r="W1074" s="46">
        <v>28771.474999999999</v>
      </c>
      <c r="X1074" s="46">
        <v>28723.637500000001</v>
      </c>
      <c r="Y1074" s="46">
        <v>29541.325000000001</v>
      </c>
      <c r="Z1074" s="46">
        <v>29811.662499999999</v>
      </c>
      <c r="AA1074" s="46">
        <v>40967.8125</v>
      </c>
      <c r="AB1074" s="46">
        <v>32292.537499999999</v>
      </c>
      <c r="AC1074" s="46">
        <v>29283.224999999999</v>
      </c>
      <c r="AD1074" s="46">
        <v>28811.525000000001</v>
      </c>
      <c r="AE1074" s="46">
        <v>30600.424999999999</v>
      </c>
      <c r="AF1074" s="46">
        <v>28278.637500000001</v>
      </c>
    </row>
    <row r="1075" spans="1:32">
      <c r="A1075" s="3">
        <v>2022</v>
      </c>
      <c r="B1075" s="5" t="s">
        <v>29</v>
      </c>
      <c r="C1075" s="5" t="s">
        <v>19</v>
      </c>
      <c r="D1075" s="2">
        <v>29</v>
      </c>
      <c r="E1075" s="2">
        <v>25</v>
      </c>
      <c r="F1075" s="46">
        <v>32905</v>
      </c>
      <c r="G1075" s="46">
        <v>29453</v>
      </c>
      <c r="H1075" s="46">
        <v>30872</v>
      </c>
      <c r="I1075" s="46">
        <v>30815</v>
      </c>
      <c r="J1075" s="46">
        <v>30844</v>
      </c>
      <c r="K1075" s="46">
        <v>31785</v>
      </c>
      <c r="L1075" s="46">
        <v>32725</v>
      </c>
      <c r="M1075" s="46">
        <v>41770</v>
      </c>
      <c r="N1075" s="46">
        <v>34462</v>
      </c>
      <c r="O1075" s="46">
        <v>31374</v>
      </c>
      <c r="P1075" s="46">
        <v>30100</v>
      </c>
      <c r="Q1075" s="46">
        <v>32908</v>
      </c>
      <c r="R1075" s="46">
        <v>28682</v>
      </c>
      <c r="S1075" s="5">
        <v>120</v>
      </c>
      <c r="T1075" s="46">
        <v>36606.8125</v>
      </c>
      <c r="U1075" s="46">
        <v>32766.462500000001</v>
      </c>
      <c r="V1075" s="46">
        <v>34345.1</v>
      </c>
      <c r="W1075" s="46">
        <v>34281.6875</v>
      </c>
      <c r="X1075" s="46">
        <v>34313.949999999997</v>
      </c>
      <c r="Y1075" s="46">
        <v>35360.8125</v>
      </c>
      <c r="Z1075" s="46">
        <v>36406.5625</v>
      </c>
      <c r="AA1075" s="46">
        <v>46469.125</v>
      </c>
      <c r="AB1075" s="46">
        <v>38338.974999999999</v>
      </c>
      <c r="AC1075" s="46">
        <v>34903.574999999997</v>
      </c>
      <c r="AD1075" s="46">
        <v>33486.25</v>
      </c>
      <c r="AE1075" s="46">
        <v>36610.15</v>
      </c>
      <c r="AF1075" s="46">
        <v>31908.724999999999</v>
      </c>
    </row>
    <row r="1076" spans="1:32">
      <c r="A1076" s="3">
        <v>2022</v>
      </c>
      <c r="B1076" s="5" t="s">
        <v>29</v>
      </c>
      <c r="C1076" s="5" t="s">
        <v>20</v>
      </c>
      <c r="D1076" s="2">
        <v>30</v>
      </c>
      <c r="E1076" s="2">
        <v>25</v>
      </c>
      <c r="F1076" s="46">
        <v>22772</v>
      </c>
      <c r="G1076" s="46">
        <v>20585</v>
      </c>
      <c r="H1076" s="46">
        <v>21914</v>
      </c>
      <c r="I1076" s="46">
        <v>21029</v>
      </c>
      <c r="J1076" s="46">
        <v>20374</v>
      </c>
      <c r="K1076" s="46">
        <v>21430</v>
      </c>
      <c r="L1076" s="46">
        <v>20888</v>
      </c>
      <c r="M1076" s="46">
        <v>31888</v>
      </c>
      <c r="N1076" s="46">
        <v>23290</v>
      </c>
      <c r="O1076" s="46">
        <v>21233</v>
      </c>
      <c r="P1076" s="46">
        <v>21840</v>
      </c>
      <c r="Q1076" s="46">
        <v>23751</v>
      </c>
      <c r="R1076" s="46">
        <v>22129</v>
      </c>
      <c r="S1076" s="5">
        <v>120</v>
      </c>
      <c r="T1076" s="46">
        <v>25333.85</v>
      </c>
      <c r="U1076" s="46">
        <v>22900.8125</v>
      </c>
      <c r="V1076" s="46">
        <v>24379.325000000001</v>
      </c>
      <c r="W1076" s="46">
        <v>23394.762500000001</v>
      </c>
      <c r="X1076" s="46">
        <v>22666.075000000001</v>
      </c>
      <c r="Y1076" s="46">
        <v>23840.875</v>
      </c>
      <c r="Z1076" s="46">
        <v>23237.9</v>
      </c>
      <c r="AA1076" s="46">
        <v>35475.4</v>
      </c>
      <c r="AB1076" s="46">
        <v>25910.125</v>
      </c>
      <c r="AC1076" s="46">
        <v>23621.712500000001</v>
      </c>
      <c r="AD1076" s="46">
        <v>24297</v>
      </c>
      <c r="AE1076" s="46">
        <v>26422.987499999999</v>
      </c>
      <c r="AF1076" s="46">
        <v>24618.512500000001</v>
      </c>
    </row>
    <row r="1077" spans="1:32">
      <c r="A1077" s="3">
        <v>2022</v>
      </c>
      <c r="B1077" s="5" t="s">
        <v>29</v>
      </c>
      <c r="C1077" s="5" t="s">
        <v>21</v>
      </c>
      <c r="D1077" s="2">
        <v>31</v>
      </c>
      <c r="E1077" s="2">
        <v>25</v>
      </c>
      <c r="F1077" s="46">
        <v>33061</v>
      </c>
      <c r="G1077" s="46">
        <v>29519</v>
      </c>
      <c r="H1077" s="46">
        <v>30698</v>
      </c>
      <c r="I1077" s="46">
        <v>30354</v>
      </c>
      <c r="J1077" s="46">
        <v>30345</v>
      </c>
      <c r="K1077" s="46">
        <v>31545</v>
      </c>
      <c r="L1077" s="46">
        <v>32615</v>
      </c>
      <c r="M1077" s="46">
        <v>41987</v>
      </c>
      <c r="N1077" s="46">
        <v>34500</v>
      </c>
      <c r="O1077" s="46">
        <v>31371</v>
      </c>
      <c r="P1077" s="46">
        <v>30630</v>
      </c>
      <c r="Q1077" s="46">
        <v>33310</v>
      </c>
      <c r="R1077" s="46">
        <v>30218</v>
      </c>
      <c r="S1077" s="5">
        <v>120</v>
      </c>
      <c r="T1077" s="46">
        <v>36780.362500000003</v>
      </c>
      <c r="U1077" s="46">
        <v>32839.887499999997</v>
      </c>
      <c r="V1077" s="46">
        <v>34151.525000000001</v>
      </c>
      <c r="W1077" s="46">
        <v>33768.824999999997</v>
      </c>
      <c r="X1077" s="46">
        <v>33758.8125</v>
      </c>
      <c r="Y1077" s="46">
        <v>35093.8125</v>
      </c>
      <c r="Z1077" s="46">
        <v>36284.1875</v>
      </c>
      <c r="AA1077" s="46">
        <v>46710.537499999999</v>
      </c>
      <c r="AB1077" s="46">
        <v>38381.25</v>
      </c>
      <c r="AC1077" s="46">
        <v>34900.237500000003</v>
      </c>
      <c r="AD1077" s="46">
        <v>34075.875</v>
      </c>
      <c r="AE1077" s="46">
        <v>37057.375</v>
      </c>
      <c r="AF1077" s="46">
        <v>33617.525000000001</v>
      </c>
    </row>
    <row r="1078" spans="1:32">
      <c r="A1078" s="3">
        <v>2022</v>
      </c>
      <c r="B1078" s="5" t="s">
        <v>29</v>
      </c>
      <c r="C1078" s="5" t="s">
        <v>22</v>
      </c>
      <c r="D1078" s="2">
        <v>32</v>
      </c>
      <c r="E1078" s="2">
        <v>25</v>
      </c>
      <c r="F1078" s="46">
        <v>35256</v>
      </c>
      <c r="G1078" s="46">
        <v>31514</v>
      </c>
      <c r="H1078" s="46">
        <v>33016</v>
      </c>
      <c r="I1078" s="46">
        <v>32905</v>
      </c>
      <c r="J1078" s="46">
        <v>32757</v>
      </c>
      <c r="K1078" s="46">
        <v>34298</v>
      </c>
      <c r="L1078" s="46">
        <v>35000</v>
      </c>
      <c r="M1078" s="46">
        <v>45230</v>
      </c>
      <c r="N1078" s="46">
        <v>37137</v>
      </c>
      <c r="O1078" s="46">
        <v>33692</v>
      </c>
      <c r="P1078" s="46">
        <v>32176</v>
      </c>
      <c r="Q1078" s="46">
        <v>35053</v>
      </c>
      <c r="R1078" s="46">
        <v>31253</v>
      </c>
      <c r="S1078" s="5">
        <v>120</v>
      </c>
      <c r="T1078" s="46">
        <v>39222.300000000003</v>
      </c>
      <c r="U1078" s="46">
        <v>35059.324999999997</v>
      </c>
      <c r="V1078" s="46">
        <v>36730.300000000003</v>
      </c>
      <c r="W1078" s="46">
        <v>36606.8125</v>
      </c>
      <c r="X1078" s="46">
        <v>36442.162499999999</v>
      </c>
      <c r="Y1078" s="46">
        <v>38156.525000000001</v>
      </c>
      <c r="Z1078" s="46">
        <v>38937.5</v>
      </c>
      <c r="AA1078" s="46">
        <v>50318.375</v>
      </c>
      <c r="AB1078" s="46">
        <v>41314.912499999999</v>
      </c>
      <c r="AC1078" s="46">
        <v>37482.35</v>
      </c>
      <c r="AD1078" s="46">
        <v>35795.800000000003</v>
      </c>
      <c r="AE1078" s="46">
        <v>38996.462500000001</v>
      </c>
      <c r="AF1078" s="46">
        <v>34768.962500000001</v>
      </c>
    </row>
    <row r="1079" spans="1:32">
      <c r="A1079" s="3">
        <v>2022</v>
      </c>
      <c r="B1079" s="5" t="s">
        <v>29</v>
      </c>
      <c r="C1079" s="5" t="s">
        <v>23</v>
      </c>
      <c r="D1079" s="2">
        <v>33</v>
      </c>
      <c r="E1079" s="2">
        <v>25</v>
      </c>
      <c r="F1079" s="46">
        <v>29842</v>
      </c>
      <c r="G1079" s="46">
        <v>26700</v>
      </c>
      <c r="H1079" s="46">
        <v>27750</v>
      </c>
      <c r="I1079" s="46">
        <v>26876</v>
      </c>
      <c r="J1079" s="46">
        <v>26501</v>
      </c>
      <c r="K1079" s="46">
        <v>27664</v>
      </c>
      <c r="L1079" s="46">
        <v>28760</v>
      </c>
      <c r="M1079" s="46">
        <v>38452</v>
      </c>
      <c r="N1079" s="46">
        <v>30225</v>
      </c>
      <c r="O1079" s="46">
        <v>27780</v>
      </c>
      <c r="P1079" s="46">
        <v>28330</v>
      </c>
      <c r="Q1079" s="46">
        <v>30962</v>
      </c>
      <c r="R1079" s="46">
        <v>28873</v>
      </c>
      <c r="S1079" s="5">
        <v>120</v>
      </c>
      <c r="T1079" s="46">
        <v>33199.224999999999</v>
      </c>
      <c r="U1079" s="46">
        <v>29703.75</v>
      </c>
      <c r="V1079" s="46">
        <v>30871.875</v>
      </c>
      <c r="W1079" s="46">
        <v>29899.55</v>
      </c>
      <c r="X1079" s="46">
        <v>29482.362499999999</v>
      </c>
      <c r="Y1079" s="46">
        <v>30776.2</v>
      </c>
      <c r="Z1079" s="46">
        <v>31995.5</v>
      </c>
      <c r="AA1079" s="46">
        <v>42777.85</v>
      </c>
      <c r="AB1079" s="46">
        <v>33625.3125</v>
      </c>
      <c r="AC1079" s="46">
        <v>30905.25</v>
      </c>
      <c r="AD1079" s="46">
        <v>31517.125</v>
      </c>
      <c r="AE1079" s="46">
        <v>34445.224999999999</v>
      </c>
      <c r="AF1079" s="46">
        <v>32121.212500000001</v>
      </c>
    </row>
    <row r="1080" spans="1:32">
      <c r="A1080" s="3">
        <v>2022</v>
      </c>
      <c r="B1080" s="5" t="s">
        <v>29</v>
      </c>
      <c r="C1080" s="5" t="s">
        <v>24</v>
      </c>
      <c r="D1080" s="2">
        <v>34</v>
      </c>
      <c r="E1080" s="2">
        <v>25</v>
      </c>
      <c r="F1080" s="46">
        <v>12281</v>
      </c>
      <c r="G1080" s="46">
        <v>12389</v>
      </c>
      <c r="H1080" s="46">
        <v>12232</v>
      </c>
      <c r="I1080" s="46">
        <v>12003</v>
      </c>
      <c r="J1080" s="46">
        <v>11587</v>
      </c>
      <c r="K1080" s="46">
        <v>12311</v>
      </c>
      <c r="L1080" s="46">
        <v>11757</v>
      </c>
      <c r="M1080" s="46">
        <v>12626</v>
      </c>
      <c r="N1080" s="46">
        <v>12500</v>
      </c>
      <c r="O1080" s="46">
        <v>12281</v>
      </c>
      <c r="P1080" s="46">
        <v>12091</v>
      </c>
      <c r="Q1080" s="46">
        <v>12871</v>
      </c>
      <c r="R1080" s="46">
        <v>12035</v>
      </c>
      <c r="S1080" s="5">
        <v>120</v>
      </c>
      <c r="T1080" s="46">
        <v>13662.612499999999</v>
      </c>
      <c r="U1080" s="46">
        <v>13782.762500000001</v>
      </c>
      <c r="V1080" s="46">
        <v>13608.1</v>
      </c>
      <c r="W1080" s="46">
        <v>13353.3375</v>
      </c>
      <c r="X1080" s="46">
        <v>12890.5375</v>
      </c>
      <c r="Y1080" s="46">
        <v>13695.987499999999</v>
      </c>
      <c r="Z1080" s="46">
        <v>13079.6625</v>
      </c>
      <c r="AA1080" s="46">
        <v>14046.424999999999</v>
      </c>
      <c r="AB1080" s="46">
        <v>13906.25</v>
      </c>
      <c r="AC1080" s="46">
        <v>13662.612499999999</v>
      </c>
      <c r="AD1080" s="46">
        <v>13451.237499999999</v>
      </c>
      <c r="AE1080" s="46">
        <v>14318.987499999999</v>
      </c>
      <c r="AF1080" s="46">
        <v>13388.9375</v>
      </c>
    </row>
    <row r="1081" spans="1:32">
      <c r="A1081" s="3">
        <v>2022</v>
      </c>
      <c r="B1081" s="5" t="s">
        <v>29</v>
      </c>
      <c r="C1081" s="5" t="s">
        <v>25</v>
      </c>
      <c r="D1081" s="2">
        <v>35</v>
      </c>
      <c r="E1081" s="2">
        <v>25</v>
      </c>
      <c r="F1081" s="46">
        <v>12000</v>
      </c>
      <c r="G1081" s="46">
        <v>12778</v>
      </c>
      <c r="H1081" s="46">
        <v>11632</v>
      </c>
      <c r="I1081" s="46">
        <v>12500</v>
      </c>
      <c r="J1081" s="46">
        <v>11137</v>
      </c>
      <c r="K1081" s="46">
        <v>12483</v>
      </c>
      <c r="L1081" s="46">
        <v>11885</v>
      </c>
      <c r="M1081" s="46">
        <v>12000</v>
      </c>
      <c r="N1081" s="46">
        <v>11635</v>
      </c>
      <c r="O1081" s="46">
        <v>12014</v>
      </c>
      <c r="P1081" s="46">
        <v>11612</v>
      </c>
      <c r="Q1081" s="46">
        <v>12566</v>
      </c>
      <c r="R1081" s="46">
        <v>11351</v>
      </c>
      <c r="S1081" s="5">
        <v>120</v>
      </c>
      <c r="T1081" s="46">
        <v>13350</v>
      </c>
      <c r="U1081" s="46">
        <v>14215.525</v>
      </c>
      <c r="V1081" s="46">
        <v>12940.6</v>
      </c>
      <c r="W1081" s="46">
        <v>13906.25</v>
      </c>
      <c r="X1081" s="46">
        <v>12389.9125</v>
      </c>
      <c r="Y1081" s="46">
        <v>13887.3375</v>
      </c>
      <c r="Z1081" s="46">
        <v>13222.0625</v>
      </c>
      <c r="AA1081" s="46">
        <v>13350</v>
      </c>
      <c r="AB1081" s="46">
        <v>12943.9375</v>
      </c>
      <c r="AC1081" s="46">
        <v>13365.575000000001</v>
      </c>
      <c r="AD1081" s="46">
        <v>12918.35</v>
      </c>
      <c r="AE1081" s="46">
        <v>13979.674999999999</v>
      </c>
      <c r="AF1081" s="46">
        <v>12627.987499999999</v>
      </c>
    </row>
    <row r="1082" spans="1:32">
      <c r="A1082" s="3">
        <v>2022</v>
      </c>
      <c r="B1082" s="5" t="s">
        <v>29</v>
      </c>
      <c r="C1082" s="5" t="s">
        <v>26</v>
      </c>
      <c r="D1082" s="2">
        <v>36</v>
      </c>
      <c r="E1082" s="2">
        <v>25</v>
      </c>
      <c r="F1082" s="46">
        <v>12378</v>
      </c>
      <c r="G1082" s="46">
        <v>12168</v>
      </c>
      <c r="H1082" s="46">
        <v>12386</v>
      </c>
      <c r="I1082" s="46">
        <v>11941</v>
      </c>
      <c r="J1082" s="46">
        <v>11656</v>
      </c>
      <c r="K1082" s="46">
        <v>12202</v>
      </c>
      <c r="L1082" s="46">
        <v>11706</v>
      </c>
      <c r="M1082" s="46">
        <v>13335</v>
      </c>
      <c r="N1082" s="46">
        <v>12765</v>
      </c>
      <c r="O1082" s="46">
        <v>12332</v>
      </c>
      <c r="P1082" s="46">
        <v>12248</v>
      </c>
      <c r="Q1082" s="46">
        <v>12926</v>
      </c>
      <c r="R1082" s="46">
        <v>12158</v>
      </c>
      <c r="S1082" s="5">
        <v>120</v>
      </c>
      <c r="T1082" s="46">
        <v>13770.525</v>
      </c>
      <c r="U1082" s="46">
        <v>13536.9</v>
      </c>
      <c r="V1082" s="46">
        <v>13779.424999999999</v>
      </c>
      <c r="W1082" s="46">
        <v>13284.362499999999</v>
      </c>
      <c r="X1082" s="46">
        <v>12967.3</v>
      </c>
      <c r="Y1082" s="46">
        <v>13574.725</v>
      </c>
      <c r="Z1082" s="46">
        <v>13022.924999999999</v>
      </c>
      <c r="AA1082" s="46">
        <v>14835.1875</v>
      </c>
      <c r="AB1082" s="46">
        <v>14201.0625</v>
      </c>
      <c r="AC1082" s="46">
        <v>13719.35</v>
      </c>
      <c r="AD1082" s="46">
        <v>13625.9</v>
      </c>
      <c r="AE1082" s="46">
        <v>14380.174999999999</v>
      </c>
      <c r="AF1082" s="46">
        <v>13525.775</v>
      </c>
    </row>
    <row r="1083" spans="1:32">
      <c r="A1083" s="3">
        <v>2023</v>
      </c>
      <c r="B1083" s="5" t="s">
        <v>17</v>
      </c>
      <c r="C1083" s="5" t="s">
        <v>18</v>
      </c>
      <c r="D1083" s="2">
        <v>1</v>
      </c>
      <c r="E1083" s="2">
        <v>26</v>
      </c>
      <c r="F1083" s="96">
        <v>574.9</v>
      </c>
      <c r="G1083" s="96">
        <v>519.29999999999995</v>
      </c>
      <c r="H1083" s="96">
        <v>552.20000000000005</v>
      </c>
      <c r="I1083" s="96">
        <v>536.6</v>
      </c>
      <c r="J1083" s="96">
        <v>527.29999999999995</v>
      </c>
      <c r="K1083" s="96">
        <v>552.9</v>
      </c>
      <c r="L1083" s="96">
        <v>559.79999999999995</v>
      </c>
      <c r="M1083" s="96">
        <v>742.1</v>
      </c>
      <c r="N1083" s="96">
        <v>592.9</v>
      </c>
      <c r="O1083" s="96">
        <v>539</v>
      </c>
      <c r="P1083" s="96">
        <v>536.6</v>
      </c>
      <c r="Q1083" s="96">
        <v>587.4</v>
      </c>
      <c r="R1083" s="96">
        <v>522.4</v>
      </c>
      <c r="S1083" s="5">
        <v>130.4</v>
      </c>
      <c r="T1083" s="96">
        <v>588.56710122699383</v>
      </c>
      <c r="U1083" s="96">
        <v>531.64532208588946</v>
      </c>
      <c r="V1083" s="96">
        <v>565.32745398773011</v>
      </c>
      <c r="W1083" s="96">
        <v>549.35659509202458</v>
      </c>
      <c r="X1083" s="96">
        <v>539.83550613496925</v>
      </c>
      <c r="Y1083" s="96">
        <v>566.04409509202446</v>
      </c>
      <c r="Z1083" s="96">
        <v>573.10812883435574</v>
      </c>
      <c r="AA1083" s="96">
        <v>759.74194785276075</v>
      </c>
      <c r="AB1083" s="96">
        <v>606.9950153374233</v>
      </c>
      <c r="AC1083" s="96">
        <v>551.8136503067484</v>
      </c>
      <c r="AD1083" s="96">
        <v>549.35659509202458</v>
      </c>
      <c r="AE1083" s="96">
        <v>601.36426380368096</v>
      </c>
      <c r="AF1083" s="96">
        <v>534.81901840490787</v>
      </c>
    </row>
    <row r="1084" spans="1:32">
      <c r="A1084" s="3">
        <v>2023</v>
      </c>
      <c r="B1084" s="5" t="s">
        <v>17</v>
      </c>
      <c r="C1084" s="5" t="s">
        <v>19</v>
      </c>
      <c r="D1084" s="2">
        <v>2</v>
      </c>
      <c r="E1084" s="2">
        <v>26</v>
      </c>
      <c r="F1084" s="96">
        <v>670.1</v>
      </c>
      <c r="G1084" s="96">
        <v>596.20000000000005</v>
      </c>
      <c r="H1084" s="96">
        <v>637.1</v>
      </c>
      <c r="I1084" s="96">
        <v>631.70000000000005</v>
      </c>
      <c r="J1084" s="96">
        <v>623.5</v>
      </c>
      <c r="K1084" s="96">
        <v>650.1</v>
      </c>
      <c r="L1084" s="96">
        <v>661.2</v>
      </c>
      <c r="M1084" s="96">
        <v>836</v>
      </c>
      <c r="N1084" s="96">
        <v>699.5</v>
      </c>
      <c r="O1084" s="96">
        <v>643.9</v>
      </c>
      <c r="P1084" s="96">
        <v>613.5</v>
      </c>
      <c r="Q1084" s="96">
        <v>674.8</v>
      </c>
      <c r="R1084" s="96">
        <v>591.6</v>
      </c>
      <c r="S1084" s="5">
        <v>130.4</v>
      </c>
      <c r="T1084" s="96">
        <v>686.03029141104298</v>
      </c>
      <c r="U1084" s="96">
        <v>610.37346625766872</v>
      </c>
      <c r="V1084" s="96">
        <v>652.24578220858893</v>
      </c>
      <c r="W1084" s="96">
        <v>646.71740797546022</v>
      </c>
      <c r="X1084" s="96">
        <v>638.32246932515329</v>
      </c>
      <c r="Y1084" s="96">
        <v>665.55483128834362</v>
      </c>
      <c r="Z1084" s="96">
        <v>676.91871165644181</v>
      </c>
      <c r="AA1084" s="96">
        <v>855.87423312883436</v>
      </c>
      <c r="AB1084" s="96">
        <v>716.12921779141107</v>
      </c>
      <c r="AC1084" s="96">
        <v>659.2074386503067</v>
      </c>
      <c r="AD1084" s="96">
        <v>628.08473926380361</v>
      </c>
      <c r="AE1084" s="96">
        <v>690.84202453987723</v>
      </c>
      <c r="AF1084" s="96">
        <v>605.66411042944787</v>
      </c>
    </row>
    <row r="1085" spans="1:32">
      <c r="A1085" s="3">
        <v>2023</v>
      </c>
      <c r="B1085" s="5" t="s">
        <v>17</v>
      </c>
      <c r="C1085" s="5" t="s">
        <v>20</v>
      </c>
      <c r="D1085" s="2">
        <v>3</v>
      </c>
      <c r="E1085" s="2">
        <v>26</v>
      </c>
      <c r="F1085" s="96">
        <v>491.6</v>
      </c>
      <c r="G1085" s="96">
        <v>446.7</v>
      </c>
      <c r="H1085" s="96">
        <v>472.1</v>
      </c>
      <c r="I1085" s="96">
        <v>450.8</v>
      </c>
      <c r="J1085" s="96">
        <v>437.3</v>
      </c>
      <c r="K1085" s="96">
        <v>463.8</v>
      </c>
      <c r="L1085" s="96">
        <v>454.5</v>
      </c>
      <c r="M1085" s="96">
        <v>661.2</v>
      </c>
      <c r="N1085" s="96">
        <v>500</v>
      </c>
      <c r="O1085" s="96">
        <v>453.1</v>
      </c>
      <c r="P1085" s="96">
        <v>464.5</v>
      </c>
      <c r="Q1085" s="96">
        <v>513.29999999999995</v>
      </c>
      <c r="R1085" s="96">
        <v>463.1</v>
      </c>
      <c r="S1085" s="5">
        <v>130.4</v>
      </c>
      <c r="T1085" s="96">
        <v>503.28680981595096</v>
      </c>
      <c r="U1085" s="96">
        <v>457.31940184049074</v>
      </c>
      <c r="V1085" s="96">
        <v>483.32323619631904</v>
      </c>
      <c r="W1085" s="96">
        <v>461.51687116564415</v>
      </c>
      <c r="X1085" s="96">
        <v>447.69593558282207</v>
      </c>
      <c r="Y1085" s="96">
        <v>474.82592024539878</v>
      </c>
      <c r="Z1085" s="96">
        <v>465.30483128834356</v>
      </c>
      <c r="AA1085" s="96">
        <v>676.91871165644181</v>
      </c>
      <c r="AB1085" s="96">
        <v>511.88650306748463</v>
      </c>
      <c r="AC1085" s="96">
        <v>463.87154907975463</v>
      </c>
      <c r="AD1085" s="96">
        <v>475.54256134969324</v>
      </c>
      <c r="AE1085" s="96">
        <v>525.50268404907968</v>
      </c>
      <c r="AF1085" s="96">
        <v>474.10927914110431</v>
      </c>
    </row>
    <row r="1086" spans="1:32">
      <c r="A1086" s="3">
        <v>2023</v>
      </c>
      <c r="B1086" s="5" t="s">
        <v>17</v>
      </c>
      <c r="C1086" s="5" t="s">
        <v>21</v>
      </c>
      <c r="D1086" s="2">
        <v>4</v>
      </c>
      <c r="E1086" s="2">
        <v>26</v>
      </c>
      <c r="F1086" s="96">
        <v>687</v>
      </c>
      <c r="G1086" s="96">
        <v>611.20000000000005</v>
      </c>
      <c r="H1086" s="96">
        <v>649.70000000000005</v>
      </c>
      <c r="I1086" s="96">
        <v>633</v>
      </c>
      <c r="J1086" s="96">
        <v>628.6</v>
      </c>
      <c r="K1086" s="96">
        <v>656.9</v>
      </c>
      <c r="L1086" s="96">
        <v>675</v>
      </c>
      <c r="M1086" s="96">
        <v>851.1</v>
      </c>
      <c r="N1086" s="96">
        <v>709.1</v>
      </c>
      <c r="O1086" s="96">
        <v>656.2</v>
      </c>
      <c r="P1086" s="96">
        <v>636.29999999999995</v>
      </c>
      <c r="Q1086" s="96">
        <v>709.2</v>
      </c>
      <c r="R1086" s="96">
        <v>638.70000000000005</v>
      </c>
      <c r="S1086" s="5">
        <v>130.4</v>
      </c>
      <c r="T1086" s="96">
        <v>703.33205521472394</v>
      </c>
      <c r="U1086" s="96">
        <v>625.7300613496933</v>
      </c>
      <c r="V1086" s="96">
        <v>665.14532208588957</v>
      </c>
      <c r="W1086" s="96">
        <v>648.04831288343553</v>
      </c>
      <c r="X1086" s="96">
        <v>643.5437116564417</v>
      </c>
      <c r="Y1086" s="96">
        <v>672.51648773006127</v>
      </c>
      <c r="Z1086" s="96">
        <v>691.04677914110425</v>
      </c>
      <c r="AA1086" s="96">
        <v>871.33320552147245</v>
      </c>
      <c r="AB1086" s="96">
        <v>725.95743865030681</v>
      </c>
      <c r="AC1086" s="96">
        <v>671.79984662576692</v>
      </c>
      <c r="AD1086" s="96">
        <v>651.42676380368084</v>
      </c>
      <c r="AE1086" s="96">
        <v>726.05981595092032</v>
      </c>
      <c r="AF1086" s="96">
        <v>653.88381901840501</v>
      </c>
    </row>
    <row r="1087" spans="1:32">
      <c r="A1087" s="3">
        <v>2023</v>
      </c>
      <c r="B1087" s="5" t="s">
        <v>17</v>
      </c>
      <c r="C1087" s="5" t="s">
        <v>22</v>
      </c>
      <c r="D1087" s="2">
        <v>5</v>
      </c>
      <c r="E1087" s="2">
        <v>26</v>
      </c>
      <c r="F1087" s="96">
        <v>730.2</v>
      </c>
      <c r="G1087" s="96">
        <v>641.9</v>
      </c>
      <c r="H1087" s="96">
        <v>689.9</v>
      </c>
      <c r="I1087" s="96">
        <v>679.5</v>
      </c>
      <c r="J1087" s="96">
        <v>670.8</v>
      </c>
      <c r="K1087" s="96">
        <v>706.8</v>
      </c>
      <c r="L1087" s="96">
        <v>720</v>
      </c>
      <c r="M1087" s="96">
        <v>919.9</v>
      </c>
      <c r="N1087" s="96">
        <v>766.6</v>
      </c>
      <c r="O1087" s="96">
        <v>701.2</v>
      </c>
      <c r="P1087" s="96">
        <v>671.7</v>
      </c>
      <c r="Q1087" s="96">
        <v>737.9</v>
      </c>
      <c r="R1087" s="96">
        <v>656.5</v>
      </c>
      <c r="S1087" s="5">
        <v>130.4</v>
      </c>
      <c r="T1087" s="96">
        <v>747.55904907975469</v>
      </c>
      <c r="U1087" s="96">
        <v>657.15989263803669</v>
      </c>
      <c r="V1087" s="96">
        <v>706.30099693251532</v>
      </c>
      <c r="W1087" s="96">
        <v>695.65375766871159</v>
      </c>
      <c r="X1087" s="96">
        <v>686.74693251533733</v>
      </c>
      <c r="Y1087" s="96">
        <v>723.60276073619616</v>
      </c>
      <c r="Z1087" s="96">
        <v>737.11656441717787</v>
      </c>
      <c r="AA1087" s="96">
        <v>941.76878834355819</v>
      </c>
      <c r="AB1087" s="96">
        <v>784.82438650306744</v>
      </c>
      <c r="AC1087" s="96">
        <v>717.86963190184053</v>
      </c>
      <c r="AD1087" s="96">
        <v>687.66832822085894</v>
      </c>
      <c r="AE1087" s="96">
        <v>755.44210122699383</v>
      </c>
      <c r="AF1087" s="96">
        <v>672.10697852760734</v>
      </c>
    </row>
    <row r="1088" spans="1:32">
      <c r="A1088" s="3">
        <v>2023</v>
      </c>
      <c r="B1088" s="5" t="s">
        <v>17</v>
      </c>
      <c r="C1088" s="5" t="s">
        <v>23</v>
      </c>
      <c r="D1088" s="2">
        <v>6</v>
      </c>
      <c r="E1088" s="2">
        <v>26</v>
      </c>
      <c r="F1088" s="96">
        <v>632.4</v>
      </c>
      <c r="G1088" s="96">
        <v>565.79999999999995</v>
      </c>
      <c r="H1088" s="96">
        <v>600</v>
      </c>
      <c r="I1088" s="96">
        <v>571.1</v>
      </c>
      <c r="J1088" s="96">
        <v>561.79999999999995</v>
      </c>
      <c r="K1088" s="96">
        <v>592.29999999999995</v>
      </c>
      <c r="L1088" s="96">
        <v>611.5</v>
      </c>
      <c r="M1088" s="96">
        <v>782.7</v>
      </c>
      <c r="N1088" s="96">
        <v>638.70000000000005</v>
      </c>
      <c r="O1088" s="96">
        <v>585.79999999999995</v>
      </c>
      <c r="P1088" s="96">
        <v>594</v>
      </c>
      <c r="Q1088" s="96">
        <v>678.2</v>
      </c>
      <c r="R1088" s="96">
        <v>622.9</v>
      </c>
      <c r="S1088" s="5">
        <v>130.4</v>
      </c>
      <c r="T1088" s="96">
        <v>647.43404907975457</v>
      </c>
      <c r="U1088" s="96">
        <v>579.25076687116552</v>
      </c>
      <c r="V1088" s="96">
        <v>614.2638036809816</v>
      </c>
      <c r="W1088" s="96">
        <v>584.67676380368096</v>
      </c>
      <c r="X1088" s="96">
        <v>575.15567484662563</v>
      </c>
      <c r="Y1088" s="96">
        <v>606.38075153374223</v>
      </c>
      <c r="Z1088" s="96">
        <v>626.03719325153372</v>
      </c>
      <c r="AA1088" s="96">
        <v>801.30713190184053</v>
      </c>
      <c r="AB1088" s="96">
        <v>653.88381901840501</v>
      </c>
      <c r="AC1088" s="96">
        <v>599.72622699386488</v>
      </c>
      <c r="AD1088" s="96">
        <v>608.1211656441717</v>
      </c>
      <c r="AE1088" s="96">
        <v>694.32285276073628</v>
      </c>
      <c r="AF1088" s="96">
        <v>637.70820552147234</v>
      </c>
    </row>
    <row r="1089" spans="1:32">
      <c r="A1089" s="3">
        <v>2023</v>
      </c>
      <c r="B1089" s="5" t="s">
        <v>17</v>
      </c>
      <c r="C1089" s="5" t="s">
        <v>24</v>
      </c>
      <c r="D1089" s="2">
        <v>7</v>
      </c>
      <c r="E1089" s="2">
        <v>26</v>
      </c>
      <c r="F1089" s="96">
        <v>241.5</v>
      </c>
      <c r="G1089" s="96">
        <v>245.4</v>
      </c>
      <c r="H1089" s="96">
        <v>243.7</v>
      </c>
      <c r="I1089" s="96">
        <v>240.9</v>
      </c>
      <c r="J1089" s="96">
        <v>234.2</v>
      </c>
      <c r="K1089" s="96">
        <v>242.9</v>
      </c>
      <c r="L1089" s="96">
        <v>240.9</v>
      </c>
      <c r="M1089" s="96">
        <v>249.2</v>
      </c>
      <c r="N1089" s="96">
        <v>240.8</v>
      </c>
      <c r="O1089" s="96">
        <v>241.5</v>
      </c>
      <c r="P1089" s="96">
        <v>240.3</v>
      </c>
      <c r="Q1089" s="96">
        <v>256.10000000000002</v>
      </c>
      <c r="R1089" s="96">
        <v>230.5</v>
      </c>
      <c r="S1089" s="5">
        <v>130.4</v>
      </c>
      <c r="T1089" s="96">
        <v>247.24118098159508</v>
      </c>
      <c r="U1089" s="96">
        <v>251.23389570552146</v>
      </c>
      <c r="V1089" s="96">
        <v>249.49348159509199</v>
      </c>
      <c r="W1089" s="96">
        <v>246.62691717791412</v>
      </c>
      <c r="X1089" s="96">
        <v>239.76763803680979</v>
      </c>
      <c r="Y1089" s="96">
        <v>248.67446319018404</v>
      </c>
      <c r="Z1089" s="96">
        <v>246.62691717791412</v>
      </c>
      <c r="AA1089" s="96">
        <v>255.12423312883433</v>
      </c>
      <c r="AB1089" s="96">
        <v>246.52453987730061</v>
      </c>
      <c r="AC1089" s="96">
        <v>247.24118098159508</v>
      </c>
      <c r="AD1089" s="96">
        <v>246.01265337423314</v>
      </c>
      <c r="AE1089" s="96">
        <v>262.18826687116569</v>
      </c>
      <c r="AF1089" s="96">
        <v>235.97967791411043</v>
      </c>
    </row>
    <row r="1090" spans="1:32">
      <c r="A1090" s="3">
        <v>2023</v>
      </c>
      <c r="B1090" s="5" t="s">
        <v>17</v>
      </c>
      <c r="C1090" s="5" t="s">
        <v>25</v>
      </c>
      <c r="D1090" s="2">
        <v>8</v>
      </c>
      <c r="E1090" s="2">
        <v>26</v>
      </c>
      <c r="F1090" s="96">
        <v>231.6</v>
      </c>
      <c r="G1090" s="96">
        <v>245.6</v>
      </c>
      <c r="H1090" s="96">
        <v>240.8</v>
      </c>
      <c r="I1090" s="96">
        <v>229.7</v>
      </c>
      <c r="J1090" s="96">
        <v>226</v>
      </c>
      <c r="K1090" s="96">
        <v>230</v>
      </c>
      <c r="L1090" s="96">
        <v>230</v>
      </c>
      <c r="M1090" s="96">
        <v>241</v>
      </c>
      <c r="N1090" s="96">
        <v>227.7</v>
      </c>
      <c r="O1090" s="96">
        <v>231.1</v>
      </c>
      <c r="P1090" s="96">
        <v>221.4</v>
      </c>
      <c r="Q1090" s="96">
        <v>235.8</v>
      </c>
      <c r="R1090" s="96">
        <v>208.4</v>
      </c>
      <c r="S1090" s="5">
        <v>130.4</v>
      </c>
      <c r="T1090" s="96">
        <v>237.10582822085888</v>
      </c>
      <c r="U1090" s="96">
        <v>251.43865030674846</v>
      </c>
      <c r="V1090" s="96">
        <v>246.52453987730061</v>
      </c>
      <c r="W1090" s="96">
        <v>235.16065950920242</v>
      </c>
      <c r="X1090" s="96">
        <v>231.37269938650306</v>
      </c>
      <c r="Y1090" s="96">
        <v>235.46779141104292</v>
      </c>
      <c r="Z1090" s="96">
        <v>235.46779141104292</v>
      </c>
      <c r="AA1090" s="96">
        <v>246.72929447852761</v>
      </c>
      <c r="AB1090" s="96">
        <v>233.11311349693247</v>
      </c>
      <c r="AC1090" s="96">
        <v>236.59394171779138</v>
      </c>
      <c r="AD1090" s="96">
        <v>226.66334355828221</v>
      </c>
      <c r="AE1090" s="96">
        <v>241.40567484662577</v>
      </c>
      <c r="AF1090" s="96">
        <v>213.35429447852761</v>
      </c>
    </row>
    <row r="1091" spans="1:32">
      <c r="A1091" s="3">
        <v>2023</v>
      </c>
      <c r="B1091" s="5" t="s">
        <v>17</v>
      </c>
      <c r="C1091" s="5" t="s">
        <v>26</v>
      </c>
      <c r="D1091" s="2">
        <v>9</v>
      </c>
      <c r="E1091" s="2">
        <v>26</v>
      </c>
      <c r="F1091" s="96">
        <v>248.2</v>
      </c>
      <c r="G1091" s="96">
        <v>245.2</v>
      </c>
      <c r="H1091" s="96">
        <v>247.8</v>
      </c>
      <c r="I1091" s="96">
        <v>243.6</v>
      </c>
      <c r="J1091" s="96">
        <v>238.2</v>
      </c>
      <c r="K1091" s="96">
        <v>250</v>
      </c>
      <c r="L1091" s="96">
        <v>244.2</v>
      </c>
      <c r="M1091" s="96">
        <v>262.2</v>
      </c>
      <c r="N1091" s="96">
        <v>245.9</v>
      </c>
      <c r="O1091" s="96">
        <v>249.2</v>
      </c>
      <c r="P1091" s="96">
        <v>244.4</v>
      </c>
      <c r="Q1091" s="96">
        <v>265.10000000000002</v>
      </c>
      <c r="R1091" s="96">
        <v>237.2</v>
      </c>
      <c r="S1091" s="5">
        <v>130.4</v>
      </c>
      <c r="T1091" s="96">
        <v>254.10046012269936</v>
      </c>
      <c r="U1091" s="96">
        <v>251.02914110429444</v>
      </c>
      <c r="V1091" s="96">
        <v>253.6909509202454</v>
      </c>
      <c r="W1091" s="96">
        <v>249.39110429447851</v>
      </c>
      <c r="X1091" s="96">
        <v>243.86273006134965</v>
      </c>
      <c r="Y1091" s="96">
        <v>255.94325153374231</v>
      </c>
      <c r="Z1091" s="96">
        <v>250.00536809815947</v>
      </c>
      <c r="AA1091" s="96">
        <v>268.43328220858893</v>
      </c>
      <c r="AB1091" s="96">
        <v>251.74578220858896</v>
      </c>
      <c r="AC1091" s="96">
        <v>255.12423312883433</v>
      </c>
      <c r="AD1091" s="96">
        <v>250.21012269938652</v>
      </c>
      <c r="AE1091" s="96">
        <v>271.40222392638037</v>
      </c>
      <c r="AF1091" s="96">
        <v>242.83895705521468</v>
      </c>
    </row>
    <row r="1092" spans="1:32">
      <c r="A1092" s="3">
        <v>2023</v>
      </c>
      <c r="B1092" s="5" t="s">
        <v>27</v>
      </c>
      <c r="C1092" s="5" t="s">
        <v>18</v>
      </c>
      <c r="D1092" s="2">
        <v>10</v>
      </c>
      <c r="E1092" s="2">
        <v>26</v>
      </c>
      <c r="F1092" s="44">
        <v>16</v>
      </c>
      <c r="G1092" s="44">
        <v>14.39</v>
      </c>
      <c r="H1092" s="44">
        <v>15.17</v>
      </c>
      <c r="I1092" s="44">
        <v>14.67</v>
      </c>
      <c r="J1092" s="44">
        <v>14.49</v>
      </c>
      <c r="K1092" s="44">
        <v>15.2</v>
      </c>
      <c r="L1092" s="44">
        <v>15.67</v>
      </c>
      <c r="M1092" s="44">
        <v>20.59</v>
      </c>
      <c r="N1092" s="44">
        <v>16.61</v>
      </c>
      <c r="O1092" s="44">
        <v>15.24</v>
      </c>
      <c r="P1092" s="44">
        <v>14.88</v>
      </c>
      <c r="Q1092" s="44">
        <v>16.690000000000001</v>
      </c>
      <c r="R1092" s="44">
        <v>14.39</v>
      </c>
      <c r="S1092" s="5">
        <v>130.4</v>
      </c>
      <c r="T1092" s="44">
        <v>16.380368098159508</v>
      </c>
      <c r="U1092" s="44">
        <v>14.732093558282209</v>
      </c>
      <c r="V1092" s="44">
        <v>15.530636503067484</v>
      </c>
      <c r="W1092" s="44">
        <v>15.018749999999999</v>
      </c>
      <c r="X1092" s="44">
        <v>14.834470858895704</v>
      </c>
      <c r="Y1092" s="44">
        <v>15.561349693251532</v>
      </c>
      <c r="Z1092" s="44">
        <v>16.042523006134971</v>
      </c>
      <c r="AA1092" s="44">
        <v>21.079486196319017</v>
      </c>
      <c r="AB1092" s="44">
        <v>17.00486963190184</v>
      </c>
      <c r="AC1092" s="44">
        <v>15.602300613496931</v>
      </c>
      <c r="AD1092" s="44">
        <v>15.233742331288344</v>
      </c>
      <c r="AE1092" s="44">
        <v>17.086771472392638</v>
      </c>
      <c r="AF1092" s="44">
        <v>14.732093558282209</v>
      </c>
    </row>
    <row r="1093" spans="1:32">
      <c r="A1093" s="3">
        <v>2023</v>
      </c>
      <c r="B1093" s="5" t="s">
        <v>27</v>
      </c>
      <c r="C1093" s="5" t="s">
        <v>19</v>
      </c>
      <c r="D1093" s="2">
        <v>11</v>
      </c>
      <c r="E1093" s="2">
        <v>26</v>
      </c>
      <c r="F1093" s="44">
        <v>17.27</v>
      </c>
      <c r="G1093" s="44">
        <v>15.31</v>
      </c>
      <c r="H1093" s="44">
        <v>16.3</v>
      </c>
      <c r="I1093" s="44">
        <v>16.04</v>
      </c>
      <c r="J1093" s="44">
        <v>15.8</v>
      </c>
      <c r="K1093" s="44">
        <v>16.45</v>
      </c>
      <c r="L1093" s="44">
        <v>17.02</v>
      </c>
      <c r="M1093" s="44">
        <v>22.36</v>
      </c>
      <c r="N1093" s="44">
        <v>18.52</v>
      </c>
      <c r="O1093" s="44">
        <v>16.690000000000001</v>
      </c>
      <c r="P1093" s="44">
        <v>15.8</v>
      </c>
      <c r="Q1093" s="44">
        <v>17.52</v>
      </c>
      <c r="R1093" s="44">
        <v>15</v>
      </c>
      <c r="S1093" s="5">
        <v>130.4</v>
      </c>
      <c r="T1093" s="44">
        <v>17.680559815950922</v>
      </c>
      <c r="U1093" s="44">
        <v>15.67396472392638</v>
      </c>
      <c r="V1093" s="44">
        <v>16.6875</v>
      </c>
      <c r="W1093" s="44">
        <v>16.421319018404905</v>
      </c>
      <c r="X1093" s="44">
        <v>16.175613496932517</v>
      </c>
      <c r="Y1093" s="44">
        <v>16.841065950920242</v>
      </c>
      <c r="Z1093" s="44">
        <v>17.424616564417178</v>
      </c>
      <c r="AA1093" s="44">
        <v>22.891564417177914</v>
      </c>
      <c r="AB1093" s="44">
        <v>18.960276073619632</v>
      </c>
      <c r="AC1093" s="44">
        <v>17.086771472392638</v>
      </c>
      <c r="AD1093" s="44">
        <v>16.175613496932517</v>
      </c>
      <c r="AE1093" s="44">
        <v>17.936503067484661</v>
      </c>
      <c r="AF1093" s="44">
        <v>15.35659509202454</v>
      </c>
    </row>
    <row r="1094" spans="1:32">
      <c r="A1094" s="3">
        <v>2023</v>
      </c>
      <c r="B1094" s="5" t="s">
        <v>27</v>
      </c>
      <c r="C1094" s="5" t="s">
        <v>20</v>
      </c>
      <c r="D1094" s="2">
        <v>12</v>
      </c>
      <c r="E1094" s="2">
        <v>26</v>
      </c>
      <c r="F1094" s="44">
        <v>14.77</v>
      </c>
      <c r="G1094" s="44">
        <v>13.62</v>
      </c>
      <c r="H1094" s="44">
        <v>14.02</v>
      </c>
      <c r="I1094" s="44">
        <v>13.38</v>
      </c>
      <c r="J1094" s="44">
        <v>13.2</v>
      </c>
      <c r="K1094" s="44">
        <v>13.91</v>
      </c>
      <c r="L1094" s="44">
        <v>14.36</v>
      </c>
      <c r="M1094" s="44">
        <v>19.170000000000002</v>
      </c>
      <c r="N1094" s="44">
        <v>15</v>
      </c>
      <c r="O1094" s="44">
        <v>14</v>
      </c>
      <c r="P1094" s="44">
        <v>13.99</v>
      </c>
      <c r="Q1094" s="44">
        <v>16</v>
      </c>
      <c r="R1094" s="44">
        <v>13.72</v>
      </c>
      <c r="S1094" s="5">
        <v>130.4</v>
      </c>
      <c r="T1094" s="44">
        <v>15.121127300613495</v>
      </c>
      <c r="U1094" s="44">
        <v>13.943788343558282</v>
      </c>
      <c r="V1094" s="44">
        <v>14.353297546012268</v>
      </c>
      <c r="W1094" s="44">
        <v>13.698082822085889</v>
      </c>
      <c r="X1094" s="44">
        <v>13.513803680981592</v>
      </c>
      <c r="Y1094" s="44">
        <v>14.240682515337424</v>
      </c>
      <c r="Z1094" s="44">
        <v>14.701380368098159</v>
      </c>
      <c r="AA1094" s="44">
        <v>19.625728527607361</v>
      </c>
      <c r="AB1094" s="44">
        <v>15.35659509202454</v>
      </c>
      <c r="AC1094" s="44">
        <v>14.332822085889569</v>
      </c>
      <c r="AD1094" s="44">
        <v>14.322584355828219</v>
      </c>
      <c r="AE1094" s="44">
        <v>16.380368098159508</v>
      </c>
      <c r="AF1094" s="44">
        <v>14.046165644171779</v>
      </c>
    </row>
    <row r="1095" spans="1:32">
      <c r="A1095" s="3">
        <v>2023</v>
      </c>
      <c r="B1095" s="5" t="s">
        <v>27</v>
      </c>
      <c r="C1095" s="5" t="s">
        <v>21</v>
      </c>
      <c r="D1095" s="2">
        <v>13</v>
      </c>
      <c r="E1095" s="2">
        <v>26</v>
      </c>
      <c r="F1095" s="44">
        <v>17.600000000000001</v>
      </c>
      <c r="G1095" s="44">
        <v>15.57</v>
      </c>
      <c r="H1095" s="44">
        <v>16.68</v>
      </c>
      <c r="I1095" s="44">
        <v>16.05</v>
      </c>
      <c r="J1095" s="44">
        <v>15.75</v>
      </c>
      <c r="K1095" s="44">
        <v>16.649999999999999</v>
      </c>
      <c r="L1095" s="44">
        <v>17.09</v>
      </c>
      <c r="M1095" s="44">
        <v>22.5</v>
      </c>
      <c r="N1095" s="44">
        <v>18.3</v>
      </c>
      <c r="O1095" s="44">
        <v>16.75</v>
      </c>
      <c r="P1095" s="44">
        <v>16.420000000000002</v>
      </c>
      <c r="Q1095" s="44">
        <v>18.29</v>
      </c>
      <c r="R1095" s="44">
        <v>16.16</v>
      </c>
      <c r="S1095" s="5">
        <v>130.4</v>
      </c>
      <c r="T1095" s="44">
        <v>18.018404907975462</v>
      </c>
      <c r="U1095" s="44">
        <v>15.940145705521473</v>
      </c>
      <c r="V1095" s="44">
        <v>17.076533742331286</v>
      </c>
      <c r="W1095" s="44">
        <v>16.431556748466257</v>
      </c>
      <c r="X1095" s="44">
        <v>16.124424846625764</v>
      </c>
      <c r="Y1095" s="44">
        <v>17.045820552147237</v>
      </c>
      <c r="Z1095" s="44">
        <v>17.496280674846624</v>
      </c>
      <c r="AA1095" s="44">
        <v>23.034892638036808</v>
      </c>
      <c r="AB1095" s="44">
        <v>18.73504601226994</v>
      </c>
      <c r="AC1095" s="44">
        <v>17.148197852760735</v>
      </c>
      <c r="AD1095" s="44">
        <v>16.810352760736198</v>
      </c>
      <c r="AE1095" s="44">
        <v>18.724808282208585</v>
      </c>
      <c r="AF1095" s="44">
        <v>16.544171779141106</v>
      </c>
    </row>
    <row r="1096" spans="1:32">
      <c r="A1096" s="3">
        <v>2023</v>
      </c>
      <c r="B1096" s="5" t="s">
        <v>27</v>
      </c>
      <c r="C1096" s="5" t="s">
        <v>22</v>
      </c>
      <c r="D1096" s="2">
        <v>14</v>
      </c>
      <c r="E1096" s="2">
        <v>26</v>
      </c>
      <c r="F1096" s="44">
        <v>18.239999999999998</v>
      </c>
      <c r="G1096" s="44">
        <v>16.059999999999999</v>
      </c>
      <c r="H1096" s="44">
        <v>17.260000000000002</v>
      </c>
      <c r="I1096" s="44">
        <v>16.77</v>
      </c>
      <c r="J1096" s="44">
        <v>16.52</v>
      </c>
      <c r="K1096" s="44">
        <v>17.45</v>
      </c>
      <c r="L1096" s="44">
        <v>17.760000000000002</v>
      </c>
      <c r="M1096" s="44">
        <v>23.96</v>
      </c>
      <c r="N1096" s="44">
        <v>19.45</v>
      </c>
      <c r="O1096" s="44">
        <v>17.41</v>
      </c>
      <c r="P1096" s="44">
        <v>16.71</v>
      </c>
      <c r="Q1096" s="44">
        <v>18.48</v>
      </c>
      <c r="R1096" s="44">
        <v>16.059999999999999</v>
      </c>
      <c r="S1096" s="5">
        <v>130.4</v>
      </c>
      <c r="T1096" s="44">
        <v>18.67361963190184</v>
      </c>
      <c r="U1096" s="44">
        <v>16.441794478527605</v>
      </c>
      <c r="V1096" s="44">
        <v>17.67032208588957</v>
      </c>
      <c r="W1096" s="44">
        <v>17.168673312883435</v>
      </c>
      <c r="X1096" s="44">
        <v>16.912730061349691</v>
      </c>
      <c r="Y1096" s="44">
        <v>17.864838957055213</v>
      </c>
      <c r="Z1096" s="44">
        <v>18.182208588957053</v>
      </c>
      <c r="AA1096" s="44">
        <v>24.529601226993865</v>
      </c>
      <c r="AB1096" s="44">
        <v>19.912384969325149</v>
      </c>
      <c r="AC1096" s="44">
        <v>17.823888036809816</v>
      </c>
      <c r="AD1096" s="44">
        <v>17.107246932515338</v>
      </c>
      <c r="AE1096" s="44">
        <v>18.919325153374231</v>
      </c>
      <c r="AF1096" s="44">
        <v>16.441794478527605</v>
      </c>
    </row>
    <row r="1097" spans="1:32">
      <c r="A1097" s="3">
        <v>2023</v>
      </c>
      <c r="B1097" s="5" t="s">
        <v>27</v>
      </c>
      <c r="C1097" s="5" t="s">
        <v>23</v>
      </c>
      <c r="D1097" s="2">
        <v>15</v>
      </c>
      <c r="E1097" s="2">
        <v>26</v>
      </c>
      <c r="F1097" s="44">
        <v>16.809999999999999</v>
      </c>
      <c r="G1097" s="44">
        <v>14.95</v>
      </c>
      <c r="H1097" s="44">
        <v>15.81</v>
      </c>
      <c r="I1097" s="44">
        <v>14.96</v>
      </c>
      <c r="J1097" s="44">
        <v>14.49</v>
      </c>
      <c r="K1097" s="44">
        <v>15.58</v>
      </c>
      <c r="L1097" s="44">
        <v>16</v>
      </c>
      <c r="M1097" s="44">
        <v>21.05</v>
      </c>
      <c r="N1097" s="44">
        <v>16.84</v>
      </c>
      <c r="O1097" s="44">
        <v>15.52</v>
      </c>
      <c r="P1097" s="44">
        <v>15.83</v>
      </c>
      <c r="Q1097" s="44">
        <v>18.16</v>
      </c>
      <c r="R1097" s="44">
        <v>16.350000000000001</v>
      </c>
      <c r="S1097" s="5">
        <v>130.4</v>
      </c>
      <c r="T1097" s="44">
        <v>17.209624233128832</v>
      </c>
      <c r="U1097" s="44">
        <v>15.305406441717789</v>
      </c>
      <c r="V1097" s="44">
        <v>16.185851226993865</v>
      </c>
      <c r="W1097" s="44">
        <v>15.315644171779141</v>
      </c>
      <c r="X1097" s="44">
        <v>14.834470858895704</v>
      </c>
      <c r="Y1097" s="44">
        <v>15.95038343558282</v>
      </c>
      <c r="Z1097" s="44">
        <v>16.380368098159508</v>
      </c>
      <c r="AA1097" s="44">
        <v>21.550421779141104</v>
      </c>
      <c r="AB1097" s="44">
        <v>17.24033742331288</v>
      </c>
      <c r="AC1097" s="44">
        <v>15.888957055214723</v>
      </c>
      <c r="AD1097" s="44">
        <v>16.206326687116562</v>
      </c>
      <c r="AE1097" s="44">
        <v>18.591717791411043</v>
      </c>
      <c r="AF1097" s="44">
        <v>16.738688650306752</v>
      </c>
    </row>
    <row r="1098" spans="1:32">
      <c r="A1098" s="3">
        <v>2023</v>
      </c>
      <c r="B1098" s="5" t="s">
        <v>27</v>
      </c>
      <c r="C1098" s="5" t="s">
        <v>24</v>
      </c>
      <c r="D1098" s="2">
        <v>16</v>
      </c>
      <c r="E1098" s="2">
        <v>26</v>
      </c>
      <c r="F1098" s="44">
        <v>12.19</v>
      </c>
      <c r="G1098" s="44">
        <v>11.79</v>
      </c>
      <c r="H1098" s="44">
        <v>11.84</v>
      </c>
      <c r="I1098" s="44">
        <v>11.76</v>
      </c>
      <c r="J1098" s="44">
        <v>11.81</v>
      </c>
      <c r="K1098" s="44">
        <v>11.9</v>
      </c>
      <c r="L1098" s="44">
        <v>12.46</v>
      </c>
      <c r="M1098" s="44">
        <v>13.1</v>
      </c>
      <c r="N1098" s="44">
        <v>12.43</v>
      </c>
      <c r="O1098" s="44">
        <v>12.33</v>
      </c>
      <c r="P1098" s="44">
        <v>12</v>
      </c>
      <c r="Q1098" s="44">
        <v>12.97</v>
      </c>
      <c r="R1098" s="44">
        <v>11.7</v>
      </c>
      <c r="S1098" s="5">
        <v>130.4</v>
      </c>
      <c r="T1098" s="44">
        <v>12.479792944785276</v>
      </c>
      <c r="U1098" s="44">
        <v>12.070283742331288</v>
      </c>
      <c r="V1098" s="44">
        <v>12.121472392638035</v>
      </c>
      <c r="W1098" s="44">
        <v>12.039570552147239</v>
      </c>
      <c r="X1098" s="44">
        <v>12.090759202453986</v>
      </c>
      <c r="Y1098" s="44">
        <v>12.182898773006135</v>
      </c>
      <c r="Z1098" s="44">
        <v>12.756211656441717</v>
      </c>
      <c r="AA1098" s="44">
        <v>13.411426380368097</v>
      </c>
      <c r="AB1098" s="44">
        <v>12.725498466257667</v>
      </c>
      <c r="AC1098" s="44">
        <v>12.623121165644172</v>
      </c>
      <c r="AD1098" s="44">
        <v>12.285276073619631</v>
      </c>
      <c r="AE1098" s="44">
        <v>13.278335889570553</v>
      </c>
      <c r="AF1098" s="44">
        <v>11.978144171779139</v>
      </c>
    </row>
    <row r="1099" spans="1:32">
      <c r="A1099" s="3">
        <v>2023</v>
      </c>
      <c r="B1099" s="5" t="s">
        <v>27</v>
      </c>
      <c r="C1099" s="5" t="s">
        <v>25</v>
      </c>
      <c r="D1099" s="2">
        <v>17</v>
      </c>
      <c r="E1099" s="2">
        <v>26</v>
      </c>
      <c r="F1099" s="44">
        <v>11.96</v>
      </c>
      <c r="G1099" s="44">
        <v>11.4</v>
      </c>
      <c r="H1099" s="44">
        <v>11.64</v>
      </c>
      <c r="I1099" s="44">
        <v>11.78</v>
      </c>
      <c r="J1099" s="44">
        <v>11.78</v>
      </c>
      <c r="K1099" s="44">
        <v>11.49</v>
      </c>
      <c r="L1099" s="44">
        <v>12.18</v>
      </c>
      <c r="M1099" s="44">
        <v>12.37</v>
      </c>
      <c r="N1099" s="44">
        <v>12.36</v>
      </c>
      <c r="O1099" s="44">
        <v>12.25</v>
      </c>
      <c r="P1099" s="44">
        <v>11.57</v>
      </c>
      <c r="Q1099" s="44">
        <v>12.06</v>
      </c>
      <c r="R1099" s="44">
        <v>11.51</v>
      </c>
      <c r="S1099" s="5">
        <v>130.4</v>
      </c>
      <c r="T1099" s="44">
        <v>12.244325153374234</v>
      </c>
      <c r="U1099" s="44">
        <v>11.67101226993865</v>
      </c>
      <c r="V1099" s="44">
        <v>11.916717791411044</v>
      </c>
      <c r="W1099" s="44">
        <v>12.060046012269938</v>
      </c>
      <c r="X1099" s="44">
        <v>12.060046012269938</v>
      </c>
      <c r="Y1099" s="44">
        <v>11.763151840490798</v>
      </c>
      <c r="Z1099" s="44">
        <v>12.469555214723925</v>
      </c>
      <c r="AA1099" s="44">
        <v>12.66407208588957</v>
      </c>
      <c r="AB1099" s="44">
        <v>12.65383435582822</v>
      </c>
      <c r="AC1099" s="44">
        <v>12.541219325153374</v>
      </c>
      <c r="AD1099" s="44">
        <v>11.845053680981595</v>
      </c>
      <c r="AE1099" s="44">
        <v>12.34670245398773</v>
      </c>
      <c r="AF1099" s="44">
        <v>11.783627300613496</v>
      </c>
    </row>
    <row r="1100" spans="1:32">
      <c r="A1100" s="3">
        <v>2023</v>
      </c>
      <c r="B1100" s="5" t="s">
        <v>27</v>
      </c>
      <c r="C1100" s="5" t="s">
        <v>26</v>
      </c>
      <c r="D1100" s="2">
        <v>18</v>
      </c>
      <c r="E1100" s="2">
        <v>26</v>
      </c>
      <c r="F1100" s="44">
        <v>12.28</v>
      </c>
      <c r="G1100" s="44">
        <v>11.87</v>
      </c>
      <c r="H1100" s="44">
        <v>11.87</v>
      </c>
      <c r="I1100" s="44">
        <v>11.75</v>
      </c>
      <c r="J1100" s="44">
        <v>11.83</v>
      </c>
      <c r="K1100" s="44">
        <v>12.05</v>
      </c>
      <c r="L1100" s="44">
        <v>12.5</v>
      </c>
      <c r="M1100" s="44">
        <v>13.45</v>
      </c>
      <c r="N1100" s="44">
        <v>12.45</v>
      </c>
      <c r="O1100" s="44">
        <v>12.36</v>
      </c>
      <c r="P1100" s="44">
        <v>12.12</v>
      </c>
      <c r="Q1100" s="44">
        <v>13.35</v>
      </c>
      <c r="R1100" s="44">
        <v>11.7</v>
      </c>
      <c r="S1100" s="5">
        <v>130.4</v>
      </c>
      <c r="T1100" s="44">
        <v>12.571932515337421</v>
      </c>
      <c r="U1100" s="44">
        <v>12.152185582822085</v>
      </c>
      <c r="V1100" s="44">
        <v>12.152185582822085</v>
      </c>
      <c r="W1100" s="44">
        <v>12.029332822085889</v>
      </c>
      <c r="X1100" s="44">
        <v>12.111234662576686</v>
      </c>
      <c r="Y1100" s="44">
        <v>12.336464723926381</v>
      </c>
      <c r="Z1100" s="44">
        <v>12.797162576687116</v>
      </c>
      <c r="AA1100" s="44">
        <v>13.769746932515336</v>
      </c>
      <c r="AB1100" s="44">
        <v>12.745973926380366</v>
      </c>
      <c r="AC1100" s="44">
        <v>12.65383435582822</v>
      </c>
      <c r="AD1100" s="44">
        <v>12.408128834355827</v>
      </c>
      <c r="AE1100" s="44">
        <v>13.66736963190184</v>
      </c>
      <c r="AF1100" s="44">
        <v>11.978144171779139</v>
      </c>
    </row>
    <row r="1101" spans="1:32">
      <c r="A1101" s="3">
        <v>2023</v>
      </c>
      <c r="B1101" s="5" t="s">
        <v>28</v>
      </c>
      <c r="C1101" s="5" t="s">
        <v>18</v>
      </c>
      <c r="D1101" s="2">
        <v>19</v>
      </c>
      <c r="E1101" s="2">
        <v>26</v>
      </c>
      <c r="F1101" s="45">
        <v>15.95</v>
      </c>
      <c r="G1101" s="45">
        <v>14.38</v>
      </c>
      <c r="H1101" s="45">
        <v>15.11</v>
      </c>
      <c r="I1101" s="45">
        <v>14.59</v>
      </c>
      <c r="J1101" s="45">
        <v>14.44</v>
      </c>
      <c r="K1101" s="45">
        <v>15.1</v>
      </c>
      <c r="L1101" s="45">
        <v>15.62</v>
      </c>
      <c r="M1101" s="45">
        <v>20.55</v>
      </c>
      <c r="N1101" s="45">
        <v>16.57</v>
      </c>
      <c r="O1101" s="45">
        <v>15.2</v>
      </c>
      <c r="P1101" s="45">
        <v>14.85</v>
      </c>
      <c r="Q1101" s="45">
        <v>16.64</v>
      </c>
      <c r="R1101" s="45">
        <v>14.3</v>
      </c>
      <c r="S1101" s="5">
        <v>130.4</v>
      </c>
      <c r="T1101" s="45">
        <v>16.329179447852759</v>
      </c>
      <c r="U1101" s="45">
        <v>14.721855828220859</v>
      </c>
      <c r="V1101" s="45">
        <v>15.469210122699385</v>
      </c>
      <c r="W1101" s="45">
        <v>14.9368481595092</v>
      </c>
      <c r="X1101" s="45">
        <v>14.783282208588956</v>
      </c>
      <c r="Y1101" s="45">
        <v>15.458972392638035</v>
      </c>
      <c r="Z1101" s="45">
        <v>15.99133435582822</v>
      </c>
      <c r="AA1101" s="45">
        <v>21.03853527607362</v>
      </c>
      <c r="AB1101" s="45">
        <v>16.963918711656444</v>
      </c>
      <c r="AC1101" s="45">
        <v>15.561349693251532</v>
      </c>
      <c r="AD1101" s="45">
        <v>15.203029141104293</v>
      </c>
      <c r="AE1101" s="45">
        <v>17.035582822085889</v>
      </c>
      <c r="AF1101" s="45">
        <v>14.639953987730062</v>
      </c>
    </row>
    <row r="1102" spans="1:32">
      <c r="A1102" s="3">
        <v>2023</v>
      </c>
      <c r="B1102" s="5" t="s">
        <v>28</v>
      </c>
      <c r="C1102" s="5" t="s">
        <v>19</v>
      </c>
      <c r="D1102" s="2">
        <v>20</v>
      </c>
      <c r="E1102" s="2">
        <v>26</v>
      </c>
      <c r="F1102" s="45">
        <v>17.2</v>
      </c>
      <c r="G1102" s="45">
        <v>15.18</v>
      </c>
      <c r="H1102" s="45">
        <v>16.239999999999998</v>
      </c>
      <c r="I1102" s="45">
        <v>15.86</v>
      </c>
      <c r="J1102" s="45">
        <v>15.7</v>
      </c>
      <c r="K1102" s="45">
        <v>16.36</v>
      </c>
      <c r="L1102" s="45">
        <v>16.93</v>
      </c>
      <c r="M1102" s="45">
        <v>22.36</v>
      </c>
      <c r="N1102" s="45">
        <v>18.45</v>
      </c>
      <c r="O1102" s="45">
        <v>16.600000000000001</v>
      </c>
      <c r="P1102" s="45">
        <v>15.77</v>
      </c>
      <c r="Q1102" s="45">
        <v>17.440000000000001</v>
      </c>
      <c r="R1102" s="45">
        <v>14.8</v>
      </c>
      <c r="S1102" s="5">
        <v>130.4</v>
      </c>
      <c r="T1102" s="45">
        <v>17.608895705521469</v>
      </c>
      <c r="U1102" s="45">
        <v>15.540874233128834</v>
      </c>
      <c r="V1102" s="45">
        <v>16.626073619631899</v>
      </c>
      <c r="W1102" s="45">
        <v>16.237039877300614</v>
      </c>
      <c r="X1102" s="45">
        <v>16.073236196319016</v>
      </c>
      <c r="Y1102" s="45">
        <v>16.748926380368097</v>
      </c>
      <c r="Z1102" s="45">
        <v>17.332476993865029</v>
      </c>
      <c r="AA1102" s="45">
        <v>22.891564417177914</v>
      </c>
      <c r="AB1102" s="45">
        <v>18.888611963190183</v>
      </c>
      <c r="AC1102" s="45">
        <v>16.994631901840492</v>
      </c>
      <c r="AD1102" s="45">
        <v>16.144900306748465</v>
      </c>
      <c r="AE1102" s="45">
        <v>17.854601226993864</v>
      </c>
      <c r="AF1102" s="45">
        <v>15.151840490797547</v>
      </c>
    </row>
    <row r="1103" spans="1:32">
      <c r="A1103" s="3">
        <v>2023</v>
      </c>
      <c r="B1103" s="5" t="s">
        <v>28</v>
      </c>
      <c r="C1103" s="5" t="s">
        <v>20</v>
      </c>
      <c r="D1103" s="2">
        <v>21</v>
      </c>
      <c r="E1103" s="2">
        <v>26</v>
      </c>
      <c r="F1103" s="45">
        <v>14.76</v>
      </c>
      <c r="G1103" s="45">
        <v>13.63</v>
      </c>
      <c r="H1103" s="45">
        <v>14.02</v>
      </c>
      <c r="I1103" s="45">
        <v>13.36</v>
      </c>
      <c r="J1103" s="45">
        <v>13.2</v>
      </c>
      <c r="K1103" s="45">
        <v>13.91</v>
      </c>
      <c r="L1103" s="45">
        <v>14.36</v>
      </c>
      <c r="M1103" s="45">
        <v>19.170000000000002</v>
      </c>
      <c r="N1103" s="45">
        <v>15</v>
      </c>
      <c r="O1103" s="45">
        <v>13.99</v>
      </c>
      <c r="P1103" s="45">
        <v>13.96</v>
      </c>
      <c r="Q1103" s="45">
        <v>16</v>
      </c>
      <c r="R1103" s="45">
        <v>13.68</v>
      </c>
      <c r="S1103" s="5">
        <v>130.4</v>
      </c>
      <c r="T1103" s="45">
        <v>15.110889570552146</v>
      </c>
      <c r="U1103" s="45">
        <v>13.954026073619632</v>
      </c>
      <c r="V1103" s="45">
        <v>14.353297546012268</v>
      </c>
      <c r="W1103" s="45">
        <v>13.677607361963188</v>
      </c>
      <c r="X1103" s="45">
        <v>13.513803680981592</v>
      </c>
      <c r="Y1103" s="45">
        <v>14.240682515337424</v>
      </c>
      <c r="Z1103" s="45">
        <v>14.701380368098159</v>
      </c>
      <c r="AA1103" s="45">
        <v>19.625728527607361</v>
      </c>
      <c r="AB1103" s="45">
        <v>15.35659509202454</v>
      </c>
      <c r="AC1103" s="45">
        <v>14.322584355828219</v>
      </c>
      <c r="AD1103" s="45">
        <v>14.291871165644173</v>
      </c>
      <c r="AE1103" s="45">
        <v>16.380368098159508</v>
      </c>
      <c r="AF1103" s="45">
        <v>14.005214723926379</v>
      </c>
    </row>
    <row r="1104" spans="1:32">
      <c r="A1104" s="3">
        <v>2023</v>
      </c>
      <c r="B1104" s="5" t="s">
        <v>28</v>
      </c>
      <c r="C1104" s="5" t="s">
        <v>21</v>
      </c>
      <c r="D1104" s="2">
        <v>22</v>
      </c>
      <c r="E1104" s="2">
        <v>26</v>
      </c>
      <c r="F1104" s="45">
        <v>17.52</v>
      </c>
      <c r="G1104" s="45">
        <v>15.44</v>
      </c>
      <c r="H1104" s="45">
        <v>16.600000000000001</v>
      </c>
      <c r="I1104" s="45">
        <v>15.9</v>
      </c>
      <c r="J1104" s="45">
        <v>15.64</v>
      </c>
      <c r="K1104" s="45">
        <v>16.59</v>
      </c>
      <c r="L1104" s="45">
        <v>17.04</v>
      </c>
      <c r="M1104" s="45">
        <v>22.5</v>
      </c>
      <c r="N1104" s="45">
        <v>18.28</v>
      </c>
      <c r="O1104" s="45">
        <v>16.66</v>
      </c>
      <c r="P1104" s="45">
        <v>16.32</v>
      </c>
      <c r="Q1104" s="45">
        <v>18.260000000000002</v>
      </c>
      <c r="R1104" s="45">
        <v>16</v>
      </c>
      <c r="S1104" s="5">
        <v>130.4</v>
      </c>
      <c r="T1104" s="45">
        <v>17.936503067484661</v>
      </c>
      <c r="U1104" s="45">
        <v>15.807055214723924</v>
      </c>
      <c r="V1104" s="45">
        <v>16.994631901840492</v>
      </c>
      <c r="W1104" s="45">
        <v>16.277990797546011</v>
      </c>
      <c r="X1104" s="45">
        <v>16.011809815950919</v>
      </c>
      <c r="Y1104" s="45">
        <v>16.98439417177914</v>
      </c>
      <c r="Z1104" s="45">
        <v>17.445092024539875</v>
      </c>
      <c r="AA1104" s="45">
        <v>23.034892638036808</v>
      </c>
      <c r="AB1104" s="45">
        <v>18.71457055214724</v>
      </c>
      <c r="AC1104" s="45">
        <v>17.056058282208589</v>
      </c>
      <c r="AD1104" s="45">
        <v>16.7079754601227</v>
      </c>
      <c r="AE1104" s="45">
        <v>18.69409509202454</v>
      </c>
      <c r="AF1104" s="45">
        <v>16.380368098159508</v>
      </c>
    </row>
    <row r="1105" spans="1:32">
      <c r="A1105" s="3">
        <v>2023</v>
      </c>
      <c r="B1105" s="5" t="s">
        <v>28</v>
      </c>
      <c r="C1105" s="5" t="s">
        <v>22</v>
      </c>
      <c r="D1105" s="2">
        <v>23</v>
      </c>
      <c r="E1105" s="2">
        <v>26</v>
      </c>
      <c r="F1105" s="45">
        <v>18.16</v>
      </c>
      <c r="G1105" s="45">
        <v>15.96</v>
      </c>
      <c r="H1105" s="45">
        <v>17.22</v>
      </c>
      <c r="I1105" s="45">
        <v>16.64</v>
      </c>
      <c r="J1105" s="45">
        <v>16.39</v>
      </c>
      <c r="K1105" s="45">
        <v>17.329999999999998</v>
      </c>
      <c r="L1105" s="45">
        <v>17.690000000000001</v>
      </c>
      <c r="M1105" s="45">
        <v>23.96</v>
      </c>
      <c r="N1105" s="45">
        <v>19.39</v>
      </c>
      <c r="O1105" s="45">
        <v>17.3</v>
      </c>
      <c r="P1105" s="45">
        <v>16.62</v>
      </c>
      <c r="Q1105" s="45">
        <v>18.39</v>
      </c>
      <c r="R1105" s="45">
        <v>15.85</v>
      </c>
      <c r="S1105" s="5">
        <v>130.4</v>
      </c>
      <c r="T1105" s="45">
        <v>18.591717791411043</v>
      </c>
      <c r="U1105" s="45">
        <v>16.339417177914111</v>
      </c>
      <c r="V1105" s="45">
        <v>17.629371165644169</v>
      </c>
      <c r="W1105" s="45">
        <v>17.035582822085889</v>
      </c>
      <c r="X1105" s="45">
        <v>16.779639570552145</v>
      </c>
      <c r="Y1105" s="45">
        <v>17.741986196319015</v>
      </c>
      <c r="Z1105" s="45">
        <v>18.110544478527608</v>
      </c>
      <c r="AA1105" s="45">
        <v>24.529601226993865</v>
      </c>
      <c r="AB1105" s="45">
        <v>19.850958588957056</v>
      </c>
      <c r="AC1105" s="45">
        <v>17.71127300613497</v>
      </c>
      <c r="AD1105" s="45">
        <v>17.015107361963189</v>
      </c>
      <c r="AE1105" s="45">
        <v>18.827185582822086</v>
      </c>
      <c r="AF1105" s="45">
        <v>16.226802147239262</v>
      </c>
    </row>
    <row r="1106" spans="1:32">
      <c r="A1106" s="3">
        <v>2023</v>
      </c>
      <c r="B1106" s="5" t="s">
        <v>28</v>
      </c>
      <c r="C1106" s="5" t="s">
        <v>23</v>
      </c>
      <c r="D1106" s="2">
        <v>24</v>
      </c>
      <c r="E1106" s="2">
        <v>26</v>
      </c>
      <c r="F1106" s="45">
        <v>16.8</v>
      </c>
      <c r="G1106" s="45">
        <v>14.94</v>
      </c>
      <c r="H1106" s="45">
        <v>15.78</v>
      </c>
      <c r="I1106" s="45">
        <v>14.92</v>
      </c>
      <c r="J1106" s="45">
        <v>14.44</v>
      </c>
      <c r="K1106" s="45">
        <v>15.54</v>
      </c>
      <c r="L1106" s="45">
        <v>16.010000000000002</v>
      </c>
      <c r="M1106" s="45">
        <v>21.02</v>
      </c>
      <c r="N1106" s="45">
        <v>16.84</v>
      </c>
      <c r="O1106" s="45">
        <v>15.49</v>
      </c>
      <c r="P1106" s="45">
        <v>15.8</v>
      </c>
      <c r="Q1106" s="45">
        <v>18.14</v>
      </c>
      <c r="R1106" s="45">
        <v>16.350000000000001</v>
      </c>
      <c r="S1106" s="5">
        <v>130.4</v>
      </c>
      <c r="T1106" s="45">
        <v>17.199386503067487</v>
      </c>
      <c r="U1106" s="45">
        <v>15.295168711656441</v>
      </c>
      <c r="V1106" s="45">
        <v>16.155138036809817</v>
      </c>
      <c r="W1106" s="45">
        <v>15.274693251533741</v>
      </c>
      <c r="X1106" s="45">
        <v>14.783282208588956</v>
      </c>
      <c r="Y1106" s="45">
        <v>15.90943251533742</v>
      </c>
      <c r="Z1106" s="45">
        <v>16.39060582822086</v>
      </c>
      <c r="AA1106" s="45">
        <v>21.519708588957055</v>
      </c>
      <c r="AB1106" s="45">
        <v>17.24033742331288</v>
      </c>
      <c r="AC1106" s="45">
        <v>15.858243865030675</v>
      </c>
      <c r="AD1106" s="45">
        <v>16.175613496932517</v>
      </c>
      <c r="AE1106" s="45">
        <v>18.571242331288342</v>
      </c>
      <c r="AF1106" s="45">
        <v>16.738688650306752</v>
      </c>
    </row>
    <row r="1107" spans="1:32">
      <c r="A1107" s="3">
        <v>2023</v>
      </c>
      <c r="B1107" s="5" t="s">
        <v>28</v>
      </c>
      <c r="C1107" s="5" t="s">
        <v>24</v>
      </c>
      <c r="D1107" s="2">
        <v>25</v>
      </c>
      <c r="E1107" s="2">
        <v>26</v>
      </c>
      <c r="F1107" s="45">
        <v>12.21</v>
      </c>
      <c r="G1107" s="45">
        <v>11.8</v>
      </c>
      <c r="H1107" s="45">
        <v>11.85</v>
      </c>
      <c r="I1107" s="45">
        <v>11.76</v>
      </c>
      <c r="J1107" s="45">
        <v>11.86</v>
      </c>
      <c r="K1107" s="45">
        <v>11.92</v>
      </c>
      <c r="L1107" s="45">
        <v>12.5</v>
      </c>
      <c r="M1107" s="45">
        <v>13.12</v>
      </c>
      <c r="N1107" s="45">
        <v>12.48</v>
      </c>
      <c r="O1107" s="45">
        <v>12.35</v>
      </c>
      <c r="P1107" s="45">
        <v>12</v>
      </c>
      <c r="Q1107" s="45">
        <v>12.98</v>
      </c>
      <c r="R1107" s="45">
        <v>11.7</v>
      </c>
      <c r="S1107" s="5">
        <v>130.4</v>
      </c>
      <c r="T1107" s="45">
        <v>12.500268404907976</v>
      </c>
      <c r="U1107" s="45">
        <v>12.08052147239264</v>
      </c>
      <c r="V1107" s="45">
        <v>12.131710122699385</v>
      </c>
      <c r="W1107" s="45">
        <v>12.039570552147239</v>
      </c>
      <c r="X1107" s="45">
        <v>12.141947852760735</v>
      </c>
      <c r="Y1107" s="45">
        <v>12.203374233128834</v>
      </c>
      <c r="Z1107" s="45">
        <v>12.797162576687116</v>
      </c>
      <c r="AA1107" s="45">
        <v>13.431901840490797</v>
      </c>
      <c r="AB1107" s="45">
        <v>12.776687116564418</v>
      </c>
      <c r="AC1107" s="45">
        <v>12.64359662576687</v>
      </c>
      <c r="AD1107" s="45">
        <v>12.285276073619631</v>
      </c>
      <c r="AE1107" s="45">
        <v>13.288573619631903</v>
      </c>
      <c r="AF1107" s="45">
        <v>11.978144171779139</v>
      </c>
    </row>
    <row r="1108" spans="1:32">
      <c r="A1108" s="3">
        <v>2023</v>
      </c>
      <c r="B1108" s="5" t="s">
        <v>28</v>
      </c>
      <c r="C1108" s="5" t="s">
        <v>25</v>
      </c>
      <c r="D1108" s="2">
        <v>26</v>
      </c>
      <c r="E1108" s="2">
        <v>26</v>
      </c>
      <c r="F1108" s="45">
        <v>12</v>
      </c>
      <c r="G1108" s="45">
        <v>11.4</v>
      </c>
      <c r="H1108" s="45">
        <v>11.67</v>
      </c>
      <c r="I1108" s="45">
        <v>11.81</v>
      </c>
      <c r="J1108" s="45">
        <v>11.8</v>
      </c>
      <c r="K1108" s="45">
        <v>11.49</v>
      </c>
      <c r="L1108" s="45">
        <v>12.27</v>
      </c>
      <c r="M1108" s="45">
        <v>12.45</v>
      </c>
      <c r="N1108" s="45">
        <v>12.5</v>
      </c>
      <c r="O1108" s="45">
        <v>12.27</v>
      </c>
      <c r="P1108" s="45">
        <v>11.73</v>
      </c>
      <c r="Q1108" s="45">
        <v>12.1</v>
      </c>
      <c r="R1108" s="45">
        <v>11.5</v>
      </c>
      <c r="S1108" s="5">
        <v>130.4</v>
      </c>
      <c r="T1108" s="45">
        <v>12.285276073619631</v>
      </c>
      <c r="U1108" s="45">
        <v>11.67101226993865</v>
      </c>
      <c r="V1108" s="45">
        <v>11.94743098159509</v>
      </c>
      <c r="W1108" s="45">
        <v>12.090759202453986</v>
      </c>
      <c r="X1108" s="45">
        <v>12.08052147239264</v>
      </c>
      <c r="Y1108" s="45">
        <v>11.763151840490798</v>
      </c>
      <c r="Z1108" s="45">
        <v>12.561694785276073</v>
      </c>
      <c r="AA1108" s="45">
        <v>12.745973926380366</v>
      </c>
      <c r="AB1108" s="45">
        <v>12.797162576687116</v>
      </c>
      <c r="AC1108" s="45">
        <v>12.561694785276073</v>
      </c>
      <c r="AD1108" s="45">
        <v>12.008857361963191</v>
      </c>
      <c r="AE1108" s="45">
        <v>12.387653374233128</v>
      </c>
      <c r="AF1108" s="45">
        <v>11.773389570552146</v>
      </c>
    </row>
    <row r="1109" spans="1:32">
      <c r="A1109" s="3">
        <v>2023</v>
      </c>
      <c r="B1109" s="5" t="s">
        <v>28</v>
      </c>
      <c r="C1109" s="5" t="s">
        <v>26</v>
      </c>
      <c r="D1109" s="2">
        <v>27</v>
      </c>
      <c r="E1109" s="2">
        <v>26</v>
      </c>
      <c r="F1109" s="45">
        <v>12.3</v>
      </c>
      <c r="G1109" s="45">
        <v>11.86</v>
      </c>
      <c r="H1109" s="45">
        <v>11.89</v>
      </c>
      <c r="I1109" s="45">
        <v>11.75</v>
      </c>
      <c r="J1109" s="45">
        <v>11.88</v>
      </c>
      <c r="K1109" s="45">
        <v>12.1</v>
      </c>
      <c r="L1109" s="45">
        <v>12.5</v>
      </c>
      <c r="M1109" s="45">
        <v>13.5</v>
      </c>
      <c r="N1109" s="45">
        <v>12.47</v>
      </c>
      <c r="O1109" s="45">
        <v>12.37</v>
      </c>
      <c r="P1109" s="45">
        <v>12.17</v>
      </c>
      <c r="Q1109" s="45">
        <v>13.36</v>
      </c>
      <c r="R1109" s="45">
        <v>11.7</v>
      </c>
      <c r="S1109" s="5">
        <v>130.4</v>
      </c>
      <c r="T1109" s="45">
        <v>12.592407975460123</v>
      </c>
      <c r="U1109" s="45">
        <v>12.141947852760735</v>
      </c>
      <c r="V1109" s="45">
        <v>12.172661042944785</v>
      </c>
      <c r="W1109" s="45">
        <v>12.029332822085889</v>
      </c>
      <c r="X1109" s="45">
        <v>12.162423312883435</v>
      </c>
      <c r="Y1109" s="45">
        <v>12.387653374233128</v>
      </c>
      <c r="Z1109" s="45">
        <v>12.797162576687116</v>
      </c>
      <c r="AA1109" s="45">
        <v>13.820935582822086</v>
      </c>
      <c r="AB1109" s="45">
        <v>12.766449386503067</v>
      </c>
      <c r="AC1109" s="45">
        <v>12.66407208588957</v>
      </c>
      <c r="AD1109" s="45">
        <v>12.459317484662575</v>
      </c>
      <c r="AE1109" s="45">
        <v>13.677607361963188</v>
      </c>
      <c r="AF1109" s="45">
        <v>11.978144171779139</v>
      </c>
    </row>
    <row r="1110" spans="1:32">
      <c r="A1110" s="3">
        <v>2023</v>
      </c>
      <c r="B1110" s="5" t="s">
        <v>29</v>
      </c>
      <c r="C1110" s="5" t="s">
        <v>18</v>
      </c>
      <c r="D1110" s="2">
        <v>28</v>
      </c>
      <c r="E1110" s="2">
        <v>26</v>
      </c>
      <c r="F1110" s="46">
        <v>29511</v>
      </c>
      <c r="G1110" s="46">
        <v>26449</v>
      </c>
      <c r="H1110" s="46">
        <v>28382</v>
      </c>
      <c r="I1110" s="46">
        <v>27304</v>
      </c>
      <c r="J1110" s="46">
        <v>26944</v>
      </c>
      <c r="K1110" s="46">
        <v>28244</v>
      </c>
      <c r="L1110" s="46">
        <v>28669</v>
      </c>
      <c r="M1110" s="46">
        <v>39133</v>
      </c>
      <c r="N1110" s="46">
        <v>30757</v>
      </c>
      <c r="O1110" s="46">
        <v>27993</v>
      </c>
      <c r="P1110" s="46">
        <v>27372</v>
      </c>
      <c r="Q1110" s="46">
        <v>29464</v>
      </c>
      <c r="R1110" s="46">
        <v>26789</v>
      </c>
      <c r="S1110" s="5">
        <v>130.4</v>
      </c>
      <c r="T1110" s="46">
        <v>30212.565184049079</v>
      </c>
      <c r="U1110" s="46">
        <v>27077.772239263802</v>
      </c>
      <c r="V1110" s="46">
        <v>29056.7254601227</v>
      </c>
      <c r="W1110" s="46">
        <v>27953.098159509202</v>
      </c>
      <c r="X1110" s="46">
        <v>27584.539877300613</v>
      </c>
      <c r="Y1110" s="46">
        <v>28915.444785276071</v>
      </c>
      <c r="Z1110" s="46">
        <v>29350.548312883435</v>
      </c>
      <c r="AA1110" s="46">
        <v>40063.309049079755</v>
      </c>
      <c r="AB1110" s="46">
        <v>31488.186349693249</v>
      </c>
      <c r="AC1110" s="46">
        <v>28658.477760736194</v>
      </c>
      <c r="AD1110" s="46">
        <v>28022.71472392638</v>
      </c>
      <c r="AE1110" s="46">
        <v>30164.447852760735</v>
      </c>
      <c r="AF1110" s="46">
        <v>27425.855061349692</v>
      </c>
    </row>
    <row r="1111" spans="1:32">
      <c r="A1111" s="3">
        <v>2023</v>
      </c>
      <c r="B1111" s="5" t="s">
        <v>29</v>
      </c>
      <c r="C1111" s="5" t="s">
        <v>19</v>
      </c>
      <c r="D1111" s="2">
        <v>29</v>
      </c>
      <c r="E1111" s="2">
        <v>26</v>
      </c>
      <c r="F1111" s="46">
        <v>34849</v>
      </c>
      <c r="G1111" s="46">
        <v>30964</v>
      </c>
      <c r="H1111" s="46">
        <v>33006</v>
      </c>
      <c r="I1111" s="46">
        <v>32427</v>
      </c>
      <c r="J1111" s="46">
        <v>32120</v>
      </c>
      <c r="K1111" s="46">
        <v>33409</v>
      </c>
      <c r="L1111" s="46">
        <v>34703</v>
      </c>
      <c r="M1111" s="46">
        <v>45000</v>
      </c>
      <c r="N1111" s="46">
        <v>37005</v>
      </c>
      <c r="O1111" s="46">
        <v>33582</v>
      </c>
      <c r="P1111" s="46">
        <v>31792</v>
      </c>
      <c r="Q1111" s="46">
        <v>34990</v>
      </c>
      <c r="R1111" s="46">
        <v>30786</v>
      </c>
      <c r="S1111" s="5">
        <v>130.4</v>
      </c>
      <c r="T1111" s="46">
        <v>35677.465490797542</v>
      </c>
      <c r="U1111" s="46">
        <v>31700.10736196319</v>
      </c>
      <c r="V1111" s="46">
        <v>33790.651840490798</v>
      </c>
      <c r="W1111" s="46">
        <v>33197.887269938648</v>
      </c>
      <c r="X1111" s="46">
        <v>32883.58895705521</v>
      </c>
      <c r="Y1111" s="46">
        <v>34203.232361963186</v>
      </c>
      <c r="Z1111" s="46">
        <v>35527.994631901842</v>
      </c>
      <c r="AA1111" s="46">
        <v>46069.78527607362</v>
      </c>
      <c r="AB1111" s="46">
        <v>37884.720092024538</v>
      </c>
      <c r="AC1111" s="46">
        <v>34380.345092024538</v>
      </c>
      <c r="AD1111" s="46">
        <v>32547.791411042945</v>
      </c>
      <c r="AE1111" s="46">
        <v>35821.817484662577</v>
      </c>
      <c r="AF1111" s="46">
        <v>31517.875766871166</v>
      </c>
    </row>
    <row r="1112" spans="1:32">
      <c r="A1112" s="3">
        <v>2023</v>
      </c>
      <c r="B1112" s="5" t="s">
        <v>29</v>
      </c>
      <c r="C1112" s="5" t="s">
        <v>20</v>
      </c>
      <c r="D1112" s="2">
        <v>30</v>
      </c>
      <c r="E1112" s="2">
        <v>26</v>
      </c>
      <c r="F1112" s="46">
        <v>24575</v>
      </c>
      <c r="G1112" s="46">
        <v>22545</v>
      </c>
      <c r="H1112" s="46">
        <v>23949</v>
      </c>
      <c r="I1112" s="46">
        <v>22523</v>
      </c>
      <c r="J1112" s="46">
        <v>21767</v>
      </c>
      <c r="K1112" s="46">
        <v>23227</v>
      </c>
      <c r="L1112" s="46">
        <v>22236</v>
      </c>
      <c r="M1112" s="46">
        <v>34000</v>
      </c>
      <c r="N1112" s="46">
        <v>25209</v>
      </c>
      <c r="O1112" s="46">
        <v>22934</v>
      </c>
      <c r="P1112" s="46">
        <v>23479</v>
      </c>
      <c r="Q1112" s="46">
        <v>25454</v>
      </c>
      <c r="R1112" s="46">
        <v>23332</v>
      </c>
      <c r="S1112" s="5">
        <v>130.4</v>
      </c>
      <c r="T1112" s="46">
        <v>25159.22162576687</v>
      </c>
      <c r="U1112" s="46">
        <v>23080.962423312882</v>
      </c>
      <c r="V1112" s="46">
        <v>24518.33972392638</v>
      </c>
      <c r="W1112" s="46">
        <v>23058.439417177913</v>
      </c>
      <c r="X1112" s="46">
        <v>22284.467024539877</v>
      </c>
      <c r="Y1112" s="46">
        <v>23779.175613496933</v>
      </c>
      <c r="Z1112" s="46">
        <v>22764.616564417178</v>
      </c>
      <c r="AA1112" s="46">
        <v>34808.282208588957</v>
      </c>
      <c r="AB1112" s="46">
        <v>25808.293711656439</v>
      </c>
      <c r="AC1112" s="46">
        <v>23479.210122699387</v>
      </c>
      <c r="AD1112" s="46">
        <v>24037.166411042945</v>
      </c>
      <c r="AE1112" s="46">
        <v>26059.11809815951</v>
      </c>
      <c r="AF1112" s="46">
        <v>23886.671779141103</v>
      </c>
    </row>
    <row r="1113" spans="1:32">
      <c r="A1113" s="3">
        <v>2023</v>
      </c>
      <c r="B1113" s="5" t="s">
        <v>29</v>
      </c>
      <c r="C1113" s="5" t="s">
        <v>21</v>
      </c>
      <c r="D1113" s="2">
        <v>31</v>
      </c>
      <c r="E1113" s="2">
        <v>26</v>
      </c>
      <c r="F1113" s="46">
        <v>35004</v>
      </c>
      <c r="G1113" s="46">
        <v>31104</v>
      </c>
      <c r="H1113" s="46">
        <v>33078</v>
      </c>
      <c r="I1113" s="46">
        <v>31921</v>
      </c>
      <c r="J1113" s="46">
        <v>31680</v>
      </c>
      <c r="K1113" s="46">
        <v>33342</v>
      </c>
      <c r="L1113" s="46">
        <v>34865</v>
      </c>
      <c r="M1113" s="46">
        <v>44681</v>
      </c>
      <c r="N1113" s="46">
        <v>36527</v>
      </c>
      <c r="O1113" s="46">
        <v>33631</v>
      </c>
      <c r="P1113" s="46">
        <v>32363</v>
      </c>
      <c r="Q1113" s="46">
        <v>35528</v>
      </c>
      <c r="R1113" s="46">
        <v>32737</v>
      </c>
      <c r="S1113" s="5">
        <v>130.4</v>
      </c>
      <c r="T1113" s="46">
        <v>35836.150306748466</v>
      </c>
      <c r="U1113" s="46">
        <v>31843.435582822083</v>
      </c>
      <c r="V1113" s="46">
        <v>33864.363496932514</v>
      </c>
      <c r="W1113" s="46">
        <v>32679.858128834356</v>
      </c>
      <c r="X1113" s="46">
        <v>32433.128834355826</v>
      </c>
      <c r="Y1113" s="46">
        <v>34134.639570552143</v>
      </c>
      <c r="Z1113" s="46">
        <v>35693.845858895707</v>
      </c>
      <c r="AA1113" s="46">
        <v>45743.201687116562</v>
      </c>
      <c r="AB1113" s="46">
        <v>37395.356595092024</v>
      </c>
      <c r="AC1113" s="46">
        <v>34430.509969325154</v>
      </c>
      <c r="AD1113" s="46">
        <v>33132.365797546008</v>
      </c>
      <c r="AE1113" s="46">
        <v>36372.607361963186</v>
      </c>
      <c r="AF1113" s="46">
        <v>33515.25690184049</v>
      </c>
    </row>
    <row r="1114" spans="1:32">
      <c r="A1114" s="3">
        <v>2023</v>
      </c>
      <c r="B1114" s="5" t="s">
        <v>29</v>
      </c>
      <c r="C1114" s="5" t="s">
        <v>22</v>
      </c>
      <c r="D1114" s="2">
        <v>32</v>
      </c>
      <c r="E1114" s="2">
        <v>26</v>
      </c>
      <c r="F1114" s="46">
        <v>37547</v>
      </c>
      <c r="G1114" s="46">
        <v>32631</v>
      </c>
      <c r="H1114" s="46">
        <v>35300</v>
      </c>
      <c r="I1114" s="46">
        <v>34702</v>
      </c>
      <c r="J1114" s="46">
        <v>34141</v>
      </c>
      <c r="K1114" s="46">
        <v>35963</v>
      </c>
      <c r="L1114" s="46">
        <v>37541</v>
      </c>
      <c r="M1114" s="46">
        <v>48552</v>
      </c>
      <c r="N1114" s="46">
        <v>39979</v>
      </c>
      <c r="O1114" s="46">
        <v>36053</v>
      </c>
      <c r="P1114" s="46">
        <v>34062</v>
      </c>
      <c r="Q1114" s="46">
        <v>37448</v>
      </c>
      <c r="R1114" s="46">
        <v>33591</v>
      </c>
      <c r="S1114" s="5">
        <v>130.4</v>
      </c>
      <c r="T1114" s="46">
        <v>38439.605061349692</v>
      </c>
      <c r="U1114" s="46">
        <v>33406.736963190182</v>
      </c>
      <c r="V1114" s="46">
        <v>36139.187116564419</v>
      </c>
      <c r="W1114" s="46">
        <v>35526.970858895707</v>
      </c>
      <c r="X1114" s="46">
        <v>34952.634202453984</v>
      </c>
      <c r="Y1114" s="46">
        <v>36817.948619631898</v>
      </c>
      <c r="Z1114" s="46">
        <v>38433.462423312885</v>
      </c>
      <c r="AA1114" s="46">
        <v>49706.226993865028</v>
      </c>
      <c r="AB1114" s="46">
        <v>40929.421012269937</v>
      </c>
      <c r="AC1114" s="46">
        <v>36910.088190184048</v>
      </c>
      <c r="AD1114" s="46">
        <v>34871.756134969321</v>
      </c>
      <c r="AE1114" s="46">
        <v>38338.251533742332</v>
      </c>
      <c r="AF1114" s="46">
        <v>34389.559049079755</v>
      </c>
    </row>
    <row r="1115" spans="1:32">
      <c r="A1115" s="3">
        <v>2023</v>
      </c>
      <c r="B1115" s="5" t="s">
        <v>29</v>
      </c>
      <c r="C1115" s="5" t="s">
        <v>23</v>
      </c>
      <c r="D1115" s="2">
        <v>33</v>
      </c>
      <c r="E1115" s="2">
        <v>26</v>
      </c>
      <c r="F1115" s="46">
        <v>31744</v>
      </c>
      <c r="G1115" s="46">
        <v>28517</v>
      </c>
      <c r="H1115" s="46">
        <v>30034</v>
      </c>
      <c r="I1115" s="46">
        <v>28210</v>
      </c>
      <c r="J1115" s="46">
        <v>27852</v>
      </c>
      <c r="K1115" s="46">
        <v>29637</v>
      </c>
      <c r="L1115" s="46">
        <v>30932</v>
      </c>
      <c r="M1115" s="46">
        <v>40574</v>
      </c>
      <c r="N1115" s="46">
        <v>32132</v>
      </c>
      <c r="O1115" s="46">
        <v>29472</v>
      </c>
      <c r="P1115" s="46">
        <v>29949</v>
      </c>
      <c r="Q1115" s="46">
        <v>33007</v>
      </c>
      <c r="R1115" s="46">
        <v>30801</v>
      </c>
      <c r="S1115" s="5">
        <v>130.4</v>
      </c>
      <c r="T1115" s="46">
        <v>32498.650306748466</v>
      </c>
      <c r="U1115" s="46">
        <v>29194.934815950917</v>
      </c>
      <c r="V1115" s="46">
        <v>30747.998466257668</v>
      </c>
      <c r="W1115" s="46">
        <v>28880.636503067482</v>
      </c>
      <c r="X1115" s="46">
        <v>28514.125766871166</v>
      </c>
      <c r="Y1115" s="46">
        <v>30341.560582822083</v>
      </c>
      <c r="Z1115" s="46">
        <v>31667.34662576687</v>
      </c>
      <c r="AA1115" s="46">
        <v>41538.565950920245</v>
      </c>
      <c r="AB1115" s="46">
        <v>32895.87423312883</v>
      </c>
      <c r="AC1115" s="46">
        <v>30172.638036809814</v>
      </c>
      <c r="AD1115" s="46">
        <v>30660.977760736194</v>
      </c>
      <c r="AE1115" s="46">
        <v>33791.675613496933</v>
      </c>
      <c r="AF1115" s="46">
        <v>31533.23236196319</v>
      </c>
    </row>
    <row r="1116" spans="1:32">
      <c r="A1116" s="3">
        <v>2023</v>
      </c>
      <c r="B1116" s="5" t="s">
        <v>29</v>
      </c>
      <c r="C1116" s="5" t="s">
        <v>24</v>
      </c>
      <c r="D1116" s="2">
        <v>34</v>
      </c>
      <c r="E1116" s="2">
        <v>26</v>
      </c>
      <c r="F1116" s="46">
        <v>12741</v>
      </c>
      <c r="G1116" s="46">
        <v>13094</v>
      </c>
      <c r="H1116" s="46">
        <v>12967</v>
      </c>
      <c r="I1116" s="46">
        <v>12615</v>
      </c>
      <c r="J1116" s="46">
        <v>12300</v>
      </c>
      <c r="K1116" s="46">
        <v>12702</v>
      </c>
      <c r="L1116" s="46">
        <v>12029</v>
      </c>
      <c r="M1116" s="46">
        <v>13473</v>
      </c>
      <c r="N1116" s="46">
        <v>12570</v>
      </c>
      <c r="O1116" s="46">
        <v>12924</v>
      </c>
      <c r="P1116" s="46">
        <v>12643</v>
      </c>
      <c r="Q1116" s="46">
        <v>13444</v>
      </c>
      <c r="R1116" s="46">
        <v>12500</v>
      </c>
      <c r="S1116" s="5">
        <v>130.4</v>
      </c>
      <c r="T1116" s="46">
        <v>13043.891871165644</v>
      </c>
      <c r="U1116" s="46">
        <v>13405.283742331289</v>
      </c>
      <c r="V1116" s="46">
        <v>13275.264570552146</v>
      </c>
      <c r="W1116" s="46">
        <v>12914.896472392638</v>
      </c>
      <c r="X1116" s="46">
        <v>12592.407975460123</v>
      </c>
      <c r="Y1116" s="46">
        <v>13003.96472392638</v>
      </c>
      <c r="Z1116" s="46">
        <v>12314.965490797545</v>
      </c>
      <c r="AA1116" s="46">
        <v>13793.293711656441</v>
      </c>
      <c r="AB1116" s="46">
        <v>12868.826687116563</v>
      </c>
      <c r="AC1116" s="46">
        <v>13231.242331288344</v>
      </c>
      <c r="AD1116" s="46">
        <v>12943.562116564417</v>
      </c>
      <c r="AE1116" s="46">
        <v>13763.604294478528</v>
      </c>
      <c r="AF1116" s="46">
        <v>12797.162576687117</v>
      </c>
    </row>
    <row r="1117" spans="1:32">
      <c r="A1117" s="3">
        <v>2023</v>
      </c>
      <c r="B1117" s="5" t="s">
        <v>29</v>
      </c>
      <c r="C1117" s="5" t="s">
        <v>25</v>
      </c>
      <c r="D1117" s="2">
        <v>35</v>
      </c>
      <c r="E1117" s="2">
        <v>26</v>
      </c>
      <c r="F1117" s="46">
        <v>12500</v>
      </c>
      <c r="G1117" s="46">
        <v>12847</v>
      </c>
      <c r="H1117" s="46">
        <v>12785</v>
      </c>
      <c r="I1117" s="46">
        <v>12411</v>
      </c>
      <c r="J1117" s="46">
        <v>12000</v>
      </c>
      <c r="K1117" s="46">
        <v>12170</v>
      </c>
      <c r="L1117" s="46">
        <v>11954</v>
      </c>
      <c r="M1117" s="46">
        <v>12600</v>
      </c>
      <c r="N1117" s="46">
        <v>12000</v>
      </c>
      <c r="O1117" s="46">
        <v>12871</v>
      </c>
      <c r="P1117" s="46">
        <v>12566</v>
      </c>
      <c r="Q1117" s="46">
        <v>12738</v>
      </c>
      <c r="R1117" s="46">
        <v>12036</v>
      </c>
      <c r="S1117" s="5">
        <v>130.4</v>
      </c>
      <c r="T1117" s="46">
        <v>12797.162576687117</v>
      </c>
      <c r="U1117" s="46">
        <v>13152.411809815951</v>
      </c>
      <c r="V1117" s="46">
        <v>13088.937883435583</v>
      </c>
      <c r="W1117" s="46">
        <v>12706.046779141103</v>
      </c>
      <c r="X1117" s="46">
        <v>12285.276073619631</v>
      </c>
      <c r="Y1117" s="46">
        <v>12459.317484662577</v>
      </c>
      <c r="Z1117" s="46">
        <v>12238.182515337423</v>
      </c>
      <c r="AA1117" s="46">
        <v>12899.539877300613</v>
      </c>
      <c r="AB1117" s="46">
        <v>12285.276073619631</v>
      </c>
      <c r="AC1117" s="46">
        <v>13176.98236196319</v>
      </c>
      <c r="AD1117" s="46">
        <v>12864.731595092024</v>
      </c>
      <c r="AE1117" s="46">
        <v>13040.820552147239</v>
      </c>
      <c r="AF1117" s="46">
        <v>12322.13190184049</v>
      </c>
    </row>
    <row r="1118" spans="1:32">
      <c r="A1118" s="3">
        <v>2023</v>
      </c>
      <c r="B1118" s="5" t="s">
        <v>29</v>
      </c>
      <c r="C1118" s="5" t="s">
        <v>26</v>
      </c>
      <c r="D1118" s="2">
        <v>36</v>
      </c>
      <c r="E1118" s="2">
        <v>26</v>
      </c>
      <c r="F1118" s="46">
        <v>12940</v>
      </c>
      <c r="G1118" s="46">
        <v>13164</v>
      </c>
      <c r="H1118" s="46">
        <v>13029</v>
      </c>
      <c r="I1118" s="46">
        <v>12774</v>
      </c>
      <c r="J1118" s="46">
        <v>12462</v>
      </c>
      <c r="K1118" s="46">
        <v>12881</v>
      </c>
      <c r="L1118" s="46">
        <v>12093</v>
      </c>
      <c r="M1118" s="46">
        <v>13923</v>
      </c>
      <c r="N1118" s="46">
        <v>12942</v>
      </c>
      <c r="O1118" s="46">
        <v>12931</v>
      </c>
      <c r="P1118" s="46">
        <v>12718</v>
      </c>
      <c r="Q1118" s="46">
        <v>13797</v>
      </c>
      <c r="R1118" s="46">
        <v>12719</v>
      </c>
      <c r="S1118" s="5">
        <v>130.4</v>
      </c>
      <c r="T1118" s="46">
        <v>13247.622699386502</v>
      </c>
      <c r="U1118" s="46">
        <v>13476.947852760735</v>
      </c>
      <c r="V1118" s="46">
        <v>13338.738496932514</v>
      </c>
      <c r="W1118" s="46">
        <v>13077.676380368097</v>
      </c>
      <c r="X1118" s="46">
        <v>12758.259202453986</v>
      </c>
      <c r="Y1118" s="46">
        <v>13187.22009202454</v>
      </c>
      <c r="Z1118" s="46">
        <v>12380.486963190184</v>
      </c>
      <c r="AA1118" s="46">
        <v>14253.991564417178</v>
      </c>
      <c r="AB1118" s="46">
        <v>13249.670245398773</v>
      </c>
      <c r="AC1118" s="46">
        <v>13238.408742331289</v>
      </c>
      <c r="AD1118" s="46">
        <v>13020.34509202454</v>
      </c>
      <c r="AE1118" s="46">
        <v>14124.996165644172</v>
      </c>
      <c r="AF1118" s="46">
        <v>13021.368865030674</v>
      </c>
    </row>
    <row r="1119" spans="1:32">
      <c r="A1119" s="3">
        <v>2024</v>
      </c>
      <c r="B1119" s="5" t="s">
        <v>17</v>
      </c>
      <c r="C1119" s="5" t="s">
        <v>18</v>
      </c>
      <c r="D1119" s="2">
        <v>1</v>
      </c>
      <c r="E1119" s="2">
        <v>27</v>
      </c>
      <c r="F1119" s="96">
        <v>613.29999999999995</v>
      </c>
      <c r="G1119" s="96">
        <v>556.29999999999995</v>
      </c>
      <c r="H1119" s="96">
        <v>593.5</v>
      </c>
      <c r="I1119" s="96">
        <v>574.9</v>
      </c>
      <c r="J1119" s="96">
        <v>565.1</v>
      </c>
      <c r="K1119" s="96">
        <v>582.4</v>
      </c>
      <c r="L1119" s="96">
        <v>590.4</v>
      </c>
      <c r="M1119" s="96">
        <v>789.4</v>
      </c>
      <c r="N1119" s="96">
        <v>633.5</v>
      </c>
      <c r="O1119" s="96">
        <v>575.6</v>
      </c>
      <c r="P1119" s="96">
        <v>565.4</v>
      </c>
      <c r="Q1119" s="96">
        <v>612.29999999999995</v>
      </c>
      <c r="R1119" s="96">
        <v>560.5</v>
      </c>
      <c r="S1119" s="5">
        <v>133.5</v>
      </c>
      <c r="T1119" s="96">
        <v>613.29999999999995</v>
      </c>
      <c r="U1119" s="96">
        <v>556.29999999999995</v>
      </c>
      <c r="V1119" s="96">
        <v>593.5</v>
      </c>
      <c r="W1119" s="96">
        <v>574.9</v>
      </c>
      <c r="X1119" s="96">
        <v>565.1</v>
      </c>
      <c r="Y1119" s="96">
        <v>582.4</v>
      </c>
      <c r="Z1119" s="96">
        <v>590.4</v>
      </c>
      <c r="AA1119" s="96">
        <v>789.4</v>
      </c>
      <c r="AB1119" s="96">
        <v>633.5</v>
      </c>
      <c r="AC1119" s="96">
        <v>575.6</v>
      </c>
      <c r="AD1119" s="96">
        <v>565.4</v>
      </c>
      <c r="AE1119" s="96">
        <v>612.29999999999995</v>
      </c>
      <c r="AF1119" s="96">
        <v>560.5</v>
      </c>
    </row>
    <row r="1120" spans="1:32">
      <c r="A1120" s="3">
        <v>2024</v>
      </c>
      <c r="B1120" s="5" t="s">
        <v>17</v>
      </c>
      <c r="C1120" s="5" t="s">
        <v>19</v>
      </c>
      <c r="D1120" s="2">
        <v>2</v>
      </c>
      <c r="E1120" s="2">
        <v>27</v>
      </c>
      <c r="F1120" s="96">
        <v>709.1</v>
      </c>
      <c r="G1120" s="96">
        <v>637.1</v>
      </c>
      <c r="H1120" s="96">
        <v>678.3</v>
      </c>
      <c r="I1120" s="96">
        <v>670.2</v>
      </c>
      <c r="J1120" s="96">
        <v>658.8</v>
      </c>
      <c r="K1120" s="96">
        <v>671.4</v>
      </c>
      <c r="L1120" s="96">
        <v>705.5</v>
      </c>
      <c r="M1120" s="96">
        <v>893.5</v>
      </c>
      <c r="N1120" s="96">
        <v>750</v>
      </c>
      <c r="O1120" s="96">
        <v>676.1</v>
      </c>
      <c r="P1120" s="96">
        <v>640.9</v>
      </c>
      <c r="Q1120" s="96">
        <v>708.1</v>
      </c>
      <c r="R1120" s="96">
        <v>631.20000000000005</v>
      </c>
      <c r="S1120" s="5">
        <v>133.5</v>
      </c>
      <c r="T1120" s="96">
        <v>709.1</v>
      </c>
      <c r="U1120" s="96">
        <v>637.1</v>
      </c>
      <c r="V1120" s="96">
        <v>678.3</v>
      </c>
      <c r="W1120" s="96">
        <v>670.2</v>
      </c>
      <c r="X1120" s="96">
        <v>658.8</v>
      </c>
      <c r="Y1120" s="96">
        <v>671.4</v>
      </c>
      <c r="Z1120" s="96">
        <v>705.5</v>
      </c>
      <c r="AA1120" s="96">
        <v>893.5</v>
      </c>
      <c r="AB1120" s="96">
        <v>750</v>
      </c>
      <c r="AC1120" s="96">
        <v>676.1</v>
      </c>
      <c r="AD1120" s="96">
        <v>640.9</v>
      </c>
      <c r="AE1120" s="96">
        <v>708.1</v>
      </c>
      <c r="AF1120" s="96">
        <v>631.20000000000005</v>
      </c>
    </row>
    <row r="1121" spans="1:32">
      <c r="A1121" s="3">
        <v>2024</v>
      </c>
      <c r="B1121" s="5" t="s">
        <v>17</v>
      </c>
      <c r="C1121" s="5" t="s">
        <v>20</v>
      </c>
      <c r="D1121" s="2">
        <v>3</v>
      </c>
      <c r="E1121" s="2">
        <v>27</v>
      </c>
      <c r="F1121" s="96">
        <v>528.5</v>
      </c>
      <c r="G1121" s="96">
        <v>481.4</v>
      </c>
      <c r="H1121" s="96">
        <v>519.1</v>
      </c>
      <c r="I1121" s="96">
        <v>497.6</v>
      </c>
      <c r="J1121" s="96">
        <v>477.2</v>
      </c>
      <c r="K1121" s="96">
        <v>497.9</v>
      </c>
      <c r="L1121" s="96">
        <v>484.8</v>
      </c>
      <c r="M1121" s="96">
        <v>699.5</v>
      </c>
      <c r="N1121" s="96">
        <v>535</v>
      </c>
      <c r="O1121" s="96">
        <v>491</v>
      </c>
      <c r="P1121" s="96">
        <v>488.9</v>
      </c>
      <c r="Q1121" s="96">
        <v>538</v>
      </c>
      <c r="R1121" s="96">
        <v>499.9</v>
      </c>
      <c r="S1121" s="5">
        <v>133.5</v>
      </c>
      <c r="T1121" s="96">
        <v>528.5</v>
      </c>
      <c r="U1121" s="96">
        <v>481.4</v>
      </c>
      <c r="V1121" s="96">
        <v>519.1</v>
      </c>
      <c r="W1121" s="96">
        <v>497.6</v>
      </c>
      <c r="X1121" s="96">
        <v>477.2</v>
      </c>
      <c r="Y1121" s="96">
        <v>497.9</v>
      </c>
      <c r="Z1121" s="96">
        <v>484.8</v>
      </c>
      <c r="AA1121" s="96">
        <v>699.5</v>
      </c>
      <c r="AB1121" s="96">
        <v>535</v>
      </c>
      <c r="AC1121" s="96">
        <v>491</v>
      </c>
      <c r="AD1121" s="96">
        <v>488.9</v>
      </c>
      <c r="AE1121" s="96">
        <v>538</v>
      </c>
      <c r="AF1121" s="96">
        <v>499.9</v>
      </c>
    </row>
    <row r="1122" spans="1:32">
      <c r="A1122" s="3">
        <v>2024</v>
      </c>
      <c r="B1122" s="5" t="s">
        <v>17</v>
      </c>
      <c r="C1122" s="5" t="s">
        <v>21</v>
      </c>
      <c r="D1122" s="2">
        <v>4</v>
      </c>
      <c r="E1122" s="2">
        <v>27</v>
      </c>
      <c r="F1122" s="96">
        <v>728.3</v>
      </c>
      <c r="G1122" s="96">
        <v>650.6</v>
      </c>
      <c r="H1122" s="96">
        <v>692.9</v>
      </c>
      <c r="I1122" s="96">
        <v>670.8</v>
      </c>
      <c r="J1122" s="96">
        <v>664.9</v>
      </c>
      <c r="K1122" s="96">
        <v>688.4</v>
      </c>
      <c r="L1122" s="96">
        <v>724.6</v>
      </c>
      <c r="M1122" s="96">
        <v>905.5</v>
      </c>
      <c r="N1122" s="96">
        <v>754.1</v>
      </c>
      <c r="O1122" s="96">
        <v>689.9</v>
      </c>
      <c r="P1122" s="96">
        <v>674.5</v>
      </c>
      <c r="Q1122" s="96">
        <v>739.7</v>
      </c>
      <c r="R1122" s="96">
        <v>666.1</v>
      </c>
      <c r="S1122" s="5">
        <v>133.5</v>
      </c>
      <c r="T1122" s="96">
        <v>728.3</v>
      </c>
      <c r="U1122" s="96">
        <v>650.6</v>
      </c>
      <c r="V1122" s="96">
        <v>692.9</v>
      </c>
      <c r="W1122" s="96">
        <v>670.8</v>
      </c>
      <c r="X1122" s="96">
        <v>664.9</v>
      </c>
      <c r="Y1122" s="96">
        <v>688.4</v>
      </c>
      <c r="Z1122" s="96">
        <v>724.6</v>
      </c>
      <c r="AA1122" s="96">
        <v>905.5</v>
      </c>
      <c r="AB1122" s="96">
        <v>754.1</v>
      </c>
      <c r="AC1122" s="96">
        <v>689.9</v>
      </c>
      <c r="AD1122" s="96">
        <v>674.5</v>
      </c>
      <c r="AE1122" s="96">
        <v>739.7</v>
      </c>
      <c r="AF1122" s="96">
        <v>666.1</v>
      </c>
    </row>
    <row r="1123" spans="1:32">
      <c r="A1123" s="3">
        <v>2024</v>
      </c>
      <c r="B1123" s="5" t="s">
        <v>17</v>
      </c>
      <c r="C1123" s="5" t="s">
        <v>22</v>
      </c>
      <c r="D1123" s="2">
        <v>5</v>
      </c>
      <c r="E1123" s="2">
        <v>27</v>
      </c>
      <c r="F1123" s="96">
        <v>773.3</v>
      </c>
      <c r="G1123" s="96">
        <v>691.4</v>
      </c>
      <c r="H1123" s="96">
        <v>741</v>
      </c>
      <c r="I1123" s="96">
        <v>720.5</v>
      </c>
      <c r="J1123" s="96">
        <v>711</v>
      </c>
      <c r="K1123" s="96">
        <v>726.4</v>
      </c>
      <c r="L1123" s="96">
        <v>770.3</v>
      </c>
      <c r="M1123" s="96">
        <v>980.2</v>
      </c>
      <c r="N1123" s="96">
        <v>816.8</v>
      </c>
      <c r="O1123" s="96">
        <v>734.5</v>
      </c>
      <c r="P1123" s="96">
        <v>704.2</v>
      </c>
      <c r="Q1123" s="96">
        <v>766.6</v>
      </c>
      <c r="R1123" s="96">
        <v>693</v>
      </c>
      <c r="S1123" s="5">
        <v>133.5</v>
      </c>
      <c r="T1123" s="96">
        <v>773.3</v>
      </c>
      <c r="U1123" s="96">
        <v>691.4</v>
      </c>
      <c r="V1123" s="96">
        <v>741</v>
      </c>
      <c r="W1123" s="96">
        <v>720.5</v>
      </c>
      <c r="X1123" s="96">
        <v>711</v>
      </c>
      <c r="Y1123" s="96">
        <v>726.4</v>
      </c>
      <c r="Z1123" s="96">
        <v>770.3</v>
      </c>
      <c r="AA1123" s="96">
        <v>980.2</v>
      </c>
      <c r="AB1123" s="96">
        <v>816.8</v>
      </c>
      <c r="AC1123" s="96">
        <v>734.5</v>
      </c>
      <c r="AD1123" s="96">
        <v>704.2</v>
      </c>
      <c r="AE1123" s="96">
        <v>766.6</v>
      </c>
      <c r="AF1123" s="96">
        <v>693</v>
      </c>
    </row>
    <row r="1124" spans="1:32">
      <c r="A1124" s="3">
        <v>2024</v>
      </c>
      <c r="B1124" s="5" t="s">
        <v>17</v>
      </c>
      <c r="C1124" s="5" t="s">
        <v>23</v>
      </c>
      <c r="D1124" s="2">
        <v>6</v>
      </c>
      <c r="E1124" s="2">
        <v>27</v>
      </c>
      <c r="F1124" s="96">
        <v>671.7</v>
      </c>
      <c r="G1124" s="96">
        <v>601.1</v>
      </c>
      <c r="H1124" s="96">
        <v>642</v>
      </c>
      <c r="I1124" s="96">
        <v>609.9</v>
      </c>
      <c r="J1124" s="96">
        <v>602.9</v>
      </c>
      <c r="K1124" s="96">
        <v>632.6</v>
      </c>
      <c r="L1124" s="96">
        <v>651.79999999999995</v>
      </c>
      <c r="M1124" s="96">
        <v>833.9</v>
      </c>
      <c r="N1124" s="96">
        <v>675.2</v>
      </c>
      <c r="O1124" s="96">
        <v>625.79999999999995</v>
      </c>
      <c r="P1124" s="96">
        <v>638.4</v>
      </c>
      <c r="Q1124" s="96">
        <v>701</v>
      </c>
      <c r="R1124" s="96">
        <v>631.4</v>
      </c>
      <c r="S1124" s="5">
        <v>133.5</v>
      </c>
      <c r="T1124" s="96">
        <v>671.7</v>
      </c>
      <c r="U1124" s="96">
        <v>601.1</v>
      </c>
      <c r="V1124" s="96">
        <v>642</v>
      </c>
      <c r="W1124" s="96">
        <v>609.9</v>
      </c>
      <c r="X1124" s="96">
        <v>602.9</v>
      </c>
      <c r="Y1124" s="96">
        <v>632.6</v>
      </c>
      <c r="Z1124" s="96">
        <v>651.79999999999995</v>
      </c>
      <c r="AA1124" s="96">
        <v>833.9</v>
      </c>
      <c r="AB1124" s="96">
        <v>675.2</v>
      </c>
      <c r="AC1124" s="96">
        <v>625.79999999999995</v>
      </c>
      <c r="AD1124" s="96">
        <v>638.4</v>
      </c>
      <c r="AE1124" s="96">
        <v>701</v>
      </c>
      <c r="AF1124" s="96">
        <v>631.4</v>
      </c>
    </row>
    <row r="1125" spans="1:32">
      <c r="A1125" s="3">
        <v>2024</v>
      </c>
      <c r="B1125" s="5" t="s">
        <v>17</v>
      </c>
      <c r="C1125" s="5" t="s">
        <v>24</v>
      </c>
      <c r="D1125" s="2">
        <v>7</v>
      </c>
      <c r="E1125" s="2">
        <v>27</v>
      </c>
      <c r="F1125" s="96">
        <v>263.10000000000002</v>
      </c>
      <c r="G1125" s="96">
        <v>256.3</v>
      </c>
      <c r="H1125" s="96">
        <v>262.7</v>
      </c>
      <c r="I1125" s="96">
        <v>270</v>
      </c>
      <c r="J1125" s="96">
        <v>250.4</v>
      </c>
      <c r="K1125" s="96">
        <v>263.60000000000002</v>
      </c>
      <c r="L1125" s="96">
        <v>256</v>
      </c>
      <c r="M1125" s="96">
        <v>273.39999999999998</v>
      </c>
      <c r="N1125" s="96">
        <v>259.10000000000002</v>
      </c>
      <c r="O1125" s="96">
        <v>265.60000000000002</v>
      </c>
      <c r="P1125" s="96">
        <v>261.2</v>
      </c>
      <c r="Q1125" s="96">
        <v>276.8</v>
      </c>
      <c r="R1125" s="96">
        <v>248.8</v>
      </c>
      <c r="S1125" s="5">
        <v>133.5</v>
      </c>
      <c r="T1125" s="96">
        <v>263.10000000000002</v>
      </c>
      <c r="U1125" s="96">
        <v>256.3</v>
      </c>
      <c r="V1125" s="96">
        <v>262.7</v>
      </c>
      <c r="W1125" s="96">
        <v>270</v>
      </c>
      <c r="X1125" s="96">
        <v>250.4</v>
      </c>
      <c r="Y1125" s="96">
        <v>263.60000000000002</v>
      </c>
      <c r="Z1125" s="96">
        <v>256</v>
      </c>
      <c r="AA1125" s="96">
        <v>273.39999999999998</v>
      </c>
      <c r="AB1125" s="96">
        <v>259.10000000000002</v>
      </c>
      <c r="AC1125" s="96">
        <v>265.60000000000002</v>
      </c>
      <c r="AD1125" s="96">
        <v>261.2</v>
      </c>
      <c r="AE1125" s="96">
        <v>276.8</v>
      </c>
      <c r="AF1125" s="96">
        <v>248.8</v>
      </c>
    </row>
    <row r="1126" spans="1:32">
      <c r="A1126" s="3">
        <v>2024</v>
      </c>
      <c r="B1126" s="5" t="s">
        <v>17</v>
      </c>
      <c r="C1126" s="5" t="s">
        <v>25</v>
      </c>
      <c r="D1126" s="2">
        <v>8</v>
      </c>
      <c r="E1126" s="2">
        <v>27</v>
      </c>
      <c r="F1126" s="96">
        <v>240.9</v>
      </c>
      <c r="G1126" s="96">
        <v>240.4</v>
      </c>
      <c r="H1126" s="96">
        <v>240.9</v>
      </c>
      <c r="I1126" s="96">
        <v>248.4</v>
      </c>
      <c r="J1126" s="96">
        <v>239.4</v>
      </c>
      <c r="K1126" s="96">
        <v>241.3</v>
      </c>
      <c r="L1126" s="96">
        <v>240</v>
      </c>
      <c r="M1126" s="96">
        <v>250.7</v>
      </c>
      <c r="N1126" s="96">
        <v>236.9</v>
      </c>
      <c r="O1126" s="96">
        <v>243.1</v>
      </c>
      <c r="P1126" s="96">
        <v>242</v>
      </c>
      <c r="Q1126" s="96">
        <v>244.5</v>
      </c>
      <c r="R1126" s="96">
        <v>232.1</v>
      </c>
      <c r="S1126" s="5">
        <v>133.5</v>
      </c>
      <c r="T1126" s="96">
        <v>240.9</v>
      </c>
      <c r="U1126" s="96">
        <v>240.4</v>
      </c>
      <c r="V1126" s="96">
        <v>240.9</v>
      </c>
      <c r="W1126" s="96">
        <v>248.4</v>
      </c>
      <c r="X1126" s="96">
        <v>239.4</v>
      </c>
      <c r="Y1126" s="96">
        <v>241.3</v>
      </c>
      <c r="Z1126" s="96">
        <v>240</v>
      </c>
      <c r="AA1126" s="96">
        <v>250.7</v>
      </c>
      <c r="AB1126" s="96">
        <v>236.9</v>
      </c>
      <c r="AC1126" s="96">
        <v>243.1</v>
      </c>
      <c r="AD1126" s="96">
        <v>242</v>
      </c>
      <c r="AE1126" s="96">
        <v>244.5</v>
      </c>
      <c r="AF1126" s="96">
        <v>232.1</v>
      </c>
    </row>
    <row r="1127" spans="1:32">
      <c r="A1127" s="3">
        <v>2024</v>
      </c>
      <c r="B1127" s="5" t="s">
        <v>17</v>
      </c>
      <c r="C1127" s="5" t="s">
        <v>26</v>
      </c>
      <c r="D1127" s="2">
        <v>9</v>
      </c>
      <c r="E1127" s="2">
        <v>27</v>
      </c>
      <c r="F1127" s="96">
        <v>272.60000000000002</v>
      </c>
      <c r="G1127" s="96">
        <v>264.5</v>
      </c>
      <c r="H1127" s="96">
        <v>270.60000000000002</v>
      </c>
      <c r="I1127" s="96">
        <v>275.7</v>
      </c>
      <c r="J1127" s="96">
        <v>260</v>
      </c>
      <c r="K1127" s="96">
        <v>274.7</v>
      </c>
      <c r="L1127" s="96">
        <v>264.39999999999998</v>
      </c>
      <c r="M1127" s="96">
        <v>285.10000000000002</v>
      </c>
      <c r="N1127" s="96">
        <v>271.3</v>
      </c>
      <c r="O1127" s="96">
        <v>274.60000000000002</v>
      </c>
      <c r="P1127" s="96">
        <v>265.60000000000002</v>
      </c>
      <c r="Q1127" s="96">
        <v>286.8</v>
      </c>
      <c r="R1127" s="96">
        <v>255.9</v>
      </c>
      <c r="S1127" s="5">
        <v>133.5</v>
      </c>
      <c r="T1127" s="96">
        <v>272.60000000000002</v>
      </c>
      <c r="U1127" s="96">
        <v>264.5</v>
      </c>
      <c r="V1127" s="96">
        <v>270.60000000000002</v>
      </c>
      <c r="W1127" s="96">
        <v>275.7</v>
      </c>
      <c r="X1127" s="96">
        <v>260</v>
      </c>
      <c r="Y1127" s="96">
        <v>274.7</v>
      </c>
      <c r="Z1127" s="96">
        <v>264.39999999999998</v>
      </c>
      <c r="AA1127" s="96">
        <v>285.10000000000002</v>
      </c>
      <c r="AB1127" s="96">
        <v>271.3</v>
      </c>
      <c r="AC1127" s="96">
        <v>274.60000000000002</v>
      </c>
      <c r="AD1127" s="96">
        <v>265.60000000000002</v>
      </c>
      <c r="AE1127" s="96">
        <v>286.8</v>
      </c>
      <c r="AF1127" s="96">
        <v>255.9</v>
      </c>
    </row>
    <row r="1128" spans="1:32">
      <c r="A1128" s="3">
        <v>2024</v>
      </c>
      <c r="B1128" s="5" t="s">
        <v>27</v>
      </c>
      <c r="C1128" s="5" t="s">
        <v>18</v>
      </c>
      <c r="D1128" s="2">
        <v>10</v>
      </c>
      <c r="E1128" s="2">
        <v>27</v>
      </c>
      <c r="F1128" s="44">
        <v>17.09</v>
      </c>
      <c r="G1128" s="44">
        <v>15.2</v>
      </c>
      <c r="H1128" s="44">
        <v>16.28</v>
      </c>
      <c r="I1128" s="44">
        <v>15.81</v>
      </c>
      <c r="J1128" s="44">
        <v>15.41</v>
      </c>
      <c r="K1128" s="44">
        <v>15.97</v>
      </c>
      <c r="L1128" s="44">
        <v>16.739999999999998</v>
      </c>
      <c r="M1128" s="44">
        <v>21.87</v>
      </c>
      <c r="N1128" s="44">
        <v>17.75</v>
      </c>
      <c r="O1128" s="44">
        <v>16.239999999999998</v>
      </c>
      <c r="P1128" s="44">
        <v>15.85</v>
      </c>
      <c r="Q1128" s="44">
        <v>17.54</v>
      </c>
      <c r="R1128" s="44">
        <v>15.2</v>
      </c>
      <c r="S1128" s="5">
        <v>133.5</v>
      </c>
      <c r="T1128" s="44">
        <v>17.09</v>
      </c>
      <c r="U1128" s="44">
        <v>15.2</v>
      </c>
      <c r="V1128" s="44">
        <v>16.28</v>
      </c>
      <c r="W1128" s="44">
        <v>15.810000000000002</v>
      </c>
      <c r="X1128" s="44">
        <v>15.41</v>
      </c>
      <c r="Y1128" s="44">
        <v>15.969999999999999</v>
      </c>
      <c r="Z1128" s="44">
        <v>16.739999999999998</v>
      </c>
      <c r="AA1128" s="44">
        <v>21.87</v>
      </c>
      <c r="AB1128" s="44">
        <v>17.75</v>
      </c>
      <c r="AC1128" s="44">
        <v>16.239999999999998</v>
      </c>
      <c r="AD1128" s="44">
        <v>15.85</v>
      </c>
      <c r="AE1128" s="44">
        <v>17.54</v>
      </c>
      <c r="AF1128" s="44">
        <v>15.2</v>
      </c>
    </row>
    <row r="1129" spans="1:32">
      <c r="A1129" s="3">
        <v>2024</v>
      </c>
      <c r="B1129" s="5" t="s">
        <v>27</v>
      </c>
      <c r="C1129" s="5" t="s">
        <v>19</v>
      </c>
      <c r="D1129" s="2">
        <v>11</v>
      </c>
      <c r="E1129" s="2">
        <v>27</v>
      </c>
      <c r="F1129" s="44">
        <v>18.37</v>
      </c>
      <c r="G1129" s="44">
        <v>16.23</v>
      </c>
      <c r="H1129" s="44">
        <v>17.510000000000002</v>
      </c>
      <c r="I1129" s="44">
        <v>17.11</v>
      </c>
      <c r="J1129" s="44">
        <v>16.73</v>
      </c>
      <c r="K1129" s="44">
        <v>17.05</v>
      </c>
      <c r="L1129" s="44">
        <v>17.95</v>
      </c>
      <c r="M1129" s="44">
        <v>23.96</v>
      </c>
      <c r="N1129" s="44">
        <v>19.649999999999999</v>
      </c>
      <c r="O1129" s="44">
        <v>17.54</v>
      </c>
      <c r="P1129" s="44">
        <v>16.63</v>
      </c>
      <c r="Q1129" s="44">
        <v>18.5</v>
      </c>
      <c r="R1129" s="44">
        <v>15.85</v>
      </c>
      <c r="S1129" s="5">
        <v>133.5</v>
      </c>
      <c r="T1129" s="44">
        <v>18.37</v>
      </c>
      <c r="U1129" s="44">
        <v>16.23</v>
      </c>
      <c r="V1129" s="44">
        <v>17.510000000000002</v>
      </c>
      <c r="W1129" s="44">
        <v>17.11</v>
      </c>
      <c r="X1129" s="44">
        <v>16.73</v>
      </c>
      <c r="Y1129" s="44">
        <v>17.05</v>
      </c>
      <c r="Z1129" s="44">
        <v>17.95</v>
      </c>
      <c r="AA1129" s="44">
        <v>23.96</v>
      </c>
      <c r="AB1129" s="44">
        <v>19.649999999999999</v>
      </c>
      <c r="AC1129" s="44">
        <v>17.54</v>
      </c>
      <c r="AD1129" s="44">
        <v>16.63</v>
      </c>
      <c r="AE1129" s="44">
        <v>18.5</v>
      </c>
      <c r="AF1129" s="44">
        <v>15.85</v>
      </c>
    </row>
    <row r="1130" spans="1:32">
      <c r="A1130" s="3">
        <v>2024</v>
      </c>
      <c r="B1130" s="5" t="s">
        <v>27</v>
      </c>
      <c r="C1130" s="5" t="s">
        <v>20</v>
      </c>
      <c r="D1130" s="2">
        <v>12</v>
      </c>
      <c r="E1130" s="2">
        <v>27</v>
      </c>
      <c r="F1130" s="44">
        <v>15.88</v>
      </c>
      <c r="G1130" s="44">
        <v>14.37</v>
      </c>
      <c r="H1130" s="44">
        <v>15.18</v>
      </c>
      <c r="I1130" s="44">
        <v>14.77</v>
      </c>
      <c r="J1130" s="44">
        <v>14.31</v>
      </c>
      <c r="K1130" s="44">
        <v>14.93</v>
      </c>
      <c r="L1130" s="44">
        <v>15.53</v>
      </c>
      <c r="M1130" s="44">
        <v>20.36</v>
      </c>
      <c r="N1130" s="44">
        <v>16.100000000000001</v>
      </c>
      <c r="O1130" s="44">
        <v>15.1</v>
      </c>
      <c r="P1130" s="44">
        <v>15.07</v>
      </c>
      <c r="Q1130" s="44">
        <v>16.739999999999998</v>
      </c>
      <c r="R1130" s="44">
        <v>14.52</v>
      </c>
      <c r="S1130" s="5">
        <v>133.5</v>
      </c>
      <c r="T1130" s="44">
        <v>15.88</v>
      </c>
      <c r="U1130" s="44">
        <v>14.37</v>
      </c>
      <c r="V1130" s="44">
        <v>15.18</v>
      </c>
      <c r="W1130" s="44">
        <v>14.77</v>
      </c>
      <c r="X1130" s="44">
        <v>14.31</v>
      </c>
      <c r="Y1130" s="44">
        <v>14.93</v>
      </c>
      <c r="Z1130" s="44">
        <v>15.530000000000001</v>
      </c>
      <c r="AA1130" s="44">
        <v>20.36</v>
      </c>
      <c r="AB1130" s="44">
        <v>16.100000000000001</v>
      </c>
      <c r="AC1130" s="44">
        <v>15.1</v>
      </c>
      <c r="AD1130" s="44">
        <v>15.07</v>
      </c>
      <c r="AE1130" s="44">
        <v>16.739999999999998</v>
      </c>
      <c r="AF1130" s="44">
        <v>14.52</v>
      </c>
    </row>
    <row r="1131" spans="1:32">
      <c r="A1131" s="3">
        <v>2024</v>
      </c>
      <c r="B1131" s="5" t="s">
        <v>27</v>
      </c>
      <c r="C1131" s="5" t="s">
        <v>21</v>
      </c>
      <c r="D1131" s="2">
        <v>13</v>
      </c>
      <c r="E1131" s="2">
        <v>27</v>
      </c>
      <c r="F1131" s="44">
        <v>18.72</v>
      </c>
      <c r="G1131" s="44">
        <v>16.53</v>
      </c>
      <c r="H1131" s="44">
        <v>17.920000000000002</v>
      </c>
      <c r="I1131" s="44">
        <v>17.18</v>
      </c>
      <c r="J1131" s="44">
        <v>16.77</v>
      </c>
      <c r="K1131" s="44">
        <v>17.47</v>
      </c>
      <c r="L1131" s="44">
        <v>18.190000000000001</v>
      </c>
      <c r="M1131" s="44">
        <v>24.01</v>
      </c>
      <c r="N1131" s="44">
        <v>19.420000000000002</v>
      </c>
      <c r="O1131" s="44">
        <v>17.670000000000002</v>
      </c>
      <c r="P1131" s="44">
        <v>17.38</v>
      </c>
      <c r="Q1131" s="44">
        <v>19.260000000000002</v>
      </c>
      <c r="R1131" s="44">
        <v>16.79</v>
      </c>
      <c r="S1131" s="5">
        <v>133.5</v>
      </c>
      <c r="T1131" s="44">
        <v>18.72</v>
      </c>
      <c r="U1131" s="44">
        <v>16.53</v>
      </c>
      <c r="V1131" s="44">
        <v>17.920000000000002</v>
      </c>
      <c r="W1131" s="44">
        <v>17.18</v>
      </c>
      <c r="X1131" s="44">
        <v>16.77</v>
      </c>
      <c r="Y1131" s="44">
        <v>17.47</v>
      </c>
      <c r="Z1131" s="44">
        <v>18.190000000000001</v>
      </c>
      <c r="AA1131" s="44">
        <v>24.01</v>
      </c>
      <c r="AB1131" s="44">
        <v>19.420000000000002</v>
      </c>
      <c r="AC1131" s="44">
        <v>17.670000000000002</v>
      </c>
      <c r="AD1131" s="44">
        <v>17.38</v>
      </c>
      <c r="AE1131" s="44">
        <v>19.260000000000002</v>
      </c>
      <c r="AF1131" s="44">
        <v>16.79</v>
      </c>
    </row>
    <row r="1132" spans="1:32">
      <c r="A1132" s="3">
        <v>2024</v>
      </c>
      <c r="B1132" s="5" t="s">
        <v>27</v>
      </c>
      <c r="C1132" s="5" t="s">
        <v>22</v>
      </c>
      <c r="D1132" s="2">
        <v>14</v>
      </c>
      <c r="E1132" s="2">
        <v>27</v>
      </c>
      <c r="F1132" s="44">
        <v>19.36</v>
      </c>
      <c r="G1132" s="44">
        <v>17.11</v>
      </c>
      <c r="H1132" s="44">
        <v>18.559999999999999</v>
      </c>
      <c r="I1132" s="44">
        <v>17.850000000000001</v>
      </c>
      <c r="J1132" s="44">
        <v>17.5</v>
      </c>
      <c r="K1132" s="44">
        <v>17.920000000000002</v>
      </c>
      <c r="L1132" s="44">
        <v>18.920000000000002</v>
      </c>
      <c r="M1132" s="44">
        <v>25.55</v>
      </c>
      <c r="N1132" s="44">
        <v>20.72</v>
      </c>
      <c r="O1132" s="44">
        <v>18.329999999999998</v>
      </c>
      <c r="P1132" s="44">
        <v>17.5</v>
      </c>
      <c r="Q1132" s="44">
        <v>19.54</v>
      </c>
      <c r="R1132" s="44">
        <v>16.84</v>
      </c>
      <c r="S1132" s="5">
        <v>133.5</v>
      </c>
      <c r="T1132" s="44">
        <v>19.36</v>
      </c>
      <c r="U1132" s="44">
        <v>17.11</v>
      </c>
      <c r="V1132" s="44">
        <v>18.559999999999999</v>
      </c>
      <c r="W1132" s="44">
        <v>17.850000000000001</v>
      </c>
      <c r="X1132" s="44">
        <v>17.5</v>
      </c>
      <c r="Y1132" s="44">
        <v>17.920000000000002</v>
      </c>
      <c r="Z1132" s="44">
        <v>18.920000000000002</v>
      </c>
      <c r="AA1132" s="44">
        <v>25.55</v>
      </c>
      <c r="AB1132" s="44">
        <v>20.72</v>
      </c>
      <c r="AC1132" s="44">
        <v>18.329999999999998</v>
      </c>
      <c r="AD1132" s="44">
        <v>17.5</v>
      </c>
      <c r="AE1132" s="44">
        <v>19.54</v>
      </c>
      <c r="AF1132" s="44">
        <v>16.84</v>
      </c>
    </row>
    <row r="1133" spans="1:32">
      <c r="A1133" s="3">
        <v>2024</v>
      </c>
      <c r="B1133" s="5" t="s">
        <v>27</v>
      </c>
      <c r="C1133" s="5" t="s">
        <v>23</v>
      </c>
      <c r="D1133" s="2">
        <v>15</v>
      </c>
      <c r="E1133" s="2">
        <v>27</v>
      </c>
      <c r="F1133" s="44">
        <v>17.89</v>
      </c>
      <c r="G1133" s="44">
        <v>15.89</v>
      </c>
      <c r="H1133" s="44">
        <v>17.09</v>
      </c>
      <c r="I1133" s="44">
        <v>16.25</v>
      </c>
      <c r="J1133" s="44">
        <v>15.69</v>
      </c>
      <c r="K1133" s="44">
        <v>16.64</v>
      </c>
      <c r="L1133" s="44">
        <v>17.2</v>
      </c>
      <c r="M1133" s="44">
        <v>22.4</v>
      </c>
      <c r="N1133" s="44">
        <v>17.88</v>
      </c>
      <c r="O1133" s="44">
        <v>16.579999999999998</v>
      </c>
      <c r="P1133" s="44">
        <v>17.12</v>
      </c>
      <c r="Q1133" s="44">
        <v>18.989999999999998</v>
      </c>
      <c r="R1133" s="44">
        <v>16.63</v>
      </c>
      <c r="S1133" s="5">
        <v>133.5</v>
      </c>
      <c r="T1133" s="44">
        <v>17.89</v>
      </c>
      <c r="U1133" s="44">
        <v>15.89</v>
      </c>
      <c r="V1133" s="44">
        <v>17.09</v>
      </c>
      <c r="W1133" s="44">
        <v>16.25</v>
      </c>
      <c r="X1133" s="44">
        <v>15.689999999999998</v>
      </c>
      <c r="Y1133" s="44">
        <v>16.64</v>
      </c>
      <c r="Z1133" s="44">
        <v>17.2</v>
      </c>
      <c r="AA1133" s="44">
        <v>22.4</v>
      </c>
      <c r="AB1133" s="44">
        <v>17.88</v>
      </c>
      <c r="AC1133" s="44">
        <v>16.579999999999998</v>
      </c>
      <c r="AD1133" s="44">
        <v>17.12</v>
      </c>
      <c r="AE1133" s="44">
        <v>18.989999999999998</v>
      </c>
      <c r="AF1133" s="44">
        <v>16.63</v>
      </c>
    </row>
    <row r="1134" spans="1:32">
      <c r="A1134" s="3">
        <v>2024</v>
      </c>
      <c r="B1134" s="5" t="s">
        <v>27</v>
      </c>
      <c r="C1134" s="5" t="s">
        <v>24</v>
      </c>
      <c r="D1134" s="2">
        <v>16</v>
      </c>
      <c r="E1134" s="2">
        <v>27</v>
      </c>
      <c r="F1134" s="44">
        <v>13.23</v>
      </c>
      <c r="G1134" s="44">
        <v>12.6</v>
      </c>
      <c r="H1134" s="44">
        <v>12.82</v>
      </c>
      <c r="I1134" s="44">
        <v>12.97</v>
      </c>
      <c r="J1134" s="44">
        <v>12.75</v>
      </c>
      <c r="K1134" s="44">
        <v>12.83</v>
      </c>
      <c r="L1134" s="44">
        <v>13.43</v>
      </c>
      <c r="M1134" s="44">
        <v>14.43</v>
      </c>
      <c r="N1134" s="44">
        <v>13.37</v>
      </c>
      <c r="O1134" s="44">
        <v>13.48</v>
      </c>
      <c r="P1134" s="44">
        <v>13</v>
      </c>
      <c r="Q1134" s="44">
        <v>14</v>
      </c>
      <c r="R1134" s="44">
        <v>12.5</v>
      </c>
      <c r="S1134" s="5">
        <v>133.5</v>
      </c>
      <c r="T1134" s="44">
        <v>13.23</v>
      </c>
      <c r="U1134" s="44">
        <v>12.6</v>
      </c>
      <c r="V1134" s="44">
        <v>12.82</v>
      </c>
      <c r="W1134" s="44">
        <v>12.97</v>
      </c>
      <c r="X1134" s="44">
        <v>12.75</v>
      </c>
      <c r="Y1134" s="44">
        <v>12.83</v>
      </c>
      <c r="Z1134" s="44">
        <v>13.43</v>
      </c>
      <c r="AA1134" s="44">
        <v>14.43</v>
      </c>
      <c r="AB1134" s="44">
        <v>13.37</v>
      </c>
      <c r="AC1134" s="44">
        <v>13.48</v>
      </c>
      <c r="AD1134" s="44">
        <v>13</v>
      </c>
      <c r="AE1134" s="44">
        <v>14</v>
      </c>
      <c r="AF1134" s="44">
        <v>12.5</v>
      </c>
    </row>
    <row r="1135" spans="1:32">
      <c r="A1135" s="3">
        <v>2024</v>
      </c>
      <c r="B1135" s="5" t="s">
        <v>27</v>
      </c>
      <c r="C1135" s="5" t="s">
        <v>25</v>
      </c>
      <c r="D1135" s="2">
        <v>17</v>
      </c>
      <c r="E1135" s="2">
        <v>27</v>
      </c>
      <c r="F1135" s="44">
        <v>13</v>
      </c>
      <c r="G1135" s="44">
        <v>12.3</v>
      </c>
      <c r="H1135" s="44">
        <v>12.69</v>
      </c>
      <c r="I1135" s="44">
        <v>12.95</v>
      </c>
      <c r="J1135" s="44">
        <v>12.5</v>
      </c>
      <c r="K1135" s="44">
        <v>12.35</v>
      </c>
      <c r="L1135" s="44">
        <v>13.13</v>
      </c>
      <c r="M1135" s="44">
        <v>13.85</v>
      </c>
      <c r="N1135" s="44">
        <v>13.04</v>
      </c>
      <c r="O1135" s="44">
        <v>13.27</v>
      </c>
      <c r="P1135" s="44">
        <v>12.63</v>
      </c>
      <c r="Q1135" s="44">
        <v>13.23</v>
      </c>
      <c r="R1135" s="44">
        <v>12.21</v>
      </c>
      <c r="S1135" s="5">
        <v>133.5</v>
      </c>
      <c r="T1135" s="44">
        <v>13</v>
      </c>
      <c r="U1135" s="44">
        <v>12.3</v>
      </c>
      <c r="V1135" s="44">
        <v>12.69</v>
      </c>
      <c r="W1135" s="44">
        <v>12.95</v>
      </c>
      <c r="X1135" s="44">
        <v>12.5</v>
      </c>
      <c r="Y1135" s="44">
        <v>12.35</v>
      </c>
      <c r="Z1135" s="44">
        <v>13.13</v>
      </c>
      <c r="AA1135" s="44">
        <v>13.85</v>
      </c>
      <c r="AB1135" s="44">
        <v>13.04</v>
      </c>
      <c r="AC1135" s="44">
        <v>13.27</v>
      </c>
      <c r="AD1135" s="44">
        <v>12.63</v>
      </c>
      <c r="AE1135" s="44">
        <v>13.23</v>
      </c>
      <c r="AF1135" s="44">
        <v>12.21</v>
      </c>
    </row>
    <row r="1136" spans="1:32">
      <c r="A1136" s="3">
        <v>2024</v>
      </c>
      <c r="B1136" s="5" t="s">
        <v>27</v>
      </c>
      <c r="C1136" s="5" t="s">
        <v>26</v>
      </c>
      <c r="D1136" s="2">
        <v>18</v>
      </c>
      <c r="E1136" s="2">
        <v>27</v>
      </c>
      <c r="F1136" s="44">
        <v>13.37</v>
      </c>
      <c r="G1136" s="44">
        <v>12.74</v>
      </c>
      <c r="H1136" s="44">
        <v>12.84</v>
      </c>
      <c r="I1136" s="44">
        <v>12.97</v>
      </c>
      <c r="J1136" s="44">
        <v>12.83</v>
      </c>
      <c r="K1136" s="44">
        <v>13</v>
      </c>
      <c r="L1136" s="44">
        <v>13.59</v>
      </c>
      <c r="M1136" s="44">
        <v>14.74</v>
      </c>
      <c r="N1136" s="44">
        <v>13.53</v>
      </c>
      <c r="O1136" s="44">
        <v>13.54</v>
      </c>
      <c r="P1136" s="44">
        <v>13.06</v>
      </c>
      <c r="Q1136" s="44">
        <v>14.25</v>
      </c>
      <c r="R1136" s="44">
        <v>12.52</v>
      </c>
      <c r="S1136" s="5">
        <v>133.5</v>
      </c>
      <c r="T1136" s="44">
        <v>13.37</v>
      </c>
      <c r="U1136" s="44">
        <v>12.74</v>
      </c>
      <c r="V1136" s="44">
        <v>12.84</v>
      </c>
      <c r="W1136" s="44">
        <v>12.97</v>
      </c>
      <c r="X1136" s="44">
        <v>12.83</v>
      </c>
      <c r="Y1136" s="44">
        <v>13</v>
      </c>
      <c r="Z1136" s="44">
        <v>13.59</v>
      </c>
      <c r="AA1136" s="44">
        <v>14.74</v>
      </c>
      <c r="AB1136" s="44">
        <v>13.53</v>
      </c>
      <c r="AC1136" s="44">
        <v>13.54</v>
      </c>
      <c r="AD1136" s="44">
        <v>13.06</v>
      </c>
      <c r="AE1136" s="44">
        <v>14.25</v>
      </c>
      <c r="AF1136" s="44">
        <v>12.52</v>
      </c>
    </row>
    <row r="1137" spans="1:32">
      <c r="A1137" s="3">
        <v>2024</v>
      </c>
      <c r="B1137" s="5" t="s">
        <v>28</v>
      </c>
      <c r="C1137" s="5" t="s">
        <v>18</v>
      </c>
      <c r="D1137" s="2">
        <v>19</v>
      </c>
      <c r="E1137" s="2">
        <v>27</v>
      </c>
      <c r="F1137" s="45">
        <v>17.03</v>
      </c>
      <c r="G1137" s="45">
        <v>15.19</v>
      </c>
      <c r="H1137" s="45">
        <v>16.23</v>
      </c>
      <c r="I1137" s="45">
        <v>15.72</v>
      </c>
      <c r="J1137" s="45">
        <v>15.34</v>
      </c>
      <c r="K1137" s="45">
        <v>15.89</v>
      </c>
      <c r="L1137" s="45">
        <v>16.690000000000001</v>
      </c>
      <c r="M1137" s="45">
        <v>21.81</v>
      </c>
      <c r="N1137" s="45">
        <v>17.72</v>
      </c>
      <c r="O1137" s="45">
        <v>16.2</v>
      </c>
      <c r="P1137" s="45">
        <v>15.8</v>
      </c>
      <c r="Q1137" s="45">
        <v>17.5</v>
      </c>
      <c r="R1137" s="45">
        <v>15.06</v>
      </c>
      <c r="S1137" s="5">
        <v>133.5</v>
      </c>
      <c r="T1137" s="45">
        <v>17.03</v>
      </c>
      <c r="U1137" s="45">
        <v>15.19</v>
      </c>
      <c r="V1137" s="45">
        <v>16.23</v>
      </c>
      <c r="W1137" s="45">
        <v>15.719999999999999</v>
      </c>
      <c r="X1137" s="45">
        <v>15.34</v>
      </c>
      <c r="Y1137" s="45">
        <v>15.89</v>
      </c>
      <c r="Z1137" s="45">
        <v>16.690000000000001</v>
      </c>
      <c r="AA1137" s="45">
        <v>21.81</v>
      </c>
      <c r="AB1137" s="45">
        <v>17.72</v>
      </c>
      <c r="AC1137" s="45">
        <v>16.2</v>
      </c>
      <c r="AD1137" s="45">
        <v>15.8</v>
      </c>
      <c r="AE1137" s="45">
        <v>17.5</v>
      </c>
      <c r="AF1137" s="45">
        <v>15.06</v>
      </c>
    </row>
    <row r="1138" spans="1:32">
      <c r="A1138" s="3">
        <v>2024</v>
      </c>
      <c r="B1138" s="5" t="s">
        <v>28</v>
      </c>
      <c r="C1138" s="5" t="s">
        <v>19</v>
      </c>
      <c r="D1138" s="2">
        <v>20</v>
      </c>
      <c r="E1138" s="2">
        <v>27</v>
      </c>
      <c r="F1138" s="45">
        <v>18.260000000000002</v>
      </c>
      <c r="G1138" s="45">
        <v>16.190000000000001</v>
      </c>
      <c r="H1138" s="45">
        <v>17.41</v>
      </c>
      <c r="I1138" s="45">
        <v>16.98</v>
      </c>
      <c r="J1138" s="45">
        <v>16.649999999999999</v>
      </c>
      <c r="K1138" s="45">
        <v>16.97</v>
      </c>
      <c r="L1138" s="45">
        <v>17.88</v>
      </c>
      <c r="M1138" s="45">
        <v>23.92</v>
      </c>
      <c r="N1138" s="45">
        <v>19.59</v>
      </c>
      <c r="O1138" s="45">
        <v>17.46</v>
      </c>
      <c r="P1138" s="45">
        <v>16.53</v>
      </c>
      <c r="Q1138" s="45">
        <v>18.440000000000001</v>
      </c>
      <c r="R1138" s="45">
        <v>15.64</v>
      </c>
      <c r="S1138" s="5">
        <v>133.5</v>
      </c>
      <c r="T1138" s="45">
        <v>18.260000000000002</v>
      </c>
      <c r="U1138" s="45">
        <v>16.190000000000001</v>
      </c>
      <c r="V1138" s="45">
        <v>17.41</v>
      </c>
      <c r="W1138" s="45">
        <v>16.98</v>
      </c>
      <c r="X1138" s="45">
        <v>16.649999999999999</v>
      </c>
      <c r="Y1138" s="45">
        <v>16.97</v>
      </c>
      <c r="Z1138" s="45">
        <v>17.88</v>
      </c>
      <c r="AA1138" s="45">
        <v>23.92</v>
      </c>
      <c r="AB1138" s="45">
        <v>19.59</v>
      </c>
      <c r="AC1138" s="45">
        <v>17.46</v>
      </c>
      <c r="AD1138" s="45">
        <v>16.53</v>
      </c>
      <c r="AE1138" s="45">
        <v>18.440000000000001</v>
      </c>
      <c r="AF1138" s="45">
        <v>15.64</v>
      </c>
    </row>
    <row r="1139" spans="1:32">
      <c r="A1139" s="3">
        <v>2024</v>
      </c>
      <c r="B1139" s="5" t="s">
        <v>28</v>
      </c>
      <c r="C1139" s="5" t="s">
        <v>20</v>
      </c>
      <c r="D1139" s="2">
        <v>21</v>
      </c>
      <c r="E1139" s="2">
        <v>27</v>
      </c>
      <c r="F1139" s="45">
        <v>15.87</v>
      </c>
      <c r="G1139" s="45">
        <v>14.4</v>
      </c>
      <c r="H1139" s="45">
        <v>15.2</v>
      </c>
      <c r="I1139" s="45">
        <v>14.75</v>
      </c>
      <c r="J1139" s="45">
        <v>14.29</v>
      </c>
      <c r="K1139" s="45">
        <v>14.92</v>
      </c>
      <c r="L1139" s="45">
        <v>15.55</v>
      </c>
      <c r="M1139" s="45">
        <v>20.350000000000001</v>
      </c>
      <c r="N1139" s="45">
        <v>16.100000000000001</v>
      </c>
      <c r="O1139" s="45">
        <v>15.08</v>
      </c>
      <c r="P1139" s="45">
        <v>15.06</v>
      </c>
      <c r="Q1139" s="45">
        <v>16.739999999999998</v>
      </c>
      <c r="R1139" s="45">
        <v>14.5</v>
      </c>
      <c r="S1139" s="5">
        <v>133.5</v>
      </c>
      <c r="T1139" s="45">
        <v>15.87</v>
      </c>
      <c r="U1139" s="45">
        <v>14.4</v>
      </c>
      <c r="V1139" s="45">
        <v>15.2</v>
      </c>
      <c r="W1139" s="45">
        <v>14.75</v>
      </c>
      <c r="X1139" s="45">
        <v>14.29</v>
      </c>
      <c r="Y1139" s="45">
        <v>14.92</v>
      </c>
      <c r="Z1139" s="45">
        <v>15.55</v>
      </c>
      <c r="AA1139" s="45">
        <v>20.350000000000001</v>
      </c>
      <c r="AB1139" s="45">
        <v>16.100000000000001</v>
      </c>
      <c r="AC1139" s="45">
        <v>15.08</v>
      </c>
      <c r="AD1139" s="45">
        <v>15.06</v>
      </c>
      <c r="AE1139" s="45">
        <v>16.739999999999998</v>
      </c>
      <c r="AF1139" s="45">
        <v>14.5</v>
      </c>
    </row>
    <row r="1140" spans="1:32">
      <c r="A1140" s="3">
        <v>2024</v>
      </c>
      <c r="B1140" s="5" t="s">
        <v>28</v>
      </c>
      <c r="C1140" s="5" t="s">
        <v>21</v>
      </c>
      <c r="D1140" s="2">
        <v>22</v>
      </c>
      <c r="E1140" s="2">
        <v>27</v>
      </c>
      <c r="F1140" s="45">
        <v>18.64</v>
      </c>
      <c r="G1140" s="45">
        <v>16.46</v>
      </c>
      <c r="H1140" s="45">
        <v>17.88</v>
      </c>
      <c r="I1140" s="45">
        <v>17.03</v>
      </c>
      <c r="J1140" s="45">
        <v>16.72</v>
      </c>
      <c r="K1140" s="45">
        <v>17.37</v>
      </c>
      <c r="L1140" s="45">
        <v>18.100000000000001</v>
      </c>
      <c r="M1140" s="45">
        <v>23.99</v>
      </c>
      <c r="N1140" s="45">
        <v>19.399999999999999</v>
      </c>
      <c r="O1140" s="45">
        <v>17.600000000000001</v>
      </c>
      <c r="P1140" s="45">
        <v>17.3</v>
      </c>
      <c r="Q1140" s="45">
        <v>19.170000000000002</v>
      </c>
      <c r="R1140" s="45">
        <v>16.68</v>
      </c>
      <c r="S1140" s="5">
        <v>133.5</v>
      </c>
      <c r="T1140" s="45">
        <v>18.64</v>
      </c>
      <c r="U1140" s="45">
        <v>16.46</v>
      </c>
      <c r="V1140" s="45">
        <v>17.88</v>
      </c>
      <c r="W1140" s="45">
        <v>17.03</v>
      </c>
      <c r="X1140" s="45">
        <v>16.72</v>
      </c>
      <c r="Y1140" s="45">
        <v>17.37</v>
      </c>
      <c r="Z1140" s="45">
        <v>18.100000000000001</v>
      </c>
      <c r="AA1140" s="45">
        <v>23.99</v>
      </c>
      <c r="AB1140" s="45">
        <v>19.399999999999999</v>
      </c>
      <c r="AC1140" s="45">
        <v>17.600000000000001</v>
      </c>
      <c r="AD1140" s="45">
        <v>17.3</v>
      </c>
      <c r="AE1140" s="45">
        <v>19.170000000000002</v>
      </c>
      <c r="AF1140" s="45">
        <v>16.68</v>
      </c>
    </row>
    <row r="1141" spans="1:32">
      <c r="A1141" s="3">
        <v>2024</v>
      </c>
      <c r="B1141" s="5" t="s">
        <v>28</v>
      </c>
      <c r="C1141" s="5" t="s">
        <v>22</v>
      </c>
      <c r="D1141" s="2">
        <v>23</v>
      </c>
      <c r="E1141" s="2">
        <v>27</v>
      </c>
      <c r="F1141" s="45">
        <v>19.239999999999998</v>
      </c>
      <c r="G1141" s="45">
        <v>17.04</v>
      </c>
      <c r="H1141" s="45">
        <v>18.37</v>
      </c>
      <c r="I1141" s="45">
        <v>17.649999999999999</v>
      </c>
      <c r="J1141" s="45">
        <v>17.420000000000002</v>
      </c>
      <c r="K1141" s="45">
        <v>17.79</v>
      </c>
      <c r="L1141" s="45">
        <v>18.8</v>
      </c>
      <c r="M1141" s="45">
        <v>25.52</v>
      </c>
      <c r="N1141" s="45">
        <v>20.59</v>
      </c>
      <c r="O1141" s="45">
        <v>18.28</v>
      </c>
      <c r="P1141" s="45">
        <v>17.43</v>
      </c>
      <c r="Q1141" s="45">
        <v>19.38</v>
      </c>
      <c r="R1141" s="45">
        <v>16.73</v>
      </c>
      <c r="S1141" s="5">
        <v>133.5</v>
      </c>
      <c r="T1141" s="45">
        <v>19.239999999999998</v>
      </c>
      <c r="U1141" s="45">
        <v>17.04</v>
      </c>
      <c r="V1141" s="45">
        <v>18.37</v>
      </c>
      <c r="W1141" s="45">
        <v>17.649999999999999</v>
      </c>
      <c r="X1141" s="45">
        <v>17.420000000000002</v>
      </c>
      <c r="Y1141" s="45">
        <v>17.79</v>
      </c>
      <c r="Z1141" s="45">
        <v>18.8</v>
      </c>
      <c r="AA1141" s="45">
        <v>25.52</v>
      </c>
      <c r="AB1141" s="45">
        <v>20.59</v>
      </c>
      <c r="AC1141" s="45">
        <v>18.28</v>
      </c>
      <c r="AD1141" s="45">
        <v>17.43</v>
      </c>
      <c r="AE1141" s="45">
        <v>19.38</v>
      </c>
      <c r="AF1141" s="45">
        <v>16.73</v>
      </c>
    </row>
    <row r="1142" spans="1:32">
      <c r="A1142" s="3">
        <v>2024</v>
      </c>
      <c r="B1142" s="5" t="s">
        <v>28</v>
      </c>
      <c r="C1142" s="5" t="s">
        <v>23</v>
      </c>
      <c r="D1142" s="2">
        <v>24</v>
      </c>
      <c r="E1142" s="2">
        <v>27</v>
      </c>
      <c r="F1142" s="45">
        <v>17.88</v>
      </c>
      <c r="G1142" s="45">
        <v>15.9</v>
      </c>
      <c r="H1142" s="45">
        <v>17.09</v>
      </c>
      <c r="I1142" s="45">
        <v>16.23</v>
      </c>
      <c r="J1142" s="45">
        <v>15.66</v>
      </c>
      <c r="K1142" s="45">
        <v>16.600000000000001</v>
      </c>
      <c r="L1142" s="45">
        <v>17.2</v>
      </c>
      <c r="M1142" s="45">
        <v>22.36</v>
      </c>
      <c r="N1142" s="45">
        <v>17.850000000000001</v>
      </c>
      <c r="O1142" s="45">
        <v>16.55</v>
      </c>
      <c r="P1142" s="45">
        <v>17.11</v>
      </c>
      <c r="Q1142" s="45">
        <v>18.96</v>
      </c>
      <c r="R1142" s="45">
        <v>16.59</v>
      </c>
      <c r="S1142" s="5">
        <v>133.5</v>
      </c>
      <c r="T1142" s="45">
        <v>17.88</v>
      </c>
      <c r="U1142" s="45">
        <v>15.9</v>
      </c>
      <c r="V1142" s="45">
        <v>17.09</v>
      </c>
      <c r="W1142" s="45">
        <v>16.23</v>
      </c>
      <c r="X1142" s="45">
        <v>15.66</v>
      </c>
      <c r="Y1142" s="45">
        <v>16.600000000000001</v>
      </c>
      <c r="Z1142" s="45">
        <v>17.2</v>
      </c>
      <c r="AA1142" s="45">
        <v>22.36</v>
      </c>
      <c r="AB1142" s="45">
        <v>17.850000000000001</v>
      </c>
      <c r="AC1142" s="45">
        <v>16.55</v>
      </c>
      <c r="AD1142" s="45">
        <v>17.11</v>
      </c>
      <c r="AE1142" s="45">
        <v>18.96</v>
      </c>
      <c r="AF1142" s="45">
        <v>16.59</v>
      </c>
    </row>
    <row r="1143" spans="1:32">
      <c r="A1143" s="3">
        <v>2024</v>
      </c>
      <c r="B1143" s="5" t="s">
        <v>28</v>
      </c>
      <c r="C1143" s="5" t="s">
        <v>24</v>
      </c>
      <c r="D1143" s="2">
        <v>25</v>
      </c>
      <c r="E1143" s="2">
        <v>27</v>
      </c>
      <c r="F1143" s="45">
        <v>13.26</v>
      </c>
      <c r="G1143" s="45">
        <v>12.65</v>
      </c>
      <c r="H1143" s="45">
        <v>12.82</v>
      </c>
      <c r="I1143" s="45">
        <v>12.99</v>
      </c>
      <c r="J1143" s="45">
        <v>12.77</v>
      </c>
      <c r="K1143" s="45">
        <v>12.86</v>
      </c>
      <c r="L1143" s="45">
        <v>13.45</v>
      </c>
      <c r="M1143" s="45">
        <v>14.51</v>
      </c>
      <c r="N1143" s="45">
        <v>13.42</v>
      </c>
      <c r="O1143" s="45">
        <v>13.49</v>
      </c>
      <c r="P1143" s="45">
        <v>13.01</v>
      </c>
      <c r="Q1143" s="45">
        <v>14.02</v>
      </c>
      <c r="R1143" s="45">
        <v>12.5</v>
      </c>
      <c r="S1143" s="5">
        <v>133.5</v>
      </c>
      <c r="T1143" s="45">
        <v>13.26</v>
      </c>
      <c r="U1143" s="45">
        <v>12.65</v>
      </c>
      <c r="V1143" s="45">
        <v>12.82</v>
      </c>
      <c r="W1143" s="45">
        <v>12.99</v>
      </c>
      <c r="X1143" s="45">
        <v>12.77</v>
      </c>
      <c r="Y1143" s="45">
        <v>12.86</v>
      </c>
      <c r="Z1143" s="45">
        <v>13.45</v>
      </c>
      <c r="AA1143" s="45">
        <v>14.51</v>
      </c>
      <c r="AB1143" s="45">
        <v>13.42</v>
      </c>
      <c r="AC1143" s="45">
        <v>13.49</v>
      </c>
      <c r="AD1143" s="45">
        <v>13.01</v>
      </c>
      <c r="AE1143" s="45">
        <v>14.02</v>
      </c>
      <c r="AF1143" s="45">
        <v>12.5</v>
      </c>
    </row>
    <row r="1144" spans="1:32">
      <c r="A1144" s="3">
        <v>2024</v>
      </c>
      <c r="B1144" s="5" t="s">
        <v>28</v>
      </c>
      <c r="C1144" s="5" t="s">
        <v>25</v>
      </c>
      <c r="D1144" s="2">
        <v>26</v>
      </c>
      <c r="E1144" s="2">
        <v>27</v>
      </c>
      <c r="F1144" s="45">
        <v>13</v>
      </c>
      <c r="G1144" s="45">
        <v>12.33</v>
      </c>
      <c r="H1144" s="45">
        <v>12.7</v>
      </c>
      <c r="I1144" s="45">
        <v>12.99</v>
      </c>
      <c r="J1144" s="45">
        <v>12.5</v>
      </c>
      <c r="K1144" s="45">
        <v>12.34</v>
      </c>
      <c r="L1144" s="45">
        <v>13.12</v>
      </c>
      <c r="M1144" s="45">
        <v>13.92</v>
      </c>
      <c r="N1144" s="45">
        <v>13.1</v>
      </c>
      <c r="O1144" s="45">
        <v>13.32</v>
      </c>
      <c r="P1144" s="45">
        <v>12.64</v>
      </c>
      <c r="Q1144" s="45">
        <v>13.26</v>
      </c>
      <c r="R1144" s="45">
        <v>12.2</v>
      </c>
      <c r="S1144" s="5">
        <v>133.5</v>
      </c>
      <c r="T1144" s="45">
        <v>13</v>
      </c>
      <c r="U1144" s="45">
        <v>12.33</v>
      </c>
      <c r="V1144" s="45">
        <v>12.7</v>
      </c>
      <c r="W1144" s="45">
        <v>12.99</v>
      </c>
      <c r="X1144" s="45">
        <v>12.5</v>
      </c>
      <c r="Y1144" s="45">
        <v>12.34</v>
      </c>
      <c r="Z1144" s="45">
        <v>13.12</v>
      </c>
      <c r="AA1144" s="45">
        <v>13.92</v>
      </c>
      <c r="AB1144" s="45">
        <v>13.1</v>
      </c>
      <c r="AC1144" s="45">
        <v>13.32</v>
      </c>
      <c r="AD1144" s="45">
        <v>12.64</v>
      </c>
      <c r="AE1144" s="45">
        <v>13.26</v>
      </c>
      <c r="AF1144" s="45">
        <v>12.2</v>
      </c>
    </row>
    <row r="1145" spans="1:32">
      <c r="A1145" s="3">
        <v>2024</v>
      </c>
      <c r="B1145" s="5" t="s">
        <v>28</v>
      </c>
      <c r="C1145" s="5" t="s">
        <v>26</v>
      </c>
      <c r="D1145" s="2">
        <v>27</v>
      </c>
      <c r="E1145" s="2">
        <v>27</v>
      </c>
      <c r="F1145" s="45">
        <v>13.4</v>
      </c>
      <c r="G1145" s="45">
        <v>12.79</v>
      </c>
      <c r="H1145" s="45">
        <v>12.86</v>
      </c>
      <c r="I1145" s="45">
        <v>12.98</v>
      </c>
      <c r="J1145" s="45">
        <v>12.83</v>
      </c>
      <c r="K1145" s="45">
        <v>13.01</v>
      </c>
      <c r="L1145" s="45">
        <v>13.59</v>
      </c>
      <c r="M1145" s="45">
        <v>14.79</v>
      </c>
      <c r="N1145" s="45">
        <v>13.56</v>
      </c>
      <c r="O1145" s="45">
        <v>13.56</v>
      </c>
      <c r="P1145" s="45">
        <v>13.08</v>
      </c>
      <c r="Q1145" s="45">
        <v>14.25</v>
      </c>
      <c r="R1145" s="45">
        <v>12.52</v>
      </c>
      <c r="S1145" s="5">
        <v>133.5</v>
      </c>
      <c r="T1145" s="45">
        <v>13.4</v>
      </c>
      <c r="U1145" s="45">
        <v>12.79</v>
      </c>
      <c r="V1145" s="45">
        <v>12.86</v>
      </c>
      <c r="W1145" s="45">
        <v>12.98</v>
      </c>
      <c r="X1145" s="45">
        <v>12.83</v>
      </c>
      <c r="Y1145" s="45">
        <v>13.01</v>
      </c>
      <c r="Z1145" s="45">
        <v>13.59</v>
      </c>
      <c r="AA1145" s="45">
        <v>14.79</v>
      </c>
      <c r="AB1145" s="45">
        <v>13.56</v>
      </c>
      <c r="AC1145" s="45">
        <v>13.56</v>
      </c>
      <c r="AD1145" s="45">
        <v>13.08</v>
      </c>
      <c r="AE1145" s="45">
        <v>14.25</v>
      </c>
      <c r="AF1145" s="45">
        <v>12.52</v>
      </c>
    </row>
    <row r="1146" spans="1:32">
      <c r="A1146" s="3">
        <v>2024</v>
      </c>
      <c r="B1146" s="5" t="s">
        <v>29</v>
      </c>
      <c r="C1146" s="5" t="s">
        <v>18</v>
      </c>
      <c r="D1146" s="2">
        <v>28</v>
      </c>
      <c r="E1146" s="2">
        <v>27</v>
      </c>
      <c r="F1146" s="46">
        <v>31602</v>
      </c>
      <c r="G1146" s="46">
        <v>28153</v>
      </c>
      <c r="H1146" s="46">
        <v>30296</v>
      </c>
      <c r="I1146" s="46">
        <v>29811</v>
      </c>
      <c r="J1146" s="46">
        <v>28897</v>
      </c>
      <c r="K1146" s="46">
        <v>29891</v>
      </c>
      <c r="L1146" s="46">
        <v>30455</v>
      </c>
      <c r="M1146" s="46">
        <v>41581</v>
      </c>
      <c r="N1146" s="46">
        <v>32823</v>
      </c>
      <c r="O1146" s="46">
        <v>29569</v>
      </c>
      <c r="P1146" s="46">
        <v>29067</v>
      </c>
      <c r="Q1146" s="46">
        <v>31836</v>
      </c>
      <c r="R1146" s="46">
        <v>28825</v>
      </c>
      <c r="S1146" s="5">
        <v>133.5</v>
      </c>
      <c r="T1146" s="46">
        <v>31602</v>
      </c>
      <c r="U1146" s="46">
        <v>28153</v>
      </c>
      <c r="V1146" s="46">
        <v>30296</v>
      </c>
      <c r="W1146" s="46">
        <v>29811</v>
      </c>
      <c r="X1146" s="46">
        <v>28897</v>
      </c>
      <c r="Y1146" s="46">
        <v>29891</v>
      </c>
      <c r="Z1146" s="46">
        <v>30455</v>
      </c>
      <c r="AA1146" s="46">
        <v>41581</v>
      </c>
      <c r="AB1146" s="46">
        <v>32823</v>
      </c>
      <c r="AC1146" s="46">
        <v>29569</v>
      </c>
      <c r="AD1146" s="46">
        <v>29067</v>
      </c>
      <c r="AE1146" s="46">
        <v>31836</v>
      </c>
      <c r="AF1146" s="46">
        <v>28825</v>
      </c>
    </row>
    <row r="1147" spans="1:32">
      <c r="A1147" s="3">
        <v>2024</v>
      </c>
      <c r="B1147" s="5" t="s">
        <v>29</v>
      </c>
      <c r="C1147" s="5" t="s">
        <v>19</v>
      </c>
      <c r="D1147" s="2">
        <v>29</v>
      </c>
      <c r="E1147" s="2">
        <v>27</v>
      </c>
      <c r="F1147" s="46">
        <v>37143</v>
      </c>
      <c r="G1147" s="46">
        <v>32773</v>
      </c>
      <c r="H1147" s="46">
        <v>35110</v>
      </c>
      <c r="I1147" s="46">
        <v>35000</v>
      </c>
      <c r="J1147" s="46">
        <v>34316</v>
      </c>
      <c r="K1147" s="46">
        <v>34776</v>
      </c>
      <c r="L1147" s="46">
        <v>36648</v>
      </c>
      <c r="M1147" s="46">
        <v>47695</v>
      </c>
      <c r="N1147" s="46">
        <v>39572</v>
      </c>
      <c r="O1147" s="46">
        <v>35365</v>
      </c>
      <c r="P1147" s="46">
        <v>33599</v>
      </c>
      <c r="Q1147" s="46">
        <v>37263</v>
      </c>
      <c r="R1147" s="46">
        <v>32984</v>
      </c>
      <c r="S1147" s="5">
        <v>133.5</v>
      </c>
      <c r="T1147" s="46">
        <v>37143</v>
      </c>
      <c r="U1147" s="46">
        <v>32773</v>
      </c>
      <c r="V1147" s="46">
        <v>35110</v>
      </c>
      <c r="W1147" s="46">
        <v>35000</v>
      </c>
      <c r="X1147" s="46">
        <v>34316</v>
      </c>
      <c r="Y1147" s="46">
        <v>34776</v>
      </c>
      <c r="Z1147" s="46">
        <v>36648</v>
      </c>
      <c r="AA1147" s="46">
        <v>47695</v>
      </c>
      <c r="AB1147" s="46">
        <v>39572</v>
      </c>
      <c r="AC1147" s="46">
        <v>35365</v>
      </c>
      <c r="AD1147" s="46">
        <v>33599</v>
      </c>
      <c r="AE1147" s="46">
        <v>37263</v>
      </c>
      <c r="AF1147" s="46">
        <v>32984</v>
      </c>
    </row>
    <row r="1148" spans="1:32">
      <c r="A1148" s="3">
        <v>2024</v>
      </c>
      <c r="B1148" s="5" t="s">
        <v>29</v>
      </c>
      <c r="C1148" s="5" t="s">
        <v>20</v>
      </c>
      <c r="D1148" s="2">
        <v>30</v>
      </c>
      <c r="E1148" s="2">
        <v>27</v>
      </c>
      <c r="F1148" s="46">
        <v>26628</v>
      </c>
      <c r="G1148" s="46">
        <v>24250</v>
      </c>
      <c r="H1148" s="46">
        <v>25916</v>
      </c>
      <c r="I1148" s="46">
        <v>25087</v>
      </c>
      <c r="J1148" s="46">
        <v>23800</v>
      </c>
      <c r="K1148" s="46">
        <v>24814</v>
      </c>
      <c r="L1148" s="46">
        <v>24450</v>
      </c>
      <c r="M1148" s="46">
        <v>36049</v>
      </c>
      <c r="N1148" s="46">
        <v>27184</v>
      </c>
      <c r="O1148" s="46">
        <v>24798</v>
      </c>
      <c r="P1148" s="46">
        <v>24675</v>
      </c>
      <c r="Q1148" s="46">
        <v>27800</v>
      </c>
      <c r="R1148" s="46">
        <v>24656</v>
      </c>
      <c r="S1148" s="5">
        <v>133.5</v>
      </c>
      <c r="T1148" s="46">
        <v>26628</v>
      </c>
      <c r="U1148" s="46">
        <v>24250</v>
      </c>
      <c r="V1148" s="46">
        <v>25916</v>
      </c>
      <c r="W1148" s="46">
        <v>25087</v>
      </c>
      <c r="X1148" s="46">
        <v>23800</v>
      </c>
      <c r="Y1148" s="46">
        <v>24814</v>
      </c>
      <c r="Z1148" s="46">
        <v>24450</v>
      </c>
      <c r="AA1148" s="46">
        <v>36049</v>
      </c>
      <c r="AB1148" s="46">
        <v>27184</v>
      </c>
      <c r="AC1148" s="46">
        <v>24798</v>
      </c>
      <c r="AD1148" s="46">
        <v>24675</v>
      </c>
      <c r="AE1148" s="46">
        <v>27800</v>
      </c>
      <c r="AF1148" s="46">
        <v>24656</v>
      </c>
    </row>
    <row r="1149" spans="1:32">
      <c r="A1149" s="3">
        <v>2024</v>
      </c>
      <c r="B1149" s="5" t="s">
        <v>29</v>
      </c>
      <c r="C1149" s="5" t="s">
        <v>21</v>
      </c>
      <c r="D1149" s="2">
        <v>31</v>
      </c>
      <c r="E1149" s="2">
        <v>27</v>
      </c>
      <c r="F1149" s="46">
        <v>37430</v>
      </c>
      <c r="G1149" s="46">
        <v>32960</v>
      </c>
      <c r="H1149" s="46">
        <v>35170</v>
      </c>
      <c r="I1149" s="46">
        <v>34401</v>
      </c>
      <c r="J1149" s="46">
        <v>33973</v>
      </c>
      <c r="K1149" s="46">
        <v>34938</v>
      </c>
      <c r="L1149" s="46">
        <v>36949</v>
      </c>
      <c r="M1149" s="46">
        <v>47455</v>
      </c>
      <c r="N1149" s="46">
        <v>39038</v>
      </c>
      <c r="O1149" s="46">
        <v>35634</v>
      </c>
      <c r="P1149" s="46">
        <v>34303</v>
      </c>
      <c r="Q1149" s="46">
        <v>38315</v>
      </c>
      <c r="R1149" s="46">
        <v>34378</v>
      </c>
      <c r="S1149" s="5">
        <v>133.5</v>
      </c>
      <c r="T1149" s="46">
        <v>37430</v>
      </c>
      <c r="U1149" s="46">
        <v>32960</v>
      </c>
      <c r="V1149" s="46">
        <v>35170</v>
      </c>
      <c r="W1149" s="46">
        <v>34401</v>
      </c>
      <c r="X1149" s="46">
        <v>33973</v>
      </c>
      <c r="Y1149" s="46">
        <v>34938</v>
      </c>
      <c r="Z1149" s="46">
        <v>36949</v>
      </c>
      <c r="AA1149" s="46">
        <v>47455</v>
      </c>
      <c r="AB1149" s="46">
        <v>39038</v>
      </c>
      <c r="AC1149" s="46">
        <v>35634</v>
      </c>
      <c r="AD1149" s="46">
        <v>34303</v>
      </c>
      <c r="AE1149" s="46">
        <v>38315</v>
      </c>
      <c r="AF1149" s="46">
        <v>34378</v>
      </c>
    </row>
    <row r="1150" spans="1:32">
      <c r="A1150" s="3">
        <v>2024</v>
      </c>
      <c r="B1150" s="5" t="s">
        <v>29</v>
      </c>
      <c r="C1150" s="5" t="s">
        <v>22</v>
      </c>
      <c r="D1150" s="2">
        <v>32</v>
      </c>
      <c r="E1150" s="2">
        <v>27</v>
      </c>
      <c r="F1150" s="46">
        <v>40035</v>
      </c>
      <c r="G1150" s="46">
        <v>35332</v>
      </c>
      <c r="H1150" s="46">
        <v>37734</v>
      </c>
      <c r="I1150" s="46">
        <v>37264</v>
      </c>
      <c r="J1150" s="46">
        <v>36807</v>
      </c>
      <c r="K1150" s="46">
        <v>37370</v>
      </c>
      <c r="L1150" s="46">
        <v>39623</v>
      </c>
      <c r="M1150" s="46">
        <v>51963</v>
      </c>
      <c r="N1150" s="46">
        <v>42626</v>
      </c>
      <c r="O1150" s="46">
        <v>37995</v>
      </c>
      <c r="P1150" s="46">
        <v>36396</v>
      </c>
      <c r="Q1150" s="46">
        <v>40156</v>
      </c>
      <c r="R1150" s="46">
        <v>35898</v>
      </c>
      <c r="S1150" s="5">
        <v>133.5</v>
      </c>
      <c r="T1150" s="46">
        <v>40035</v>
      </c>
      <c r="U1150" s="46">
        <v>35332</v>
      </c>
      <c r="V1150" s="46">
        <v>37734</v>
      </c>
      <c r="W1150" s="46">
        <v>37264</v>
      </c>
      <c r="X1150" s="46">
        <v>36807</v>
      </c>
      <c r="Y1150" s="46">
        <v>37370</v>
      </c>
      <c r="Z1150" s="46">
        <v>39623</v>
      </c>
      <c r="AA1150" s="46">
        <v>51963</v>
      </c>
      <c r="AB1150" s="46">
        <v>42626</v>
      </c>
      <c r="AC1150" s="46">
        <v>37995</v>
      </c>
      <c r="AD1150" s="46">
        <v>36396</v>
      </c>
      <c r="AE1150" s="46">
        <v>40156</v>
      </c>
      <c r="AF1150" s="46">
        <v>35898</v>
      </c>
    </row>
    <row r="1151" spans="1:32">
      <c r="A1151" s="3">
        <v>2024</v>
      </c>
      <c r="B1151" s="5" t="s">
        <v>29</v>
      </c>
      <c r="C1151" s="5" t="s">
        <v>23</v>
      </c>
      <c r="D1151" s="2">
        <v>33</v>
      </c>
      <c r="E1151" s="2">
        <v>27</v>
      </c>
      <c r="F1151" s="46">
        <v>34000</v>
      </c>
      <c r="G1151" s="46">
        <v>30182</v>
      </c>
      <c r="H1151" s="46">
        <v>31969</v>
      </c>
      <c r="I1151" s="46">
        <v>30997</v>
      </c>
      <c r="J1151" s="46">
        <v>30143</v>
      </c>
      <c r="K1151" s="46">
        <v>31663</v>
      </c>
      <c r="L1151" s="46">
        <v>32642</v>
      </c>
      <c r="M1151" s="46">
        <v>43375</v>
      </c>
      <c r="N1151" s="46">
        <v>34296</v>
      </c>
      <c r="O1151" s="46">
        <v>31682</v>
      </c>
      <c r="P1151" s="46">
        <v>31776</v>
      </c>
      <c r="Q1151" s="46">
        <v>35719</v>
      </c>
      <c r="R1151" s="46">
        <v>32301</v>
      </c>
      <c r="S1151" s="5">
        <v>133.5</v>
      </c>
      <c r="T1151" s="46">
        <v>34000</v>
      </c>
      <c r="U1151" s="46">
        <v>30182</v>
      </c>
      <c r="V1151" s="46">
        <v>31969</v>
      </c>
      <c r="W1151" s="46">
        <v>30997</v>
      </c>
      <c r="X1151" s="46">
        <v>30143</v>
      </c>
      <c r="Y1151" s="46">
        <v>31663</v>
      </c>
      <c r="Z1151" s="46">
        <v>32642</v>
      </c>
      <c r="AA1151" s="46">
        <v>43375</v>
      </c>
      <c r="AB1151" s="46">
        <v>34296</v>
      </c>
      <c r="AC1151" s="46">
        <v>31682</v>
      </c>
      <c r="AD1151" s="46">
        <v>31776</v>
      </c>
      <c r="AE1151" s="46">
        <v>35719</v>
      </c>
      <c r="AF1151" s="46">
        <v>32301</v>
      </c>
    </row>
    <row r="1152" spans="1:32">
      <c r="A1152" s="3">
        <v>2024</v>
      </c>
      <c r="B1152" s="5" t="s">
        <v>29</v>
      </c>
      <c r="C1152" s="5" t="s">
        <v>24</v>
      </c>
      <c r="D1152" s="2">
        <v>34</v>
      </c>
      <c r="E1152" s="2">
        <v>27</v>
      </c>
      <c r="F1152" s="46">
        <v>13910</v>
      </c>
      <c r="G1152" s="46">
        <v>13707</v>
      </c>
      <c r="H1152" s="46">
        <v>13993</v>
      </c>
      <c r="I1152" s="46">
        <v>14171</v>
      </c>
      <c r="J1152" s="46">
        <v>13354</v>
      </c>
      <c r="K1152" s="46">
        <v>13809</v>
      </c>
      <c r="L1152" s="46">
        <v>13011</v>
      </c>
      <c r="M1152" s="46">
        <v>14725</v>
      </c>
      <c r="N1152" s="46">
        <v>13928</v>
      </c>
      <c r="O1152" s="46">
        <v>14055</v>
      </c>
      <c r="P1152" s="46">
        <v>13545</v>
      </c>
      <c r="Q1152" s="46">
        <v>14848</v>
      </c>
      <c r="R1152" s="46">
        <v>12798</v>
      </c>
      <c r="S1152" s="5">
        <v>133.5</v>
      </c>
      <c r="T1152" s="46">
        <v>13910</v>
      </c>
      <c r="U1152" s="46">
        <v>13707</v>
      </c>
      <c r="V1152" s="46">
        <v>13993</v>
      </c>
      <c r="W1152" s="46">
        <v>14171</v>
      </c>
      <c r="X1152" s="46">
        <v>13354</v>
      </c>
      <c r="Y1152" s="46">
        <v>13809</v>
      </c>
      <c r="Z1152" s="46">
        <v>13011</v>
      </c>
      <c r="AA1152" s="46">
        <v>14725</v>
      </c>
      <c r="AB1152" s="46">
        <v>13928</v>
      </c>
      <c r="AC1152" s="46">
        <v>14055</v>
      </c>
      <c r="AD1152" s="46">
        <v>13545</v>
      </c>
      <c r="AE1152" s="46">
        <v>14848</v>
      </c>
      <c r="AF1152" s="46">
        <v>12798</v>
      </c>
    </row>
    <row r="1153" spans="1:32">
      <c r="A1153" s="3">
        <v>2024</v>
      </c>
      <c r="B1153" s="5" t="s">
        <v>29</v>
      </c>
      <c r="C1153" s="5" t="s">
        <v>25</v>
      </c>
      <c r="D1153" s="2">
        <v>35</v>
      </c>
      <c r="E1153" s="2">
        <v>27</v>
      </c>
      <c r="F1153" s="46">
        <v>13200</v>
      </c>
      <c r="G1153" s="46">
        <v>12710</v>
      </c>
      <c r="H1153" s="46">
        <v>13613</v>
      </c>
      <c r="I1153" s="46">
        <v>14011</v>
      </c>
      <c r="J1153" s="46">
        <v>12712</v>
      </c>
      <c r="K1153" s="46">
        <v>13191</v>
      </c>
      <c r="L1153" s="46">
        <v>12570</v>
      </c>
      <c r="M1153" s="46">
        <v>13709</v>
      </c>
      <c r="N1153" s="46">
        <v>12600</v>
      </c>
      <c r="O1153" s="46">
        <v>13927</v>
      </c>
      <c r="P1153" s="46">
        <v>13003</v>
      </c>
      <c r="Q1153" s="46">
        <v>14068</v>
      </c>
      <c r="R1153" s="46">
        <v>12244</v>
      </c>
      <c r="S1153" s="5">
        <v>133.5</v>
      </c>
      <c r="T1153" s="46">
        <v>13200</v>
      </c>
      <c r="U1153" s="46">
        <v>12710</v>
      </c>
      <c r="V1153" s="46">
        <v>13613</v>
      </c>
      <c r="W1153" s="46">
        <v>14011</v>
      </c>
      <c r="X1153" s="46">
        <v>12712</v>
      </c>
      <c r="Y1153" s="46">
        <v>13191</v>
      </c>
      <c r="Z1153" s="46">
        <v>12570</v>
      </c>
      <c r="AA1153" s="46">
        <v>13709</v>
      </c>
      <c r="AB1153" s="46">
        <v>12600</v>
      </c>
      <c r="AC1153" s="46">
        <v>13927</v>
      </c>
      <c r="AD1153" s="46">
        <v>13003</v>
      </c>
      <c r="AE1153" s="46">
        <v>14068</v>
      </c>
      <c r="AF1153" s="46">
        <v>12244</v>
      </c>
    </row>
    <row r="1154" spans="1:32">
      <c r="A1154" s="3">
        <v>2024</v>
      </c>
      <c r="B1154" s="5" t="s">
        <v>29</v>
      </c>
      <c r="C1154" s="5" t="s">
        <v>26</v>
      </c>
      <c r="D1154" s="2">
        <v>36</v>
      </c>
      <c r="E1154" s="2">
        <v>27</v>
      </c>
      <c r="F1154" s="46">
        <v>14103</v>
      </c>
      <c r="G1154" s="46">
        <v>13933</v>
      </c>
      <c r="H1154" s="46">
        <v>14045</v>
      </c>
      <c r="I1154" s="46">
        <v>14201</v>
      </c>
      <c r="J1154" s="46">
        <v>13489</v>
      </c>
      <c r="K1154" s="46">
        <v>14066</v>
      </c>
      <c r="L1154" s="46">
        <v>13328</v>
      </c>
      <c r="M1154" s="46">
        <v>15169</v>
      </c>
      <c r="N1154" s="46">
        <v>14359</v>
      </c>
      <c r="O1154" s="46">
        <v>14078</v>
      </c>
      <c r="P1154" s="46">
        <v>13724</v>
      </c>
      <c r="Q1154" s="46">
        <v>14980</v>
      </c>
      <c r="R1154" s="46">
        <v>13076</v>
      </c>
      <c r="S1154" s="5">
        <v>133.5</v>
      </c>
      <c r="T1154" s="46">
        <v>14103</v>
      </c>
      <c r="U1154" s="46">
        <v>13933</v>
      </c>
      <c r="V1154" s="46">
        <v>14045</v>
      </c>
      <c r="W1154" s="46">
        <v>14201</v>
      </c>
      <c r="X1154" s="46">
        <v>13489</v>
      </c>
      <c r="Y1154" s="46">
        <v>14066</v>
      </c>
      <c r="Z1154" s="46">
        <v>13328</v>
      </c>
      <c r="AA1154" s="46">
        <v>15169</v>
      </c>
      <c r="AB1154" s="46">
        <v>14359</v>
      </c>
      <c r="AC1154" s="46">
        <v>14078</v>
      </c>
      <c r="AD1154" s="46">
        <v>13724</v>
      </c>
      <c r="AE1154" s="46">
        <v>14980</v>
      </c>
      <c r="AF1154" s="46">
        <v>13076</v>
      </c>
    </row>
  </sheetData>
  <phoneticPr fontId="30"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AF974"/>
  <sheetViews>
    <sheetView workbookViewId="0">
      <pane xSplit="5" ySplit="2" topLeftCell="Q916" activePane="bottomRight" state="frozen"/>
      <selection activeCell="A2" sqref="A2"/>
      <selection pane="topRight" activeCell="A2" sqref="A2"/>
      <selection pane="bottomLeft" activeCell="A2" sqref="A2"/>
      <selection pane="bottomRight" activeCell="AF975" sqref="AF975"/>
    </sheetView>
  </sheetViews>
  <sheetFormatPr defaultColWidth="9.140625" defaultRowHeight="12.75"/>
  <cols>
    <col min="1" max="1" width="12.7109375" style="3" customWidth="1"/>
    <col min="2" max="2" width="12.7109375" style="5" customWidth="1"/>
    <col min="3" max="3" width="7.140625" style="5" customWidth="1"/>
    <col min="4" max="5" width="7.140625" style="2" customWidth="1"/>
    <col min="6" max="18" width="12.7109375" style="5" customWidth="1"/>
    <col min="19" max="19" width="9.140625" style="5"/>
    <col min="20" max="32" width="12.7109375" style="5" customWidth="1"/>
    <col min="33" max="16384" width="9.140625" style="5"/>
  </cols>
  <sheetData>
    <row r="1" spans="1:32" s="2" customFormat="1" ht="11.25" customHeight="1">
      <c r="A1" s="1"/>
      <c r="F1" s="2">
        <v>0</v>
      </c>
      <c r="G1" s="2">
        <v>2</v>
      </c>
      <c r="H1" s="2">
        <v>4</v>
      </c>
      <c r="I1" s="2">
        <v>6</v>
      </c>
      <c r="J1" s="2">
        <v>8</v>
      </c>
      <c r="K1" s="2">
        <v>10</v>
      </c>
      <c r="L1" s="2">
        <v>12</v>
      </c>
      <c r="M1" s="2">
        <v>14</v>
      </c>
      <c r="N1" s="2">
        <v>16</v>
      </c>
      <c r="O1" s="2">
        <v>18</v>
      </c>
      <c r="P1" s="2">
        <v>20</v>
      </c>
      <c r="Q1" s="2">
        <v>22</v>
      </c>
      <c r="R1" s="2">
        <v>24</v>
      </c>
    </row>
    <row r="2" spans="1:32" s="3" customFormat="1" ht="38.25">
      <c r="A2" s="3" t="s">
        <v>0</v>
      </c>
      <c r="B2" s="3" t="s">
        <v>1</v>
      </c>
      <c r="C2" s="3" t="s">
        <v>2</v>
      </c>
      <c r="D2" s="1"/>
      <c r="E2" s="1" t="s">
        <v>3</v>
      </c>
      <c r="F2" s="4" t="s">
        <v>4</v>
      </c>
      <c r="G2" s="4" t="s">
        <v>5</v>
      </c>
      <c r="H2" s="4" t="s">
        <v>6</v>
      </c>
      <c r="I2" s="4" t="s">
        <v>7</v>
      </c>
      <c r="J2" s="4" t="s">
        <v>8</v>
      </c>
      <c r="K2" s="4" t="s">
        <v>9</v>
      </c>
      <c r="L2" s="4" t="s">
        <v>10</v>
      </c>
      <c r="M2" s="4" t="s">
        <v>11</v>
      </c>
      <c r="N2" s="4" t="s">
        <v>12</v>
      </c>
      <c r="O2" s="4" t="s">
        <v>13</v>
      </c>
      <c r="P2" s="4" t="s">
        <v>14</v>
      </c>
      <c r="Q2" s="4" t="s">
        <v>15</v>
      </c>
      <c r="R2" s="4" t="s">
        <v>16</v>
      </c>
      <c r="S2" s="3" t="s">
        <v>57</v>
      </c>
      <c r="T2" s="4" t="s">
        <v>144</v>
      </c>
      <c r="U2" s="4" t="s">
        <v>145</v>
      </c>
      <c r="V2" s="4" t="s">
        <v>146</v>
      </c>
      <c r="W2" s="4" t="s">
        <v>147</v>
      </c>
      <c r="X2" s="4" t="s">
        <v>148</v>
      </c>
      <c r="Y2" s="4" t="s">
        <v>149</v>
      </c>
      <c r="Z2" s="4" t="s">
        <v>150</v>
      </c>
      <c r="AA2" s="4" t="s">
        <v>151</v>
      </c>
      <c r="AB2" s="4" t="s">
        <v>152</v>
      </c>
      <c r="AC2" s="4" t="s">
        <v>153</v>
      </c>
      <c r="AD2" s="4" t="s">
        <v>154</v>
      </c>
      <c r="AE2" s="4" t="s">
        <v>155</v>
      </c>
      <c r="AF2" s="4" t="s">
        <v>156</v>
      </c>
    </row>
    <row r="3" spans="1:32">
      <c r="A3" s="3">
        <v>2002</v>
      </c>
      <c r="B3" s="5" t="s">
        <v>17</v>
      </c>
      <c r="C3" s="5" t="s">
        <v>18</v>
      </c>
      <c r="D3" s="2">
        <v>1</v>
      </c>
      <c r="E3" s="2">
        <v>0</v>
      </c>
      <c r="F3" s="96">
        <v>324.8</v>
      </c>
      <c r="G3" s="96">
        <v>280.3</v>
      </c>
      <c r="H3" s="96">
        <v>307.7</v>
      </c>
      <c r="I3" s="96">
        <v>298.5</v>
      </c>
      <c r="J3" s="96">
        <v>309.7</v>
      </c>
      <c r="K3" s="96">
        <v>309.39999999999998</v>
      </c>
      <c r="L3" s="96">
        <v>338.3</v>
      </c>
      <c r="M3" s="96">
        <v>419.7</v>
      </c>
      <c r="N3" s="96">
        <v>365</v>
      </c>
      <c r="O3" s="96">
        <v>298.10000000000002</v>
      </c>
      <c r="P3" s="96">
        <v>290.5</v>
      </c>
      <c r="Q3" s="96">
        <v>302</v>
      </c>
      <c r="R3" s="96">
        <v>284.3</v>
      </c>
      <c r="S3" s="19">
        <v>74.400000000000006</v>
      </c>
      <c r="T3" s="96">
        <v>582.80645161290317</v>
      </c>
      <c r="U3" s="96">
        <v>502.95766129032256</v>
      </c>
      <c r="V3" s="96">
        <v>552.12298387096769</v>
      </c>
      <c r="W3" s="96">
        <v>535.61491935483866</v>
      </c>
      <c r="X3" s="96">
        <v>555.71169354838696</v>
      </c>
      <c r="Y3" s="96">
        <v>555.17338709677404</v>
      </c>
      <c r="Z3" s="96">
        <v>607.0302419354839</v>
      </c>
      <c r="AA3" s="96">
        <v>753.09072580645147</v>
      </c>
      <c r="AB3" s="96">
        <v>654.9395161290322</v>
      </c>
      <c r="AC3" s="96">
        <v>534.89717741935488</v>
      </c>
      <c r="AD3" s="96">
        <v>521.26008064516122</v>
      </c>
      <c r="AE3" s="96">
        <v>541.89516129032256</v>
      </c>
      <c r="AF3" s="96">
        <v>510.13508064516128</v>
      </c>
    </row>
    <row r="4" spans="1:32">
      <c r="A4" s="3">
        <v>2002</v>
      </c>
      <c r="B4" s="5" t="s">
        <v>17</v>
      </c>
      <c r="C4" s="5" t="s">
        <v>19</v>
      </c>
      <c r="D4" s="2">
        <v>2</v>
      </c>
      <c r="E4" s="2">
        <v>0</v>
      </c>
      <c r="F4" s="96">
        <v>409.1</v>
      </c>
      <c r="G4" s="96">
        <v>364.8</v>
      </c>
      <c r="H4" s="96">
        <v>393.1</v>
      </c>
      <c r="I4" s="96">
        <v>378.9</v>
      </c>
      <c r="J4" s="96">
        <v>393.4</v>
      </c>
      <c r="K4" s="96">
        <v>390.3</v>
      </c>
      <c r="L4" s="96">
        <v>441.5</v>
      </c>
      <c r="M4" s="96">
        <v>483.1</v>
      </c>
      <c r="N4" s="96">
        <v>465.5</v>
      </c>
      <c r="O4" s="96">
        <v>391.2</v>
      </c>
      <c r="P4" s="96">
        <v>370.3</v>
      </c>
      <c r="Q4" s="96">
        <v>391</v>
      </c>
      <c r="R4" s="96">
        <v>348.4</v>
      </c>
      <c r="S4" s="19">
        <v>74.400000000000006</v>
      </c>
      <c r="T4" s="96">
        <v>734.07056451612902</v>
      </c>
      <c r="U4" s="96">
        <v>654.58064516129036</v>
      </c>
      <c r="V4" s="96">
        <v>705.36088709677426</v>
      </c>
      <c r="W4" s="96">
        <v>679.8810483870966</v>
      </c>
      <c r="X4" s="96">
        <v>705.89919354838696</v>
      </c>
      <c r="Y4" s="96">
        <v>700.33669354838707</v>
      </c>
      <c r="Z4" s="96">
        <v>792.20766129032256</v>
      </c>
      <c r="AA4" s="96">
        <v>866.85282258064512</v>
      </c>
      <c r="AB4" s="96">
        <v>835.27217741935476</v>
      </c>
      <c r="AC4" s="96">
        <v>701.95161290322574</v>
      </c>
      <c r="AD4" s="96">
        <v>664.44959677419354</v>
      </c>
      <c r="AE4" s="96">
        <v>701.59274193548379</v>
      </c>
      <c r="AF4" s="96">
        <v>625.15322580645147</v>
      </c>
    </row>
    <row r="5" spans="1:32">
      <c r="A5" s="3">
        <v>2002</v>
      </c>
      <c r="B5" s="5" t="s">
        <v>17</v>
      </c>
      <c r="C5" s="5" t="s">
        <v>20</v>
      </c>
      <c r="D5" s="2">
        <v>3</v>
      </c>
      <c r="E5" s="2">
        <v>0</v>
      </c>
      <c r="F5" s="96">
        <v>237.5</v>
      </c>
      <c r="G5" s="96">
        <v>209.4</v>
      </c>
      <c r="H5" s="96">
        <v>224.6</v>
      </c>
      <c r="I5" s="96">
        <v>210.9</v>
      </c>
      <c r="J5" s="96">
        <v>211.5</v>
      </c>
      <c r="K5" s="96">
        <v>220.6</v>
      </c>
      <c r="L5" s="96">
        <v>234</v>
      </c>
      <c r="M5" s="96">
        <v>353.1</v>
      </c>
      <c r="N5" s="96">
        <v>265.7</v>
      </c>
      <c r="O5" s="96">
        <v>212.4</v>
      </c>
      <c r="P5" s="96">
        <v>219.4</v>
      </c>
      <c r="Q5" s="96">
        <v>232.4</v>
      </c>
      <c r="R5" s="96">
        <v>221.8</v>
      </c>
      <c r="S5" s="19">
        <v>74.400000000000006</v>
      </c>
      <c r="T5" s="96">
        <v>426.15927419354836</v>
      </c>
      <c r="U5" s="96">
        <v>375.73790322580646</v>
      </c>
      <c r="V5" s="96">
        <v>403.01209677419348</v>
      </c>
      <c r="W5" s="96">
        <v>378.42943548387098</v>
      </c>
      <c r="X5" s="96">
        <v>379.50604838709677</v>
      </c>
      <c r="Y5" s="96">
        <v>395.83467741935476</v>
      </c>
      <c r="Z5" s="96">
        <v>419.87903225806451</v>
      </c>
      <c r="AA5" s="96">
        <v>633.58669354838707</v>
      </c>
      <c r="AB5" s="96">
        <v>476.76008064516122</v>
      </c>
      <c r="AC5" s="96">
        <v>381.12096774193549</v>
      </c>
      <c r="AD5" s="96">
        <v>393.68145161290323</v>
      </c>
      <c r="AE5" s="96">
        <v>417.00806451612902</v>
      </c>
      <c r="AF5" s="96">
        <v>397.98790322580646</v>
      </c>
    </row>
    <row r="6" spans="1:32">
      <c r="A6" s="3">
        <v>2002</v>
      </c>
      <c r="B6" s="5" t="s">
        <v>17</v>
      </c>
      <c r="C6" s="5" t="s">
        <v>21</v>
      </c>
      <c r="D6" s="2">
        <v>4</v>
      </c>
      <c r="E6" s="2">
        <v>0</v>
      </c>
      <c r="F6" s="96">
        <v>390.9</v>
      </c>
      <c r="G6" s="96">
        <v>343.2</v>
      </c>
      <c r="H6" s="96">
        <v>370.2</v>
      </c>
      <c r="I6" s="96">
        <v>360</v>
      </c>
      <c r="J6" s="96">
        <v>369.6</v>
      </c>
      <c r="K6" s="96">
        <v>366</v>
      </c>
      <c r="L6" s="96">
        <v>415.9</v>
      </c>
      <c r="M6" s="96">
        <v>479.9</v>
      </c>
      <c r="N6" s="96">
        <v>435.1</v>
      </c>
      <c r="O6" s="96">
        <v>367.1</v>
      </c>
      <c r="P6" s="96">
        <v>353.5</v>
      </c>
      <c r="Q6" s="96">
        <v>369.3</v>
      </c>
      <c r="R6" s="96">
        <v>342</v>
      </c>
      <c r="S6" s="19">
        <v>74.400000000000006</v>
      </c>
      <c r="T6" s="96">
        <v>701.41330645161281</v>
      </c>
      <c r="U6" s="96">
        <v>615.82258064516122</v>
      </c>
      <c r="V6" s="96">
        <v>664.27016129032245</v>
      </c>
      <c r="W6" s="96">
        <v>645.96774193548379</v>
      </c>
      <c r="X6" s="96">
        <v>663.19354838709683</v>
      </c>
      <c r="Y6" s="96">
        <v>656.73387096774184</v>
      </c>
      <c r="Z6" s="96">
        <v>746.27217741935465</v>
      </c>
      <c r="AA6" s="96">
        <v>861.11088709677404</v>
      </c>
      <c r="AB6" s="96">
        <v>780.72379032258061</v>
      </c>
      <c r="AC6" s="96">
        <v>658.70766129032256</v>
      </c>
      <c r="AD6" s="96">
        <v>634.30443548387098</v>
      </c>
      <c r="AE6" s="96">
        <v>662.6552419354839</v>
      </c>
      <c r="AF6" s="96">
        <v>613.66935483870964</v>
      </c>
    </row>
    <row r="7" spans="1:32">
      <c r="A7" s="3">
        <v>2002</v>
      </c>
      <c r="B7" s="5" t="s">
        <v>17</v>
      </c>
      <c r="C7" s="5" t="s">
        <v>22</v>
      </c>
      <c r="D7" s="2">
        <v>5</v>
      </c>
      <c r="E7" s="2">
        <v>0</v>
      </c>
      <c r="F7" s="96">
        <v>430.1</v>
      </c>
      <c r="G7" s="96">
        <v>383.9</v>
      </c>
      <c r="H7" s="96">
        <v>409.1</v>
      </c>
      <c r="I7" s="96">
        <v>395.4</v>
      </c>
      <c r="J7" s="96">
        <v>408.5</v>
      </c>
      <c r="K7" s="96">
        <v>407.6</v>
      </c>
      <c r="L7" s="96">
        <v>462.9</v>
      </c>
      <c r="M7" s="96">
        <v>516.70000000000005</v>
      </c>
      <c r="N7" s="96">
        <v>488.6</v>
      </c>
      <c r="O7" s="96">
        <v>414</v>
      </c>
      <c r="P7" s="96">
        <v>387.8</v>
      </c>
      <c r="Q7" s="96">
        <v>412.5</v>
      </c>
      <c r="R7" s="96">
        <v>370.5</v>
      </c>
      <c r="S7" s="19">
        <v>74.400000000000006</v>
      </c>
      <c r="T7" s="96">
        <v>771.75201612903231</v>
      </c>
      <c r="U7" s="96">
        <v>688.85282258064501</v>
      </c>
      <c r="V7" s="96">
        <v>734.07056451612902</v>
      </c>
      <c r="W7" s="96">
        <v>709.48790322580635</v>
      </c>
      <c r="X7" s="96">
        <v>732.99395161290317</v>
      </c>
      <c r="Y7" s="96">
        <v>731.37903225806451</v>
      </c>
      <c r="Z7" s="96">
        <v>830.60685483870952</v>
      </c>
      <c r="AA7" s="96">
        <v>927.14314516129036</v>
      </c>
      <c r="AB7" s="96">
        <v>876.72177419354841</v>
      </c>
      <c r="AC7" s="96">
        <v>742.86290322580635</v>
      </c>
      <c r="AD7" s="96">
        <v>695.85080645161293</v>
      </c>
      <c r="AE7" s="96">
        <v>740.17137096774184</v>
      </c>
      <c r="AF7" s="96">
        <v>664.80846774193549</v>
      </c>
    </row>
    <row r="8" spans="1:32">
      <c r="A8" s="3">
        <v>2002</v>
      </c>
      <c r="B8" s="5" t="s">
        <v>17</v>
      </c>
      <c r="C8" s="5" t="s">
        <v>23</v>
      </c>
      <c r="D8" s="2">
        <v>6</v>
      </c>
      <c r="E8" s="2">
        <v>0</v>
      </c>
      <c r="F8" s="96">
        <v>330.7</v>
      </c>
      <c r="G8" s="96">
        <v>281.8</v>
      </c>
      <c r="H8" s="96">
        <v>310.2</v>
      </c>
      <c r="I8" s="96">
        <v>297.2</v>
      </c>
      <c r="J8" s="96">
        <v>296.7</v>
      </c>
      <c r="K8" s="96">
        <v>301.39999999999998</v>
      </c>
      <c r="L8" s="96">
        <v>339.1</v>
      </c>
      <c r="M8" s="96">
        <v>441.3</v>
      </c>
      <c r="N8" s="96">
        <v>358.9</v>
      </c>
      <c r="O8" s="96">
        <v>300</v>
      </c>
      <c r="P8" s="96">
        <v>294.89999999999998</v>
      </c>
      <c r="Q8" s="96">
        <v>310.89999999999998</v>
      </c>
      <c r="R8" s="96">
        <v>300</v>
      </c>
      <c r="S8" s="19">
        <v>74.400000000000006</v>
      </c>
      <c r="T8" s="96">
        <v>593.39314516129025</v>
      </c>
      <c r="U8" s="96">
        <v>505.64919354838707</v>
      </c>
      <c r="V8" s="96">
        <v>556.60887096774184</v>
      </c>
      <c r="W8" s="96">
        <v>533.2822580645161</v>
      </c>
      <c r="X8" s="96">
        <v>532.38508064516122</v>
      </c>
      <c r="Y8" s="96">
        <v>540.8185483870966</v>
      </c>
      <c r="Z8" s="96">
        <v>608.4657258064517</v>
      </c>
      <c r="AA8" s="96">
        <v>791.84879032258061</v>
      </c>
      <c r="AB8" s="96">
        <v>643.99395161290306</v>
      </c>
      <c r="AC8" s="96">
        <v>538.30645161290317</v>
      </c>
      <c r="AD8" s="96">
        <v>529.15524193548379</v>
      </c>
      <c r="AE8" s="96">
        <v>557.86491935483855</v>
      </c>
      <c r="AF8" s="96">
        <v>538.30645161290317</v>
      </c>
    </row>
    <row r="9" spans="1:32">
      <c r="A9" s="3">
        <v>2002</v>
      </c>
      <c r="B9" s="5" t="s">
        <v>17</v>
      </c>
      <c r="C9" s="5" t="s">
        <v>24</v>
      </c>
      <c r="D9" s="2">
        <v>7</v>
      </c>
      <c r="E9" s="2">
        <v>0</v>
      </c>
      <c r="F9" s="96">
        <v>116.2</v>
      </c>
      <c r="G9" s="96">
        <v>110.1</v>
      </c>
      <c r="H9" s="96">
        <v>116.9</v>
      </c>
      <c r="I9" s="96">
        <v>113.8</v>
      </c>
      <c r="J9" s="96">
        <v>109.7</v>
      </c>
      <c r="K9" s="96">
        <v>112.3</v>
      </c>
      <c r="L9" s="96">
        <v>113.7</v>
      </c>
      <c r="M9" s="96">
        <v>133.1</v>
      </c>
      <c r="N9" s="96">
        <v>124.6</v>
      </c>
      <c r="O9" s="96">
        <v>114.1</v>
      </c>
      <c r="P9" s="96">
        <v>115.2</v>
      </c>
      <c r="Q9" s="96">
        <v>123</v>
      </c>
      <c r="R9" s="96">
        <v>109.4</v>
      </c>
      <c r="S9" s="19">
        <v>74.400000000000006</v>
      </c>
      <c r="T9" s="96">
        <v>208.50403225806451</v>
      </c>
      <c r="U9" s="96">
        <v>197.55846774193546</v>
      </c>
      <c r="V9" s="96">
        <v>209.76008064516128</v>
      </c>
      <c r="W9" s="96">
        <v>204.19758064516125</v>
      </c>
      <c r="X9" s="96">
        <v>196.84072580645162</v>
      </c>
      <c r="Y9" s="96">
        <v>201.50604838709674</v>
      </c>
      <c r="Z9" s="96">
        <v>204.01814516129031</v>
      </c>
      <c r="AA9" s="96">
        <v>238.82862903225802</v>
      </c>
      <c r="AB9" s="96">
        <v>223.57661290322577</v>
      </c>
      <c r="AC9" s="96">
        <v>204.73588709677415</v>
      </c>
      <c r="AD9" s="96">
        <v>206.70967741935482</v>
      </c>
      <c r="AE9" s="96">
        <v>220.70564516129031</v>
      </c>
      <c r="AF9" s="96">
        <v>196.30241935483872</v>
      </c>
    </row>
    <row r="10" spans="1:32">
      <c r="A10" s="3">
        <v>2002</v>
      </c>
      <c r="B10" s="5" t="s">
        <v>17</v>
      </c>
      <c r="C10" s="5" t="s">
        <v>25</v>
      </c>
      <c r="D10" s="2">
        <v>8</v>
      </c>
      <c r="E10" s="2">
        <v>0</v>
      </c>
      <c r="F10" s="96">
        <v>110</v>
      </c>
      <c r="G10" s="96">
        <v>114.8</v>
      </c>
      <c r="H10" s="96">
        <v>112.3</v>
      </c>
      <c r="I10" s="96">
        <v>109.1</v>
      </c>
      <c r="J10" s="96">
        <v>102.5</v>
      </c>
      <c r="K10" s="96">
        <v>103.1</v>
      </c>
      <c r="L10" s="96">
        <v>108.9</v>
      </c>
      <c r="M10" s="96">
        <v>115.5</v>
      </c>
      <c r="N10" s="96">
        <v>119.4</v>
      </c>
      <c r="O10" s="96">
        <v>103.6</v>
      </c>
      <c r="P10" s="96">
        <v>106.6</v>
      </c>
      <c r="Q10" s="96">
        <v>109.6</v>
      </c>
      <c r="R10" s="96">
        <v>104.8</v>
      </c>
      <c r="S10" s="19">
        <v>74.400000000000006</v>
      </c>
      <c r="T10" s="96">
        <v>197.37903225806451</v>
      </c>
      <c r="U10" s="96">
        <v>205.99193548387095</v>
      </c>
      <c r="V10" s="96">
        <v>201.50604838709674</v>
      </c>
      <c r="W10" s="96">
        <v>195.76411290322577</v>
      </c>
      <c r="X10" s="96">
        <v>183.92137096774192</v>
      </c>
      <c r="Y10" s="96">
        <v>184.99798387096772</v>
      </c>
      <c r="Z10" s="96">
        <v>195.40524193548387</v>
      </c>
      <c r="AA10" s="96">
        <v>207.24798387096772</v>
      </c>
      <c r="AB10" s="96">
        <v>214.24596774193549</v>
      </c>
      <c r="AC10" s="96">
        <v>185.89516129032253</v>
      </c>
      <c r="AD10" s="96">
        <v>191.27822580645159</v>
      </c>
      <c r="AE10" s="96">
        <v>196.66129032258061</v>
      </c>
      <c r="AF10" s="96">
        <v>188.04838709677418</v>
      </c>
    </row>
    <row r="11" spans="1:32">
      <c r="A11" s="3">
        <v>2002</v>
      </c>
      <c r="B11" s="5" t="s">
        <v>17</v>
      </c>
      <c r="C11" s="5" t="s">
        <v>26</v>
      </c>
      <c r="D11" s="2">
        <v>9</v>
      </c>
      <c r="E11" s="2">
        <v>0</v>
      </c>
      <c r="F11" s="96">
        <v>117.7</v>
      </c>
      <c r="G11" s="96">
        <v>109.6</v>
      </c>
      <c r="H11" s="96">
        <v>118</v>
      </c>
      <c r="I11" s="96">
        <v>114.2</v>
      </c>
      <c r="J11" s="96">
        <v>110.1</v>
      </c>
      <c r="K11" s="96">
        <v>114.1</v>
      </c>
      <c r="L11" s="96">
        <v>114.7</v>
      </c>
      <c r="M11" s="96">
        <v>138.19999999999999</v>
      </c>
      <c r="N11" s="96">
        <v>125.8</v>
      </c>
      <c r="O11" s="96">
        <v>115.5</v>
      </c>
      <c r="P11" s="96">
        <v>117.4</v>
      </c>
      <c r="Q11" s="96">
        <v>124</v>
      </c>
      <c r="R11" s="96">
        <v>109.5</v>
      </c>
      <c r="S11" s="19">
        <v>74.400000000000006</v>
      </c>
      <c r="T11" s="96">
        <v>211.19556451612902</v>
      </c>
      <c r="U11" s="96">
        <v>196.66129032258061</v>
      </c>
      <c r="V11" s="96">
        <v>211.73387096774192</v>
      </c>
      <c r="W11" s="96">
        <v>204.91532258064515</v>
      </c>
      <c r="X11" s="96">
        <v>197.55846774193546</v>
      </c>
      <c r="Y11" s="96">
        <v>204.73588709677415</v>
      </c>
      <c r="Z11" s="96">
        <v>205.8125</v>
      </c>
      <c r="AA11" s="96">
        <v>247.97983870967735</v>
      </c>
      <c r="AB11" s="96">
        <v>225.72983870967738</v>
      </c>
      <c r="AC11" s="96">
        <v>207.24798387096772</v>
      </c>
      <c r="AD11" s="96">
        <v>210.65725806451613</v>
      </c>
      <c r="AE11" s="96">
        <v>222.49999999999997</v>
      </c>
      <c r="AF11" s="96">
        <v>196.48185483870967</v>
      </c>
    </row>
    <row r="12" spans="1:32">
      <c r="A12" s="3">
        <v>2002</v>
      </c>
      <c r="B12" s="5" t="s">
        <v>27</v>
      </c>
      <c r="C12" s="5" t="s">
        <v>18</v>
      </c>
      <c r="D12" s="2">
        <v>10</v>
      </c>
      <c r="E12" s="2">
        <v>0</v>
      </c>
      <c r="F12" s="44">
        <v>8.6199999999999992</v>
      </c>
      <c r="G12" s="44">
        <v>7.62</v>
      </c>
      <c r="H12" s="44">
        <v>8.18</v>
      </c>
      <c r="I12" s="44">
        <v>7.83</v>
      </c>
      <c r="J12" s="44">
        <v>8.01</v>
      </c>
      <c r="K12" s="44">
        <v>8.1300000000000008</v>
      </c>
      <c r="L12" s="44">
        <v>8.93</v>
      </c>
      <c r="M12" s="44">
        <v>11.35</v>
      </c>
      <c r="N12" s="44">
        <v>9.7200000000000006</v>
      </c>
      <c r="O12" s="44">
        <v>8</v>
      </c>
      <c r="P12" s="44">
        <v>7.75</v>
      </c>
      <c r="Q12" s="44">
        <v>8.26</v>
      </c>
      <c r="R12" s="44">
        <v>7.65</v>
      </c>
      <c r="S12" s="19">
        <v>74.400000000000006</v>
      </c>
      <c r="T12" s="44">
        <v>15.467338709677417</v>
      </c>
      <c r="U12" s="44">
        <v>13.672983870967741</v>
      </c>
      <c r="V12" s="44">
        <v>14.677822580645159</v>
      </c>
      <c r="W12" s="44">
        <v>14.049798387096773</v>
      </c>
      <c r="X12" s="44">
        <v>14.372782258064516</v>
      </c>
      <c r="Y12" s="44">
        <v>14.588104838709677</v>
      </c>
      <c r="Z12" s="44">
        <v>16.023588709677419</v>
      </c>
      <c r="AA12" s="44">
        <v>20.365927419354836</v>
      </c>
      <c r="AB12" s="44">
        <v>17.441129032258065</v>
      </c>
      <c r="AC12" s="44">
        <v>14.354838709677418</v>
      </c>
      <c r="AD12" s="44">
        <v>13.906249999999998</v>
      </c>
      <c r="AE12" s="44">
        <v>14.821370967741935</v>
      </c>
      <c r="AF12" s="44">
        <v>13.726814516129032</v>
      </c>
    </row>
    <row r="13" spans="1:32">
      <c r="A13" s="3">
        <v>2002</v>
      </c>
      <c r="B13" s="5" t="s">
        <v>27</v>
      </c>
      <c r="C13" s="5" t="s">
        <v>19</v>
      </c>
      <c r="D13" s="2">
        <v>11</v>
      </c>
      <c r="E13" s="2">
        <v>0</v>
      </c>
      <c r="F13" s="44">
        <v>10.050000000000001</v>
      </c>
      <c r="G13" s="44">
        <v>8.94</v>
      </c>
      <c r="H13" s="44">
        <v>9.66</v>
      </c>
      <c r="I13" s="44">
        <v>9.06</v>
      </c>
      <c r="J13" s="44">
        <v>9.4600000000000009</v>
      </c>
      <c r="K13" s="44">
        <v>9.57</v>
      </c>
      <c r="L13" s="44">
        <v>10.75</v>
      </c>
      <c r="M13" s="44">
        <v>12.38</v>
      </c>
      <c r="N13" s="44">
        <v>11.54</v>
      </c>
      <c r="O13" s="44">
        <v>9.64</v>
      </c>
      <c r="P13" s="44">
        <v>9.1</v>
      </c>
      <c r="Q13" s="44">
        <v>9.66</v>
      </c>
      <c r="R13" s="44">
        <v>8.6199999999999992</v>
      </c>
      <c r="S13" s="19">
        <v>74.400000000000006</v>
      </c>
      <c r="T13" s="44">
        <v>18.03326612903226</v>
      </c>
      <c r="U13" s="44">
        <v>16.041532258064514</v>
      </c>
      <c r="V13" s="44">
        <v>17.333467741935483</v>
      </c>
      <c r="W13" s="44">
        <v>16.256854838709675</v>
      </c>
      <c r="X13" s="44">
        <v>16.974596774193547</v>
      </c>
      <c r="Y13" s="44">
        <v>17.171975806451613</v>
      </c>
      <c r="Z13" s="44">
        <v>19.289314516129032</v>
      </c>
      <c r="AA13" s="44">
        <v>22.214112903225804</v>
      </c>
      <c r="AB13" s="44">
        <v>20.706854838709674</v>
      </c>
      <c r="AC13" s="44">
        <v>17.29758064516129</v>
      </c>
      <c r="AD13" s="44">
        <v>16.328629032258061</v>
      </c>
      <c r="AE13" s="44">
        <v>17.333467741935483</v>
      </c>
      <c r="AF13" s="44">
        <v>15.467338709677417</v>
      </c>
    </row>
    <row r="14" spans="1:32">
      <c r="A14" s="3">
        <v>2002</v>
      </c>
      <c r="B14" s="5" t="s">
        <v>27</v>
      </c>
      <c r="C14" s="5" t="s">
        <v>20</v>
      </c>
      <c r="D14" s="2">
        <v>12</v>
      </c>
      <c r="E14" s="2">
        <v>0</v>
      </c>
      <c r="F14" s="44">
        <v>7.29</v>
      </c>
      <c r="G14" s="44">
        <v>6.43</v>
      </c>
      <c r="H14" s="44">
        <v>6.87</v>
      </c>
      <c r="I14" s="44">
        <v>6.56</v>
      </c>
      <c r="J14" s="44">
        <v>6.56</v>
      </c>
      <c r="K14" s="44">
        <v>6.78</v>
      </c>
      <c r="L14" s="44">
        <v>7.31</v>
      </c>
      <c r="M14" s="44">
        <v>10.36</v>
      </c>
      <c r="N14" s="44">
        <v>8.1199999999999992</v>
      </c>
      <c r="O14" s="44">
        <v>6.82</v>
      </c>
      <c r="P14" s="44">
        <v>6.63</v>
      </c>
      <c r="Q14" s="44">
        <v>7.19</v>
      </c>
      <c r="R14" s="44">
        <v>6.82</v>
      </c>
      <c r="S14" s="19">
        <v>74.400000000000006</v>
      </c>
      <c r="T14" s="44">
        <v>13.080846774193548</v>
      </c>
      <c r="U14" s="44">
        <v>11.537701612903225</v>
      </c>
      <c r="V14" s="44">
        <v>12.327217741935483</v>
      </c>
      <c r="W14" s="44">
        <v>11.770967741935483</v>
      </c>
      <c r="X14" s="44">
        <v>11.770967741935483</v>
      </c>
      <c r="Y14" s="44">
        <v>12.165725806451611</v>
      </c>
      <c r="Z14" s="44">
        <v>13.116733870967741</v>
      </c>
      <c r="AA14" s="44">
        <v>18.589516129032255</v>
      </c>
      <c r="AB14" s="44">
        <v>14.570161290322579</v>
      </c>
      <c r="AC14" s="44">
        <v>12.237499999999999</v>
      </c>
      <c r="AD14" s="44">
        <v>11.896572580645161</v>
      </c>
      <c r="AE14" s="44">
        <v>12.90141129032258</v>
      </c>
      <c r="AF14" s="44">
        <v>12.237499999999999</v>
      </c>
    </row>
    <row r="15" spans="1:32">
      <c r="A15" s="3">
        <v>2002</v>
      </c>
      <c r="B15" s="5" t="s">
        <v>27</v>
      </c>
      <c r="C15" s="5" t="s">
        <v>21</v>
      </c>
      <c r="D15" s="2">
        <v>13</v>
      </c>
      <c r="E15" s="2">
        <v>0</v>
      </c>
      <c r="F15" s="44">
        <v>9.74</v>
      </c>
      <c r="G15" s="44">
        <v>8.5299999999999994</v>
      </c>
      <c r="H15" s="44">
        <v>9.26</v>
      </c>
      <c r="I15" s="44">
        <v>8.7799999999999994</v>
      </c>
      <c r="J15" s="44">
        <v>9.02</v>
      </c>
      <c r="K15" s="44">
        <v>9.14</v>
      </c>
      <c r="L15" s="44">
        <v>10.27</v>
      </c>
      <c r="M15" s="44">
        <v>12.46</v>
      </c>
      <c r="N15" s="44">
        <v>10.91</v>
      </c>
      <c r="O15" s="44">
        <v>9.08</v>
      </c>
      <c r="P15" s="44">
        <v>8.77</v>
      </c>
      <c r="Q15" s="44">
        <v>9.2200000000000006</v>
      </c>
      <c r="R15" s="44">
        <v>8.52</v>
      </c>
      <c r="S15" s="19">
        <v>74.400000000000006</v>
      </c>
      <c r="T15" s="44">
        <v>17.477016129032258</v>
      </c>
      <c r="U15" s="44">
        <v>15.305846774193546</v>
      </c>
      <c r="V15" s="44">
        <v>16.615725806451611</v>
      </c>
      <c r="W15" s="44">
        <v>15.754435483870965</v>
      </c>
      <c r="X15" s="44">
        <v>16.185080645161285</v>
      </c>
      <c r="Y15" s="44">
        <v>16.40040322580645</v>
      </c>
      <c r="Z15" s="44">
        <v>18.428024193548385</v>
      </c>
      <c r="AA15" s="44">
        <v>22.357661290322579</v>
      </c>
      <c r="AB15" s="44">
        <v>19.576411290322582</v>
      </c>
      <c r="AC15" s="44">
        <v>16.292741935483871</v>
      </c>
      <c r="AD15" s="44">
        <v>15.736491935483867</v>
      </c>
      <c r="AE15" s="44">
        <v>16.543951612903225</v>
      </c>
      <c r="AF15" s="44">
        <v>15.287903225806449</v>
      </c>
    </row>
    <row r="16" spans="1:32">
      <c r="A16" s="3">
        <v>2002</v>
      </c>
      <c r="B16" s="5" t="s">
        <v>27</v>
      </c>
      <c r="C16" s="5" t="s">
        <v>22</v>
      </c>
      <c r="D16" s="2">
        <v>14</v>
      </c>
      <c r="E16" s="2">
        <v>0</v>
      </c>
      <c r="F16" s="44">
        <v>10.4</v>
      </c>
      <c r="G16" s="44">
        <v>9.2200000000000006</v>
      </c>
      <c r="H16" s="44">
        <v>10</v>
      </c>
      <c r="I16" s="44">
        <v>9.33</v>
      </c>
      <c r="J16" s="44">
        <v>9.73</v>
      </c>
      <c r="K16" s="44">
        <v>9.85</v>
      </c>
      <c r="L16" s="44">
        <v>11.13</v>
      </c>
      <c r="M16" s="44">
        <v>12.96</v>
      </c>
      <c r="N16" s="44">
        <v>11.92</v>
      </c>
      <c r="O16" s="44">
        <v>9.98</v>
      </c>
      <c r="P16" s="44">
        <v>9.41</v>
      </c>
      <c r="Q16" s="44">
        <v>9.93</v>
      </c>
      <c r="R16" s="44">
        <v>8.83</v>
      </c>
      <c r="S16" s="19">
        <v>74.400000000000006</v>
      </c>
      <c r="T16" s="44">
        <v>18.661290322580644</v>
      </c>
      <c r="U16" s="44">
        <v>16.543951612903225</v>
      </c>
      <c r="V16" s="44">
        <v>17.943548387096772</v>
      </c>
      <c r="W16" s="44">
        <v>16.741330645161291</v>
      </c>
      <c r="X16" s="44">
        <v>17.459072580645163</v>
      </c>
      <c r="Y16" s="44">
        <v>17.67439516129032</v>
      </c>
      <c r="Z16" s="44">
        <v>19.971169354838707</v>
      </c>
      <c r="AA16" s="44">
        <v>23.254838709677419</v>
      </c>
      <c r="AB16" s="44">
        <v>21.388709677419353</v>
      </c>
      <c r="AC16" s="44">
        <v>17.907661290322583</v>
      </c>
      <c r="AD16" s="44">
        <v>16.884879032258066</v>
      </c>
      <c r="AE16" s="44">
        <v>17.817943548387095</v>
      </c>
      <c r="AF16" s="44">
        <v>15.844153225806451</v>
      </c>
    </row>
    <row r="17" spans="1:32">
      <c r="A17" s="3">
        <v>2002</v>
      </c>
      <c r="B17" s="5" t="s">
        <v>27</v>
      </c>
      <c r="C17" s="5" t="s">
        <v>23</v>
      </c>
      <c r="D17" s="2">
        <v>15</v>
      </c>
      <c r="E17" s="2">
        <v>0</v>
      </c>
      <c r="F17" s="44">
        <v>8.6999999999999993</v>
      </c>
      <c r="G17" s="44">
        <v>7.43</v>
      </c>
      <c r="H17" s="44">
        <v>8.17</v>
      </c>
      <c r="I17" s="44">
        <v>7.87</v>
      </c>
      <c r="J17" s="44">
        <v>7.77</v>
      </c>
      <c r="K17" s="44">
        <v>7.96</v>
      </c>
      <c r="L17" s="44">
        <v>8.9600000000000009</v>
      </c>
      <c r="M17" s="44">
        <v>11.93</v>
      </c>
      <c r="N17" s="44">
        <v>9.49</v>
      </c>
      <c r="O17" s="44">
        <v>7.89</v>
      </c>
      <c r="P17" s="44">
        <v>7.82</v>
      </c>
      <c r="Q17" s="44">
        <v>8.35</v>
      </c>
      <c r="R17" s="44">
        <v>7.97</v>
      </c>
      <c r="S17" s="19">
        <v>74.400000000000006</v>
      </c>
      <c r="T17" s="44">
        <v>15.61088709677419</v>
      </c>
      <c r="U17" s="44">
        <v>13.332056451612901</v>
      </c>
      <c r="V17" s="44">
        <v>14.659879032258063</v>
      </c>
      <c r="W17" s="44">
        <v>14.121572580645161</v>
      </c>
      <c r="X17" s="44">
        <v>13.942137096774191</v>
      </c>
      <c r="Y17" s="44">
        <v>14.283064516129032</v>
      </c>
      <c r="Z17" s="44">
        <v>16.07741935483871</v>
      </c>
      <c r="AA17" s="44">
        <v>21.406653225806451</v>
      </c>
      <c r="AB17" s="44">
        <v>17.028427419354838</v>
      </c>
      <c r="AC17" s="44">
        <v>14.157459677419354</v>
      </c>
      <c r="AD17" s="44">
        <v>14.031854838709677</v>
      </c>
      <c r="AE17" s="44">
        <v>14.982862903225804</v>
      </c>
      <c r="AF17" s="44">
        <v>14.301008064516127</v>
      </c>
    </row>
    <row r="18" spans="1:32">
      <c r="A18" s="3">
        <v>2002</v>
      </c>
      <c r="B18" s="5" t="s">
        <v>27</v>
      </c>
      <c r="C18" s="5" t="s">
        <v>24</v>
      </c>
      <c r="D18" s="2">
        <v>16</v>
      </c>
      <c r="E18" s="2">
        <v>0</v>
      </c>
      <c r="F18" s="44">
        <v>5.74</v>
      </c>
      <c r="G18" s="44">
        <v>5.3</v>
      </c>
      <c r="H18" s="44">
        <v>5.47</v>
      </c>
      <c r="I18" s="44">
        <v>5.44</v>
      </c>
      <c r="J18" s="44">
        <v>5.38</v>
      </c>
      <c r="K18" s="44">
        <v>5.49</v>
      </c>
      <c r="L18" s="44">
        <v>5.79</v>
      </c>
      <c r="M18" s="44">
        <v>6.81</v>
      </c>
      <c r="N18" s="44">
        <v>6.29</v>
      </c>
      <c r="O18" s="44">
        <v>5.8</v>
      </c>
      <c r="P18" s="44">
        <v>5.47</v>
      </c>
      <c r="Q18" s="44">
        <v>5.79</v>
      </c>
      <c r="R18" s="44">
        <v>5.47</v>
      </c>
      <c r="S18" s="19">
        <v>74.400000000000006</v>
      </c>
      <c r="T18" s="44">
        <v>10.299596774193549</v>
      </c>
      <c r="U18" s="44">
        <v>9.5100806451612883</v>
      </c>
      <c r="V18" s="44">
        <v>9.8151209677419349</v>
      </c>
      <c r="W18" s="44">
        <v>9.7612903225806438</v>
      </c>
      <c r="X18" s="44">
        <v>9.6536290322580633</v>
      </c>
      <c r="Y18" s="44">
        <v>9.8510080645161295</v>
      </c>
      <c r="Z18" s="44">
        <v>10.389314516129032</v>
      </c>
      <c r="AA18" s="44">
        <v>12.219556451612902</v>
      </c>
      <c r="AB18" s="44">
        <v>11.28649193548387</v>
      </c>
      <c r="AC18" s="44">
        <v>10.407258064516128</v>
      </c>
      <c r="AD18" s="44">
        <v>9.8151209677419349</v>
      </c>
      <c r="AE18" s="44">
        <v>10.389314516129032</v>
      </c>
      <c r="AF18" s="44">
        <v>9.8151209677419349</v>
      </c>
    </row>
    <row r="19" spans="1:32">
      <c r="A19" s="3">
        <v>2002</v>
      </c>
      <c r="B19" s="5" t="s">
        <v>27</v>
      </c>
      <c r="C19" s="5" t="s">
        <v>25</v>
      </c>
      <c r="D19" s="2">
        <v>17</v>
      </c>
      <c r="E19" s="2">
        <v>0</v>
      </c>
      <c r="F19" s="44">
        <v>5.75</v>
      </c>
      <c r="G19" s="44">
        <v>5.63</v>
      </c>
      <c r="H19" s="44">
        <v>5.49</v>
      </c>
      <c r="I19" s="44">
        <v>5.62</v>
      </c>
      <c r="J19" s="44">
        <v>5.54</v>
      </c>
      <c r="K19" s="44">
        <v>5.29</v>
      </c>
      <c r="L19" s="44">
        <v>5.87</v>
      </c>
      <c r="M19" s="44">
        <v>6.27</v>
      </c>
      <c r="N19" s="44">
        <v>6.11</v>
      </c>
      <c r="O19" s="44">
        <v>5.85</v>
      </c>
      <c r="P19" s="44">
        <v>5.52</v>
      </c>
      <c r="Q19" s="44">
        <v>5.83</v>
      </c>
      <c r="R19" s="44">
        <v>5.47</v>
      </c>
      <c r="S19" s="19">
        <v>74.400000000000006</v>
      </c>
      <c r="T19" s="44">
        <v>10.317540322580644</v>
      </c>
      <c r="U19" s="44">
        <v>10.102217741935483</v>
      </c>
      <c r="V19" s="44">
        <v>9.8510080645161295</v>
      </c>
      <c r="W19" s="44">
        <v>10.084274193548387</v>
      </c>
      <c r="X19" s="44">
        <v>9.9407258064516117</v>
      </c>
      <c r="Y19" s="44">
        <v>9.4921370967741936</v>
      </c>
      <c r="Z19" s="44">
        <v>10.532862903225805</v>
      </c>
      <c r="AA19" s="44">
        <v>11.250604838709677</v>
      </c>
      <c r="AB19" s="44">
        <v>10.963508064516128</v>
      </c>
      <c r="AC19" s="44">
        <v>10.49697580645161</v>
      </c>
      <c r="AD19" s="44">
        <v>9.9048387096774189</v>
      </c>
      <c r="AE19" s="44">
        <v>10.461088709677419</v>
      </c>
      <c r="AF19" s="44">
        <v>9.8151209677419349</v>
      </c>
    </row>
    <row r="20" spans="1:32">
      <c r="A20" s="3">
        <v>2002</v>
      </c>
      <c r="B20" s="5" t="s">
        <v>27</v>
      </c>
      <c r="C20" s="5" t="s">
        <v>26</v>
      </c>
      <c r="D20" s="2">
        <v>18</v>
      </c>
      <c r="E20" s="2">
        <v>0</v>
      </c>
      <c r="F20" s="44">
        <v>5.74</v>
      </c>
      <c r="G20" s="44">
        <v>5.2</v>
      </c>
      <c r="H20" s="44">
        <v>5.47</v>
      </c>
      <c r="I20" s="44">
        <v>5.43</v>
      </c>
      <c r="J20" s="44">
        <v>5.36</v>
      </c>
      <c r="K20" s="44">
        <v>5.5</v>
      </c>
      <c r="L20" s="44">
        <v>5.78</v>
      </c>
      <c r="M20" s="44">
        <v>7</v>
      </c>
      <c r="N20" s="44">
        <v>6.32</v>
      </c>
      <c r="O20" s="44">
        <v>5.79</v>
      </c>
      <c r="P20" s="44">
        <v>5.47</v>
      </c>
      <c r="Q20" s="44">
        <v>5.78</v>
      </c>
      <c r="R20" s="44">
        <v>5.47</v>
      </c>
      <c r="S20" s="19">
        <v>74.400000000000006</v>
      </c>
      <c r="T20" s="44">
        <v>10.299596774193549</v>
      </c>
      <c r="U20" s="44">
        <v>9.3306451612903221</v>
      </c>
      <c r="V20" s="44">
        <v>9.8151209677419349</v>
      </c>
      <c r="W20" s="44">
        <v>9.7433467741935473</v>
      </c>
      <c r="X20" s="44">
        <v>9.6177419354838705</v>
      </c>
      <c r="Y20" s="44">
        <v>9.8689516129032242</v>
      </c>
      <c r="Z20" s="44">
        <v>10.371370967741935</v>
      </c>
      <c r="AA20" s="44">
        <v>12.56048387096774</v>
      </c>
      <c r="AB20" s="44">
        <v>11.340322580645161</v>
      </c>
      <c r="AC20" s="44">
        <v>10.389314516129032</v>
      </c>
      <c r="AD20" s="44">
        <v>9.8151209677419349</v>
      </c>
      <c r="AE20" s="44">
        <v>10.371370967741935</v>
      </c>
      <c r="AF20" s="44">
        <v>9.8151209677419349</v>
      </c>
    </row>
    <row r="21" spans="1:32">
      <c r="A21" s="3">
        <v>2002</v>
      </c>
      <c r="B21" s="5" t="s">
        <v>28</v>
      </c>
      <c r="C21" s="5" t="s">
        <v>18</v>
      </c>
      <c r="D21" s="2">
        <v>19</v>
      </c>
      <c r="E21" s="2">
        <v>0</v>
      </c>
      <c r="F21" s="45">
        <v>8.52</v>
      </c>
      <c r="G21" s="45">
        <v>7.56</v>
      </c>
      <c r="H21" s="45">
        <v>8.08</v>
      </c>
      <c r="I21" s="45">
        <v>7.7</v>
      </c>
      <c r="J21" s="45">
        <v>7.92</v>
      </c>
      <c r="K21" s="45">
        <v>8.07</v>
      </c>
      <c r="L21" s="45">
        <v>8.86</v>
      </c>
      <c r="M21" s="45">
        <v>11.28</v>
      </c>
      <c r="N21" s="45">
        <v>9.6300000000000008</v>
      </c>
      <c r="O21" s="45">
        <v>7.95</v>
      </c>
      <c r="P21" s="45">
        <v>7.68</v>
      </c>
      <c r="Q21" s="45">
        <v>8.15</v>
      </c>
      <c r="R21" s="45">
        <v>7.55</v>
      </c>
      <c r="S21" s="19">
        <v>74.400000000000006</v>
      </c>
      <c r="T21" s="45">
        <v>15.287903225806449</v>
      </c>
      <c r="U21" s="45">
        <v>13.56532258064516</v>
      </c>
      <c r="V21" s="45">
        <v>14.498387096774193</v>
      </c>
      <c r="W21" s="45">
        <v>13.816532258064516</v>
      </c>
      <c r="X21" s="45">
        <v>14.211290322580643</v>
      </c>
      <c r="Y21" s="45">
        <v>14.480443548387097</v>
      </c>
      <c r="Z21" s="45">
        <v>15.897983870967741</v>
      </c>
      <c r="AA21" s="45">
        <v>20.240322580645159</v>
      </c>
      <c r="AB21" s="45">
        <v>17.279637096774191</v>
      </c>
      <c r="AC21" s="45">
        <v>14.265120967741934</v>
      </c>
      <c r="AD21" s="45">
        <v>13.780645161290321</v>
      </c>
      <c r="AE21" s="45">
        <v>14.623991935483872</v>
      </c>
      <c r="AF21" s="45">
        <v>13.547379032258062</v>
      </c>
    </row>
    <row r="22" spans="1:32">
      <c r="A22" s="3">
        <v>2002</v>
      </c>
      <c r="B22" s="5" t="s">
        <v>28</v>
      </c>
      <c r="C22" s="5" t="s">
        <v>19</v>
      </c>
      <c r="D22" s="2">
        <v>20</v>
      </c>
      <c r="E22" s="2">
        <v>0</v>
      </c>
      <c r="F22" s="45">
        <v>9.92</v>
      </c>
      <c r="G22" s="45">
        <v>8.8000000000000007</v>
      </c>
      <c r="H22" s="45">
        <v>9.52</v>
      </c>
      <c r="I22" s="45">
        <v>8.9499999999999993</v>
      </c>
      <c r="J22" s="45">
        <v>9.32</v>
      </c>
      <c r="K22" s="45">
        <v>9.4700000000000006</v>
      </c>
      <c r="L22" s="45">
        <v>10.57</v>
      </c>
      <c r="M22" s="45">
        <v>12.3</v>
      </c>
      <c r="N22" s="45">
        <v>11.45</v>
      </c>
      <c r="O22" s="45">
        <v>9.52</v>
      </c>
      <c r="P22" s="45">
        <v>9</v>
      </c>
      <c r="Q22" s="45">
        <v>9.49</v>
      </c>
      <c r="R22" s="45">
        <v>8.42</v>
      </c>
      <c r="S22" s="19">
        <v>74.400000000000006</v>
      </c>
      <c r="T22" s="45">
        <v>17.799999999999997</v>
      </c>
      <c r="U22" s="45">
        <v>15.790322580645162</v>
      </c>
      <c r="V22" s="45">
        <v>17.082258064516125</v>
      </c>
      <c r="W22" s="45">
        <v>16.059475806451609</v>
      </c>
      <c r="X22" s="45">
        <v>16.723387096774193</v>
      </c>
      <c r="Y22" s="45">
        <v>16.992540322580645</v>
      </c>
      <c r="Z22" s="45">
        <v>18.966330645161289</v>
      </c>
      <c r="AA22" s="45">
        <v>22.070564516129032</v>
      </c>
      <c r="AB22" s="45">
        <v>20.545362903225801</v>
      </c>
      <c r="AC22" s="45">
        <v>17.082258064516125</v>
      </c>
      <c r="AD22" s="45">
        <v>16.149193548387096</v>
      </c>
      <c r="AE22" s="45">
        <v>17.028427419354838</v>
      </c>
      <c r="AF22" s="45">
        <v>15.108467741935481</v>
      </c>
    </row>
    <row r="23" spans="1:32">
      <c r="A23" s="3">
        <v>2002</v>
      </c>
      <c r="B23" s="5" t="s">
        <v>28</v>
      </c>
      <c r="C23" s="5" t="s">
        <v>20</v>
      </c>
      <c r="D23" s="2">
        <v>21</v>
      </c>
      <c r="E23" s="2">
        <v>0</v>
      </c>
      <c r="F23" s="45">
        <v>7.25</v>
      </c>
      <c r="G23" s="45">
        <v>6.43</v>
      </c>
      <c r="H23" s="45">
        <v>6.85</v>
      </c>
      <c r="I23" s="45">
        <v>6.53</v>
      </c>
      <c r="J23" s="45">
        <v>6.53</v>
      </c>
      <c r="K23" s="45">
        <v>6.73</v>
      </c>
      <c r="L23" s="45">
        <v>7.27</v>
      </c>
      <c r="M23" s="45">
        <v>10.33</v>
      </c>
      <c r="N23" s="45">
        <v>8.1</v>
      </c>
      <c r="O23" s="45">
        <v>6.81</v>
      </c>
      <c r="P23" s="45">
        <v>6.58</v>
      </c>
      <c r="Q23" s="45">
        <v>7.15</v>
      </c>
      <c r="R23" s="45">
        <v>6.8</v>
      </c>
      <c r="S23" s="19">
        <v>74.400000000000006</v>
      </c>
      <c r="T23" s="45">
        <v>13.00907258064516</v>
      </c>
      <c r="U23" s="45">
        <v>11.537701612903225</v>
      </c>
      <c r="V23" s="45">
        <v>12.291330645161288</v>
      </c>
      <c r="W23" s="45">
        <v>11.717137096774193</v>
      </c>
      <c r="X23" s="45">
        <v>11.717137096774193</v>
      </c>
      <c r="Y23" s="45">
        <v>12.076008064516129</v>
      </c>
      <c r="Z23" s="45">
        <v>13.044959677419353</v>
      </c>
      <c r="AA23" s="45">
        <v>18.535685483870967</v>
      </c>
      <c r="AB23" s="45">
        <v>14.534274193548384</v>
      </c>
      <c r="AC23" s="45">
        <v>12.219556451612902</v>
      </c>
      <c r="AD23" s="45">
        <v>11.806854838709677</v>
      </c>
      <c r="AE23" s="45">
        <v>12.829637096774194</v>
      </c>
      <c r="AF23" s="45">
        <v>12.201612903225804</v>
      </c>
    </row>
    <row r="24" spans="1:32">
      <c r="A24" s="3">
        <v>2002</v>
      </c>
      <c r="B24" s="5" t="s">
        <v>28</v>
      </c>
      <c r="C24" s="5" t="s">
        <v>21</v>
      </c>
      <c r="D24" s="2">
        <v>22</v>
      </c>
      <c r="E24" s="2">
        <v>0</v>
      </c>
      <c r="F24" s="45">
        <v>9.6300000000000008</v>
      </c>
      <c r="G24" s="45">
        <v>8.39</v>
      </c>
      <c r="H24" s="45">
        <v>9.16</v>
      </c>
      <c r="I24" s="45">
        <v>8.68</v>
      </c>
      <c r="J24" s="45">
        <v>8.9</v>
      </c>
      <c r="K24" s="45">
        <v>9</v>
      </c>
      <c r="L24" s="45">
        <v>10.15</v>
      </c>
      <c r="M24" s="45">
        <v>12.39</v>
      </c>
      <c r="N24" s="45">
        <v>10.82</v>
      </c>
      <c r="O24" s="45">
        <v>8.98</v>
      </c>
      <c r="P24" s="45">
        <v>8.67</v>
      </c>
      <c r="Q24" s="45">
        <v>9.1</v>
      </c>
      <c r="R24" s="45">
        <v>8.4</v>
      </c>
      <c r="S24" s="19">
        <v>74.400000000000006</v>
      </c>
      <c r="T24" s="45">
        <v>17.279637096774191</v>
      </c>
      <c r="U24" s="45">
        <v>15.054637096774194</v>
      </c>
      <c r="V24" s="45">
        <v>16.436290322580646</v>
      </c>
      <c r="W24" s="45">
        <v>15.574999999999999</v>
      </c>
      <c r="X24" s="45">
        <v>15.96975806451613</v>
      </c>
      <c r="Y24" s="45">
        <v>16.149193548387096</v>
      </c>
      <c r="Z24" s="45">
        <v>18.212701612903224</v>
      </c>
      <c r="AA24" s="45">
        <v>22.232056451612902</v>
      </c>
      <c r="AB24" s="45">
        <v>19.414919354838709</v>
      </c>
      <c r="AC24" s="45">
        <v>16.113306451612903</v>
      </c>
      <c r="AD24" s="45">
        <v>15.557056451612901</v>
      </c>
      <c r="AE24" s="45">
        <v>16.328629032258061</v>
      </c>
      <c r="AF24" s="45">
        <v>15.07258064516129</v>
      </c>
    </row>
    <row r="25" spans="1:32">
      <c r="A25" s="3">
        <v>2002</v>
      </c>
      <c r="B25" s="5" t="s">
        <v>28</v>
      </c>
      <c r="C25" s="5" t="s">
        <v>22</v>
      </c>
      <c r="D25" s="2">
        <v>23</v>
      </c>
      <c r="E25" s="2">
        <v>0</v>
      </c>
      <c r="F25" s="45">
        <v>10.26</v>
      </c>
      <c r="G25" s="45">
        <v>9.06</v>
      </c>
      <c r="H25" s="45">
        <v>9.84</v>
      </c>
      <c r="I25" s="45">
        <v>9.18</v>
      </c>
      <c r="J25" s="45">
        <v>9.58</v>
      </c>
      <c r="K25" s="45">
        <v>9.68</v>
      </c>
      <c r="L25" s="45">
        <v>11</v>
      </c>
      <c r="M25" s="45">
        <v>12.9</v>
      </c>
      <c r="N25" s="45">
        <v>11.77</v>
      </c>
      <c r="O25" s="45">
        <v>9.86</v>
      </c>
      <c r="P25" s="45">
        <v>9.3000000000000007</v>
      </c>
      <c r="Q25" s="45">
        <v>9.81</v>
      </c>
      <c r="R25" s="45">
        <v>8.6999999999999993</v>
      </c>
      <c r="S25" s="19">
        <v>74.400000000000006</v>
      </c>
      <c r="T25" s="45">
        <v>18.41008064516129</v>
      </c>
      <c r="U25" s="45">
        <v>16.256854838709675</v>
      </c>
      <c r="V25" s="45">
        <v>17.656451612903222</v>
      </c>
      <c r="W25" s="45">
        <v>16.472177419354836</v>
      </c>
      <c r="X25" s="45">
        <v>17.189919354838707</v>
      </c>
      <c r="Y25" s="45">
        <v>17.369354838709675</v>
      </c>
      <c r="Z25" s="45">
        <v>19.737903225806448</v>
      </c>
      <c r="AA25" s="45">
        <v>23.14717741935484</v>
      </c>
      <c r="AB25" s="45">
        <v>21.119556451612901</v>
      </c>
      <c r="AC25" s="45">
        <v>17.692338709677419</v>
      </c>
      <c r="AD25" s="45">
        <v>16.6875</v>
      </c>
      <c r="AE25" s="45">
        <v>17.602620967741935</v>
      </c>
      <c r="AF25" s="45">
        <v>15.61088709677419</v>
      </c>
    </row>
    <row r="26" spans="1:32">
      <c r="A26" s="3">
        <v>2002</v>
      </c>
      <c r="B26" s="5" t="s">
        <v>28</v>
      </c>
      <c r="C26" s="5" t="s">
        <v>23</v>
      </c>
      <c r="D26" s="2">
        <v>24</v>
      </c>
      <c r="E26" s="2">
        <v>0</v>
      </c>
      <c r="F26" s="45">
        <v>8.67</v>
      </c>
      <c r="G26" s="45">
        <v>7.41</v>
      </c>
      <c r="H26" s="45">
        <v>8.1300000000000008</v>
      </c>
      <c r="I26" s="45">
        <v>7.85</v>
      </c>
      <c r="J26" s="45">
        <v>7.7</v>
      </c>
      <c r="K26" s="45">
        <v>7.96</v>
      </c>
      <c r="L26" s="45">
        <v>8.9600000000000009</v>
      </c>
      <c r="M26" s="45">
        <v>11.88</v>
      </c>
      <c r="N26" s="45">
        <v>9.4700000000000006</v>
      </c>
      <c r="O26" s="45">
        <v>7.87</v>
      </c>
      <c r="P26" s="45">
        <v>7.77</v>
      </c>
      <c r="Q26" s="45">
        <v>8.3000000000000007</v>
      </c>
      <c r="R26" s="45">
        <v>7.92</v>
      </c>
      <c r="S26" s="19">
        <v>74.400000000000006</v>
      </c>
      <c r="T26" s="45">
        <v>15.557056451612901</v>
      </c>
      <c r="U26" s="45">
        <v>13.296169354838709</v>
      </c>
      <c r="V26" s="45">
        <v>14.588104838709677</v>
      </c>
      <c r="W26" s="45">
        <v>14.085685483870966</v>
      </c>
      <c r="X26" s="45">
        <v>13.816532258064516</v>
      </c>
      <c r="Y26" s="45">
        <v>14.283064516129032</v>
      </c>
      <c r="Z26" s="45">
        <v>16.07741935483871</v>
      </c>
      <c r="AA26" s="45">
        <v>21.316935483870967</v>
      </c>
      <c r="AB26" s="45">
        <v>16.992540322580645</v>
      </c>
      <c r="AC26" s="45">
        <v>14.121572580645161</v>
      </c>
      <c r="AD26" s="45">
        <v>13.942137096774191</v>
      </c>
      <c r="AE26" s="45">
        <v>14.893145161290324</v>
      </c>
      <c r="AF26" s="45">
        <v>14.211290322580643</v>
      </c>
    </row>
    <row r="27" spans="1:32">
      <c r="A27" s="3">
        <v>2002</v>
      </c>
      <c r="B27" s="5" t="s">
        <v>28</v>
      </c>
      <c r="C27" s="5" t="s">
        <v>24</v>
      </c>
      <c r="D27" s="2">
        <v>25</v>
      </c>
      <c r="E27" s="2">
        <v>0</v>
      </c>
      <c r="F27" s="45">
        <v>5.71</v>
      </c>
      <c r="G27" s="45">
        <v>5.15</v>
      </c>
      <c r="H27" s="45">
        <v>5.44</v>
      </c>
      <c r="I27" s="45">
        <v>5.41</v>
      </c>
      <c r="J27" s="45">
        <v>5.31</v>
      </c>
      <c r="K27" s="45">
        <v>5.44</v>
      </c>
      <c r="L27" s="45">
        <v>5.75</v>
      </c>
      <c r="M27" s="45">
        <v>6.74</v>
      </c>
      <c r="N27" s="45">
        <v>6.25</v>
      </c>
      <c r="O27" s="45">
        <v>5.73</v>
      </c>
      <c r="P27" s="45">
        <v>5.41</v>
      </c>
      <c r="Q27" s="45">
        <v>5.73</v>
      </c>
      <c r="R27" s="45">
        <v>5.41</v>
      </c>
      <c r="S27" s="19">
        <v>74.400000000000006</v>
      </c>
      <c r="T27" s="45">
        <v>10.245766129032257</v>
      </c>
      <c r="U27" s="45">
        <v>9.2409274193548399</v>
      </c>
      <c r="V27" s="45">
        <v>9.7612903225806438</v>
      </c>
      <c r="W27" s="45">
        <v>9.7074596774193544</v>
      </c>
      <c r="X27" s="45">
        <v>9.5280241935483865</v>
      </c>
      <c r="Y27" s="45">
        <v>9.7612903225806438</v>
      </c>
      <c r="Z27" s="45">
        <v>10.317540322580644</v>
      </c>
      <c r="AA27" s="45">
        <v>12.093951612903226</v>
      </c>
      <c r="AB27" s="45">
        <v>11.214717741935482</v>
      </c>
      <c r="AC27" s="45">
        <v>10.281653225806451</v>
      </c>
      <c r="AD27" s="45">
        <v>9.7074596774193544</v>
      </c>
      <c r="AE27" s="45">
        <v>10.281653225806451</v>
      </c>
      <c r="AF27" s="45">
        <v>9.7074596774193544</v>
      </c>
    </row>
    <row r="28" spans="1:32">
      <c r="A28" s="3">
        <v>2002</v>
      </c>
      <c r="B28" s="5" t="s">
        <v>28</v>
      </c>
      <c r="C28" s="5" t="s">
        <v>25</v>
      </c>
      <c r="D28" s="2">
        <v>26</v>
      </c>
      <c r="E28" s="2">
        <v>0</v>
      </c>
      <c r="F28" s="45">
        <v>5.68</v>
      </c>
      <c r="G28" s="45">
        <v>5.49</v>
      </c>
      <c r="H28" s="45">
        <v>5.41</v>
      </c>
      <c r="I28" s="45">
        <v>5.59</v>
      </c>
      <c r="J28" s="45">
        <v>5.5</v>
      </c>
      <c r="K28" s="45">
        <v>5.22</v>
      </c>
      <c r="L28" s="45">
        <v>5.77</v>
      </c>
      <c r="M28" s="45">
        <v>6.13</v>
      </c>
      <c r="N28" s="45">
        <v>6.04</v>
      </c>
      <c r="O28" s="45">
        <v>5.79</v>
      </c>
      <c r="P28" s="45">
        <v>5.29</v>
      </c>
      <c r="Q28" s="45">
        <v>5.71</v>
      </c>
      <c r="R28" s="45">
        <v>5.33</v>
      </c>
      <c r="S28" s="19">
        <v>74.400000000000006</v>
      </c>
      <c r="T28" s="45">
        <v>10.191935483870967</v>
      </c>
      <c r="U28" s="45">
        <v>9.8510080645161295</v>
      </c>
      <c r="V28" s="45">
        <v>9.7074596774193544</v>
      </c>
      <c r="W28" s="45">
        <v>10.030443548387096</v>
      </c>
      <c r="X28" s="45">
        <v>9.8689516129032242</v>
      </c>
      <c r="Y28" s="45">
        <v>9.3665322580645149</v>
      </c>
      <c r="Z28" s="45">
        <v>10.353427419354837</v>
      </c>
      <c r="AA28" s="45">
        <v>10.999395161290321</v>
      </c>
      <c r="AB28" s="45">
        <v>10.837903225806452</v>
      </c>
      <c r="AC28" s="45">
        <v>10.389314516129032</v>
      </c>
      <c r="AD28" s="45">
        <v>9.4921370967741936</v>
      </c>
      <c r="AE28" s="45">
        <v>10.245766129032257</v>
      </c>
      <c r="AF28" s="45">
        <v>9.5639112903225811</v>
      </c>
    </row>
    <row r="29" spans="1:32">
      <c r="A29" s="3">
        <v>2002</v>
      </c>
      <c r="B29" s="5" t="s">
        <v>28</v>
      </c>
      <c r="C29" s="5" t="s">
        <v>26</v>
      </c>
      <c r="D29" s="2">
        <v>27</v>
      </c>
      <c r="E29" s="2">
        <v>0</v>
      </c>
      <c r="F29" s="45">
        <v>5.71</v>
      </c>
      <c r="G29" s="45">
        <v>5.1100000000000003</v>
      </c>
      <c r="H29" s="45">
        <v>5.45</v>
      </c>
      <c r="I29" s="45">
        <v>5.39</v>
      </c>
      <c r="J29" s="45">
        <v>5.3</v>
      </c>
      <c r="K29" s="45">
        <v>5.47</v>
      </c>
      <c r="L29" s="45">
        <v>5.73</v>
      </c>
      <c r="M29" s="45">
        <v>6.93</v>
      </c>
      <c r="N29" s="45">
        <v>6.28</v>
      </c>
      <c r="O29" s="45">
        <v>5.73</v>
      </c>
      <c r="P29" s="45">
        <v>5.43</v>
      </c>
      <c r="Q29" s="45">
        <v>5.73</v>
      </c>
      <c r="R29" s="45">
        <v>5.41</v>
      </c>
      <c r="S29" s="19">
        <v>74.400000000000006</v>
      </c>
      <c r="T29" s="45">
        <v>10.245766129032257</v>
      </c>
      <c r="U29" s="45">
        <v>9.1691532258064523</v>
      </c>
      <c r="V29" s="45">
        <v>9.779233870967742</v>
      </c>
      <c r="W29" s="45">
        <v>9.6715725806451598</v>
      </c>
      <c r="X29" s="45">
        <v>9.5100806451612883</v>
      </c>
      <c r="Y29" s="45">
        <v>9.8151209677419349</v>
      </c>
      <c r="Z29" s="45">
        <v>10.281653225806451</v>
      </c>
      <c r="AA29" s="45">
        <v>12.434879032258063</v>
      </c>
      <c r="AB29" s="45">
        <v>11.268548387096773</v>
      </c>
      <c r="AC29" s="45">
        <v>10.281653225806451</v>
      </c>
      <c r="AD29" s="45">
        <v>9.7433467741935473</v>
      </c>
      <c r="AE29" s="45">
        <v>10.281653225806451</v>
      </c>
      <c r="AF29" s="45">
        <v>9.7074596774193544</v>
      </c>
    </row>
    <row r="30" spans="1:32">
      <c r="A30" s="3">
        <v>2002</v>
      </c>
      <c r="B30" s="5" t="s">
        <v>29</v>
      </c>
      <c r="C30" s="5" t="s">
        <v>18</v>
      </c>
      <c r="D30" s="2">
        <v>28</v>
      </c>
      <c r="E30" s="2">
        <v>0</v>
      </c>
      <c r="F30" s="46">
        <v>16964</v>
      </c>
      <c r="G30" s="46">
        <v>14798</v>
      </c>
      <c r="H30" s="46">
        <v>16081</v>
      </c>
      <c r="I30" s="46">
        <v>15711</v>
      </c>
      <c r="J30" s="46">
        <v>16218</v>
      </c>
      <c r="K30" s="46">
        <v>16243</v>
      </c>
      <c r="L30" s="46">
        <v>17816</v>
      </c>
      <c r="M30" s="46">
        <v>22000</v>
      </c>
      <c r="N30" s="46">
        <v>19096</v>
      </c>
      <c r="O30" s="46">
        <v>15631</v>
      </c>
      <c r="P30" s="46">
        <v>15000</v>
      </c>
      <c r="Q30" s="46">
        <v>15820</v>
      </c>
      <c r="R30" s="46">
        <v>15314</v>
      </c>
      <c r="S30" s="19">
        <v>74.400000000000006</v>
      </c>
      <c r="T30" s="46">
        <v>30439.435483870966</v>
      </c>
      <c r="U30" s="46">
        <v>26552.862903225803</v>
      </c>
      <c r="V30" s="46">
        <v>28855.020161290322</v>
      </c>
      <c r="W30" s="46">
        <v>28191.108870967739</v>
      </c>
      <c r="X30" s="46">
        <v>29100.846774193546</v>
      </c>
      <c r="Y30" s="46">
        <v>29145.705645161288</v>
      </c>
      <c r="Z30" s="46">
        <v>31968.22580645161</v>
      </c>
      <c r="AA30" s="46">
        <v>39475.806451612902</v>
      </c>
      <c r="AB30" s="46">
        <v>34265</v>
      </c>
      <c r="AC30" s="46">
        <v>28047.560483870966</v>
      </c>
      <c r="AD30" s="46">
        <v>26915.322580645159</v>
      </c>
      <c r="AE30" s="46">
        <v>28386.693548387095</v>
      </c>
      <c r="AF30" s="46">
        <v>27478.749999999996</v>
      </c>
    </row>
    <row r="31" spans="1:32">
      <c r="A31" s="3">
        <v>2002</v>
      </c>
      <c r="B31" s="5" t="s">
        <v>29</v>
      </c>
      <c r="C31" s="5" t="s">
        <v>19</v>
      </c>
      <c r="D31" s="2">
        <v>29</v>
      </c>
      <c r="E31" s="2">
        <v>0</v>
      </c>
      <c r="F31" s="46">
        <v>21489</v>
      </c>
      <c r="G31" s="46">
        <v>19276</v>
      </c>
      <c r="H31" s="46">
        <v>20582</v>
      </c>
      <c r="I31" s="46">
        <v>20082</v>
      </c>
      <c r="J31" s="46">
        <v>20661</v>
      </c>
      <c r="K31" s="46">
        <v>20456</v>
      </c>
      <c r="L31" s="46">
        <v>23271</v>
      </c>
      <c r="M31" s="46">
        <v>25976</v>
      </c>
      <c r="N31" s="46">
        <v>24523</v>
      </c>
      <c r="O31" s="46">
        <v>20574</v>
      </c>
      <c r="P31" s="46">
        <v>19384</v>
      </c>
      <c r="Q31" s="46">
        <v>20343</v>
      </c>
      <c r="R31" s="46">
        <v>18610</v>
      </c>
      <c r="S31" s="19">
        <v>74.400000000000006</v>
      </c>
      <c r="T31" s="46">
        <v>38558.891129032258</v>
      </c>
      <c r="U31" s="46">
        <v>34587.983870967742</v>
      </c>
      <c r="V31" s="46">
        <v>36931.411290322576</v>
      </c>
      <c r="W31" s="46">
        <v>36034.233870967742</v>
      </c>
      <c r="X31" s="46">
        <v>37073.165322580644</v>
      </c>
      <c r="Y31" s="46">
        <v>36705.322580645159</v>
      </c>
      <c r="Z31" s="46">
        <v>41756.431451612902</v>
      </c>
      <c r="AA31" s="46">
        <v>46610.161290322576</v>
      </c>
      <c r="AB31" s="46">
        <v>44002.963709677417</v>
      </c>
      <c r="AC31" s="46">
        <v>36917.056451612902</v>
      </c>
      <c r="AD31" s="46">
        <v>34781.774193548386</v>
      </c>
      <c r="AE31" s="46">
        <v>36502.560483870962</v>
      </c>
      <c r="AF31" s="46">
        <v>33392.943548387091</v>
      </c>
    </row>
    <row r="32" spans="1:32">
      <c r="A32" s="3">
        <v>2002</v>
      </c>
      <c r="B32" s="5" t="s">
        <v>29</v>
      </c>
      <c r="C32" s="5" t="s">
        <v>20</v>
      </c>
      <c r="D32" s="2">
        <v>30</v>
      </c>
      <c r="E32" s="2">
        <v>0</v>
      </c>
      <c r="F32" s="46">
        <v>12018</v>
      </c>
      <c r="G32" s="46">
        <v>10678</v>
      </c>
      <c r="H32" s="46">
        <v>11616</v>
      </c>
      <c r="I32" s="46">
        <v>10956</v>
      </c>
      <c r="J32" s="46">
        <v>10668</v>
      </c>
      <c r="K32" s="46">
        <v>11313</v>
      </c>
      <c r="L32" s="46">
        <v>11719</v>
      </c>
      <c r="M32" s="46">
        <v>18000</v>
      </c>
      <c r="N32" s="46">
        <v>13499</v>
      </c>
      <c r="O32" s="46">
        <v>10771</v>
      </c>
      <c r="P32" s="46">
        <v>11136</v>
      </c>
      <c r="Q32" s="46">
        <v>11885</v>
      </c>
      <c r="R32" s="46">
        <v>11493</v>
      </c>
      <c r="S32" s="19">
        <v>74.400000000000006</v>
      </c>
      <c r="T32" s="46">
        <v>21564.556451612902</v>
      </c>
      <c r="U32" s="46">
        <v>19160.120967741936</v>
      </c>
      <c r="V32" s="46">
        <v>20843.22580645161</v>
      </c>
      <c r="W32" s="46">
        <v>19658.951612903224</v>
      </c>
      <c r="X32" s="46">
        <v>19142.177419354837</v>
      </c>
      <c r="Y32" s="46">
        <v>20299.53629032258</v>
      </c>
      <c r="Z32" s="46">
        <v>21028.044354838708</v>
      </c>
      <c r="AA32" s="46">
        <v>32298.38709677419</v>
      </c>
      <c r="AB32" s="46">
        <v>24221.995967741932</v>
      </c>
      <c r="AC32" s="46">
        <v>19326.995967741936</v>
      </c>
      <c r="AD32" s="46">
        <v>19981.935483870966</v>
      </c>
      <c r="AE32" s="46">
        <v>21325.907258064515</v>
      </c>
      <c r="AF32" s="46">
        <v>20622.520161290322</v>
      </c>
    </row>
    <row r="33" spans="1:32">
      <c r="A33" s="3">
        <v>2002</v>
      </c>
      <c r="B33" s="5" t="s">
        <v>29</v>
      </c>
      <c r="C33" s="5" t="s">
        <v>21</v>
      </c>
      <c r="D33" s="2">
        <v>31</v>
      </c>
      <c r="E33" s="2">
        <v>0</v>
      </c>
      <c r="F33" s="46">
        <v>20376</v>
      </c>
      <c r="G33" s="46">
        <v>18075</v>
      </c>
      <c r="H33" s="46">
        <v>19281</v>
      </c>
      <c r="I33" s="46">
        <v>18899</v>
      </c>
      <c r="J33" s="46">
        <v>19513</v>
      </c>
      <c r="K33" s="46">
        <v>19183</v>
      </c>
      <c r="L33" s="46">
        <v>21731</v>
      </c>
      <c r="M33" s="46">
        <v>25235</v>
      </c>
      <c r="N33" s="46">
        <v>22880</v>
      </c>
      <c r="O33" s="46">
        <v>19308</v>
      </c>
      <c r="P33" s="46">
        <v>18411</v>
      </c>
      <c r="Q33" s="46">
        <v>19116</v>
      </c>
      <c r="R33" s="46">
        <v>18325</v>
      </c>
      <c r="S33" s="19">
        <v>74.400000000000006</v>
      </c>
      <c r="T33" s="46">
        <v>36561.774193548386</v>
      </c>
      <c r="U33" s="46">
        <v>32432.963709677417</v>
      </c>
      <c r="V33" s="46">
        <v>34596.955645161288</v>
      </c>
      <c r="W33" s="46">
        <v>33911.51209677419</v>
      </c>
      <c r="X33" s="46">
        <v>35013.245967741932</v>
      </c>
      <c r="Y33" s="46">
        <v>34421.108870967742</v>
      </c>
      <c r="Z33" s="46">
        <v>38993.125</v>
      </c>
      <c r="AA33" s="46">
        <v>45280.544354838705</v>
      </c>
      <c r="AB33" s="46">
        <v>41054.838709677417</v>
      </c>
      <c r="AC33" s="46">
        <v>34645.403225806447</v>
      </c>
      <c r="AD33" s="46">
        <v>33035.866935483871</v>
      </c>
      <c r="AE33" s="46">
        <v>34300.88709677419</v>
      </c>
      <c r="AF33" s="46">
        <v>32881.552419354834</v>
      </c>
    </row>
    <row r="34" spans="1:32">
      <c r="A34" s="3">
        <v>2002</v>
      </c>
      <c r="B34" s="5" t="s">
        <v>29</v>
      </c>
      <c r="C34" s="5" t="s">
        <v>22</v>
      </c>
      <c r="D34" s="2">
        <v>32</v>
      </c>
      <c r="E34" s="2">
        <v>0</v>
      </c>
      <c r="F34" s="46">
        <v>22435</v>
      </c>
      <c r="G34" s="46">
        <v>20223</v>
      </c>
      <c r="H34" s="46">
        <v>21246</v>
      </c>
      <c r="I34" s="46">
        <v>20775</v>
      </c>
      <c r="J34" s="46">
        <v>21462</v>
      </c>
      <c r="K34" s="46">
        <v>21191</v>
      </c>
      <c r="L34" s="46">
        <v>24313</v>
      </c>
      <c r="M34" s="46">
        <v>27163</v>
      </c>
      <c r="N34" s="46">
        <v>25558</v>
      </c>
      <c r="O34" s="46">
        <v>21684</v>
      </c>
      <c r="P34" s="46">
        <v>19989</v>
      </c>
      <c r="Q34" s="46">
        <v>21435</v>
      </c>
      <c r="R34" s="46">
        <v>19520</v>
      </c>
      <c r="S34" s="19">
        <v>74.400000000000006</v>
      </c>
      <c r="T34" s="46">
        <v>40256.350806451606</v>
      </c>
      <c r="U34" s="46">
        <v>36287.237903225803</v>
      </c>
      <c r="V34" s="46">
        <v>38122.862903225803</v>
      </c>
      <c r="W34" s="46">
        <v>37277.721774193546</v>
      </c>
      <c r="X34" s="46">
        <v>38510.443548387091</v>
      </c>
      <c r="Y34" s="46">
        <v>38024.173387096773</v>
      </c>
      <c r="Z34" s="46">
        <v>43626.149193548386</v>
      </c>
      <c r="AA34" s="46">
        <v>48740.060483870962</v>
      </c>
      <c r="AB34" s="46">
        <v>45860.120967741932</v>
      </c>
      <c r="AC34" s="46">
        <v>38908.790322580644</v>
      </c>
      <c r="AD34" s="46">
        <v>35867.358870967742</v>
      </c>
      <c r="AE34" s="46">
        <v>38461.995967741932</v>
      </c>
      <c r="AF34" s="46">
        <v>35025.806451612902</v>
      </c>
    </row>
    <row r="35" spans="1:32">
      <c r="A35" s="3">
        <v>2002</v>
      </c>
      <c r="B35" s="5" t="s">
        <v>29</v>
      </c>
      <c r="C35" s="5" t="s">
        <v>23</v>
      </c>
      <c r="D35" s="2">
        <v>33</v>
      </c>
      <c r="E35" s="2">
        <v>0</v>
      </c>
      <c r="F35" s="46">
        <v>16973</v>
      </c>
      <c r="G35" s="46">
        <v>14548</v>
      </c>
      <c r="H35" s="46">
        <v>15876</v>
      </c>
      <c r="I35" s="46">
        <v>15190</v>
      </c>
      <c r="J35" s="46">
        <v>15342</v>
      </c>
      <c r="K35" s="46">
        <v>15342</v>
      </c>
      <c r="L35" s="46">
        <v>17652</v>
      </c>
      <c r="M35" s="46">
        <v>22975</v>
      </c>
      <c r="N35" s="46">
        <v>18798</v>
      </c>
      <c r="O35" s="46">
        <v>15705</v>
      </c>
      <c r="P35" s="46">
        <v>15143</v>
      </c>
      <c r="Q35" s="46">
        <v>15788</v>
      </c>
      <c r="R35" s="46">
        <v>15958</v>
      </c>
      <c r="S35" s="19">
        <v>74.400000000000006</v>
      </c>
      <c r="T35" s="46">
        <v>30455.584677419352</v>
      </c>
      <c r="U35" s="46">
        <v>26104.274193548386</v>
      </c>
      <c r="V35" s="46">
        <v>28487.177419354837</v>
      </c>
      <c r="W35" s="46">
        <v>27256.249999999996</v>
      </c>
      <c r="X35" s="46">
        <v>27528.991935483868</v>
      </c>
      <c r="Y35" s="46">
        <v>27528.991935483868</v>
      </c>
      <c r="Z35" s="46">
        <v>31673.951612903224</v>
      </c>
      <c r="AA35" s="46">
        <v>41225.302419354834</v>
      </c>
      <c r="AB35" s="46">
        <v>33730.282258064515</v>
      </c>
      <c r="AC35" s="46">
        <v>28180.342741935481</v>
      </c>
      <c r="AD35" s="46">
        <v>27171.915322580644</v>
      </c>
      <c r="AE35" s="46">
        <v>28329.274193548386</v>
      </c>
      <c r="AF35" s="46">
        <v>28634.31451612903</v>
      </c>
    </row>
    <row r="36" spans="1:32">
      <c r="A36" s="3">
        <v>2002</v>
      </c>
      <c r="B36" s="5" t="s">
        <v>29</v>
      </c>
      <c r="C36" s="5" t="s">
        <v>24</v>
      </c>
      <c r="D36" s="2">
        <v>34</v>
      </c>
      <c r="E36" s="2">
        <v>0</v>
      </c>
      <c r="F36" s="46">
        <v>6159</v>
      </c>
      <c r="G36" s="46">
        <v>5548</v>
      </c>
      <c r="H36" s="46">
        <v>6285</v>
      </c>
      <c r="I36" s="46">
        <v>6063</v>
      </c>
      <c r="J36" s="46">
        <v>5735</v>
      </c>
      <c r="K36" s="46">
        <v>5944</v>
      </c>
      <c r="L36" s="46">
        <v>6000</v>
      </c>
      <c r="M36" s="46">
        <v>7127</v>
      </c>
      <c r="N36" s="46">
        <v>6507</v>
      </c>
      <c r="O36" s="46">
        <v>6012</v>
      </c>
      <c r="P36" s="46">
        <v>6001</v>
      </c>
      <c r="Q36" s="46">
        <v>6317</v>
      </c>
      <c r="R36" s="46">
        <v>6008</v>
      </c>
      <c r="S36" s="19">
        <v>74.400000000000006</v>
      </c>
      <c r="T36" s="46">
        <v>11051.431451612902</v>
      </c>
      <c r="U36" s="46">
        <v>9955.0806451612898</v>
      </c>
      <c r="V36" s="46">
        <v>11277.520161290322</v>
      </c>
      <c r="W36" s="46">
        <v>10879.173387096773</v>
      </c>
      <c r="X36" s="46">
        <v>10290.625</v>
      </c>
      <c r="Y36" s="46">
        <v>10665.645161290322</v>
      </c>
      <c r="Z36" s="46">
        <v>10766.129032258064</v>
      </c>
      <c r="AA36" s="46">
        <v>12788.366935483869</v>
      </c>
      <c r="AB36" s="46">
        <v>11675.866935483869</v>
      </c>
      <c r="AC36" s="46">
        <v>10787.66129032258</v>
      </c>
      <c r="AD36" s="46">
        <v>10767.923387096773</v>
      </c>
      <c r="AE36" s="46">
        <v>11334.939516129032</v>
      </c>
      <c r="AF36" s="46">
        <v>10780.483870967741</v>
      </c>
    </row>
    <row r="37" spans="1:32">
      <c r="A37" s="3">
        <v>2002</v>
      </c>
      <c r="B37" s="5" t="s">
        <v>29</v>
      </c>
      <c r="C37" s="5" t="s">
        <v>25</v>
      </c>
      <c r="D37" s="2">
        <v>35</v>
      </c>
      <c r="E37" s="2">
        <v>0</v>
      </c>
      <c r="F37" s="46">
        <v>6000</v>
      </c>
      <c r="G37" s="46">
        <v>5964</v>
      </c>
      <c r="H37" s="46">
        <v>6330</v>
      </c>
      <c r="I37" s="46">
        <v>6341</v>
      </c>
      <c r="J37" s="46">
        <v>5317</v>
      </c>
      <c r="K37" s="46">
        <v>5508</v>
      </c>
      <c r="L37" s="46">
        <v>5924</v>
      </c>
      <c r="M37" s="46">
        <v>6865</v>
      </c>
      <c r="N37" s="46">
        <v>6212</v>
      </c>
      <c r="O37" s="46">
        <v>5941</v>
      </c>
      <c r="P37" s="46">
        <v>5464</v>
      </c>
      <c r="Q37" s="46">
        <v>5327</v>
      </c>
      <c r="R37" s="46">
        <v>5995</v>
      </c>
      <c r="S37" s="19">
        <v>74.400000000000006</v>
      </c>
      <c r="T37" s="46">
        <v>10766.129032258064</v>
      </c>
      <c r="U37" s="46">
        <v>10701.532258064515</v>
      </c>
      <c r="V37" s="46">
        <v>11358.266129032258</v>
      </c>
      <c r="W37" s="46">
        <v>11378.004032258064</v>
      </c>
      <c r="X37" s="46">
        <v>9540.5846774193542</v>
      </c>
      <c r="Y37" s="46">
        <v>9883.3064516129016</v>
      </c>
      <c r="Z37" s="46">
        <v>10629.758064516129</v>
      </c>
      <c r="AA37" s="46">
        <v>12318.245967741934</v>
      </c>
      <c r="AB37" s="46">
        <v>11146.532258064515</v>
      </c>
      <c r="AC37" s="46">
        <v>10660.262096774193</v>
      </c>
      <c r="AD37" s="46">
        <v>9804.3548387096762</v>
      </c>
      <c r="AE37" s="46">
        <v>9558.5282258064508</v>
      </c>
      <c r="AF37" s="46">
        <v>10757.157258064515</v>
      </c>
    </row>
    <row r="38" spans="1:32">
      <c r="A38" s="3">
        <v>2002</v>
      </c>
      <c r="B38" s="5" t="s">
        <v>29</v>
      </c>
      <c r="C38" s="5" t="s">
        <v>26</v>
      </c>
      <c r="D38" s="2">
        <v>36</v>
      </c>
      <c r="E38" s="2">
        <v>0</v>
      </c>
      <c r="F38" s="46">
        <v>6180</v>
      </c>
      <c r="G38" s="46">
        <v>5506</v>
      </c>
      <c r="H38" s="46">
        <v>6281</v>
      </c>
      <c r="I38" s="46">
        <v>6021</v>
      </c>
      <c r="J38" s="46">
        <v>5821</v>
      </c>
      <c r="K38" s="46">
        <v>5967</v>
      </c>
      <c r="L38" s="46">
        <v>6003</v>
      </c>
      <c r="M38" s="46">
        <v>7187</v>
      </c>
      <c r="N38" s="46">
        <v>6537</v>
      </c>
      <c r="O38" s="46">
        <v>6019</v>
      </c>
      <c r="P38" s="46">
        <v>6122</v>
      </c>
      <c r="Q38" s="46">
        <v>6402</v>
      </c>
      <c r="R38" s="46">
        <v>6007</v>
      </c>
      <c r="S38" s="19">
        <v>74.400000000000006</v>
      </c>
      <c r="T38" s="46">
        <v>11089.112903225805</v>
      </c>
      <c r="U38" s="46">
        <v>9879.717741935483</v>
      </c>
      <c r="V38" s="46">
        <v>11270.342741935483</v>
      </c>
      <c r="W38" s="46">
        <v>10803.810483870968</v>
      </c>
      <c r="X38" s="46">
        <v>10444.939516129032</v>
      </c>
      <c r="Y38" s="46">
        <v>10706.915322580644</v>
      </c>
      <c r="Z38" s="46">
        <v>10771.512096774193</v>
      </c>
      <c r="AA38" s="46">
        <v>12896.028225806451</v>
      </c>
      <c r="AB38" s="46">
        <v>11729.697580645161</v>
      </c>
      <c r="AC38" s="46">
        <v>10800.221774193547</v>
      </c>
      <c r="AD38" s="46">
        <v>10985.040322580644</v>
      </c>
      <c r="AE38" s="46">
        <v>11487.459677419354</v>
      </c>
      <c r="AF38" s="46">
        <v>10778.689516129032</v>
      </c>
    </row>
    <row r="39" spans="1:32">
      <c r="A39" s="3">
        <v>2003</v>
      </c>
      <c r="B39" s="5" t="s">
        <v>17</v>
      </c>
      <c r="C39" s="5" t="s">
        <v>18</v>
      </c>
      <c r="D39" s="2">
        <v>1</v>
      </c>
      <c r="E39" s="2">
        <v>1</v>
      </c>
      <c r="F39" s="96">
        <v>334.7</v>
      </c>
      <c r="G39" s="96">
        <v>293.3</v>
      </c>
      <c r="H39" s="96">
        <v>316.7</v>
      </c>
      <c r="I39" s="96">
        <v>311</v>
      </c>
      <c r="J39" s="96">
        <v>319.7</v>
      </c>
      <c r="K39" s="96">
        <v>317.89999999999998</v>
      </c>
      <c r="L39" s="96">
        <v>355.1</v>
      </c>
      <c r="M39" s="96">
        <v>435.9</v>
      </c>
      <c r="N39" s="96">
        <v>375.4</v>
      </c>
      <c r="O39" s="96">
        <v>311.2</v>
      </c>
      <c r="P39" s="96">
        <v>300.3</v>
      </c>
      <c r="Q39" s="96">
        <v>316.5</v>
      </c>
      <c r="R39" s="96">
        <v>290</v>
      </c>
      <c r="S39" s="19">
        <v>75.5</v>
      </c>
      <c r="T39" s="96">
        <v>591.82052980132448</v>
      </c>
      <c r="U39" s="96">
        <v>518.61655629139079</v>
      </c>
      <c r="V39" s="96">
        <v>559.992715231788</v>
      </c>
      <c r="W39" s="96">
        <v>549.91390728476824</v>
      </c>
      <c r="X39" s="96">
        <v>565.29735099337745</v>
      </c>
      <c r="Y39" s="96">
        <v>562.1145695364238</v>
      </c>
      <c r="Z39" s="96">
        <v>627.89205298013258</v>
      </c>
      <c r="AA39" s="96">
        <v>770.76357615894028</v>
      </c>
      <c r="AB39" s="96">
        <v>663.78675496688732</v>
      </c>
      <c r="AC39" s="96">
        <v>550.26754966887415</v>
      </c>
      <c r="AD39" s="96">
        <v>530.99403973509936</v>
      </c>
      <c r="AE39" s="96">
        <v>559.63907284768209</v>
      </c>
      <c r="AF39" s="96">
        <v>512.78145695364242</v>
      </c>
    </row>
    <row r="40" spans="1:32">
      <c r="A40" s="3">
        <v>2003</v>
      </c>
      <c r="B40" s="5" t="s">
        <v>17</v>
      </c>
      <c r="C40" s="5" t="s">
        <v>19</v>
      </c>
      <c r="D40" s="2">
        <v>2</v>
      </c>
      <c r="E40" s="2">
        <v>1</v>
      </c>
      <c r="F40" s="96">
        <v>422.3</v>
      </c>
      <c r="G40" s="96">
        <v>370.9</v>
      </c>
      <c r="H40" s="96">
        <v>405.1</v>
      </c>
      <c r="I40" s="96">
        <v>394</v>
      </c>
      <c r="J40" s="96">
        <v>404.3</v>
      </c>
      <c r="K40" s="96">
        <v>400</v>
      </c>
      <c r="L40" s="96">
        <v>457.1</v>
      </c>
      <c r="M40" s="96">
        <v>504</v>
      </c>
      <c r="N40" s="96">
        <v>483.4</v>
      </c>
      <c r="O40" s="96">
        <v>405.2</v>
      </c>
      <c r="P40" s="96">
        <v>383.9</v>
      </c>
      <c r="Q40" s="96">
        <v>399.5</v>
      </c>
      <c r="R40" s="96">
        <v>357.4</v>
      </c>
      <c r="S40" s="19">
        <v>75.5</v>
      </c>
      <c r="T40" s="96">
        <v>746.71589403973519</v>
      </c>
      <c r="U40" s="96">
        <v>655.82980132450325</v>
      </c>
      <c r="V40" s="96">
        <v>716.30264900662257</v>
      </c>
      <c r="W40" s="96">
        <v>696.67549668874176</v>
      </c>
      <c r="X40" s="96">
        <v>714.8880794701987</v>
      </c>
      <c r="Y40" s="96">
        <v>707.28476821192055</v>
      </c>
      <c r="Z40" s="96">
        <v>808.24966887417224</v>
      </c>
      <c r="AA40" s="96">
        <v>891.17880794701989</v>
      </c>
      <c r="AB40" s="96">
        <v>854.75364238410589</v>
      </c>
      <c r="AC40" s="96">
        <v>716.47947019867547</v>
      </c>
      <c r="AD40" s="96">
        <v>678.81655629139061</v>
      </c>
      <c r="AE40" s="96">
        <v>706.4006622516556</v>
      </c>
      <c r="AF40" s="96">
        <v>631.95894039735094</v>
      </c>
    </row>
    <row r="41" spans="1:32">
      <c r="A41" s="3">
        <v>2003</v>
      </c>
      <c r="B41" s="5" t="s">
        <v>17</v>
      </c>
      <c r="C41" s="5" t="s">
        <v>20</v>
      </c>
      <c r="D41" s="2">
        <v>3</v>
      </c>
      <c r="E41" s="2">
        <v>1</v>
      </c>
      <c r="F41" s="96">
        <v>248</v>
      </c>
      <c r="G41" s="96">
        <v>223.8</v>
      </c>
      <c r="H41" s="96">
        <v>237.3</v>
      </c>
      <c r="I41" s="96">
        <v>222.3</v>
      </c>
      <c r="J41" s="96">
        <v>225.8</v>
      </c>
      <c r="K41" s="96">
        <v>231.3</v>
      </c>
      <c r="L41" s="96">
        <v>246.1</v>
      </c>
      <c r="M41" s="96">
        <v>364.7</v>
      </c>
      <c r="N41" s="96">
        <v>276.39999999999998</v>
      </c>
      <c r="O41" s="96">
        <v>225</v>
      </c>
      <c r="P41" s="96">
        <v>227.3</v>
      </c>
      <c r="Q41" s="96">
        <v>246.7</v>
      </c>
      <c r="R41" s="96">
        <v>231.2</v>
      </c>
      <c r="S41" s="19">
        <v>75.5</v>
      </c>
      <c r="T41" s="96">
        <v>438.51655629139071</v>
      </c>
      <c r="U41" s="96">
        <v>395.72582781456958</v>
      </c>
      <c r="V41" s="96">
        <v>419.59668874172189</v>
      </c>
      <c r="W41" s="96">
        <v>393.07350993377486</v>
      </c>
      <c r="X41" s="96">
        <v>399.2622516556292</v>
      </c>
      <c r="Y41" s="96">
        <v>408.9874172185431</v>
      </c>
      <c r="Z41" s="96">
        <v>435.15695364238411</v>
      </c>
      <c r="AA41" s="96">
        <v>644.86688741721855</v>
      </c>
      <c r="AB41" s="96">
        <v>488.73377483443699</v>
      </c>
      <c r="AC41" s="96">
        <v>397.84768211920527</v>
      </c>
      <c r="AD41" s="96">
        <v>401.91456953642387</v>
      </c>
      <c r="AE41" s="96">
        <v>436.21788079470195</v>
      </c>
      <c r="AF41" s="96">
        <v>408.81059602649003</v>
      </c>
    </row>
    <row r="42" spans="1:32">
      <c r="A42" s="3">
        <v>2003</v>
      </c>
      <c r="B42" s="5" t="s">
        <v>17</v>
      </c>
      <c r="C42" s="5" t="s">
        <v>21</v>
      </c>
      <c r="D42" s="2">
        <v>4</v>
      </c>
      <c r="E42" s="2">
        <v>1</v>
      </c>
      <c r="F42" s="96">
        <v>404</v>
      </c>
      <c r="G42" s="96">
        <v>350.5</v>
      </c>
      <c r="H42" s="96">
        <v>383.2</v>
      </c>
      <c r="I42" s="96">
        <v>375.5</v>
      </c>
      <c r="J42" s="96">
        <v>385.7</v>
      </c>
      <c r="K42" s="96">
        <v>378.9</v>
      </c>
      <c r="L42" s="96">
        <v>431.7</v>
      </c>
      <c r="M42" s="96">
        <v>496.3</v>
      </c>
      <c r="N42" s="96">
        <v>451</v>
      </c>
      <c r="O42" s="96">
        <v>383.9</v>
      </c>
      <c r="P42" s="96">
        <v>368.5</v>
      </c>
      <c r="Q42" s="96">
        <v>381.8</v>
      </c>
      <c r="R42" s="96">
        <v>352</v>
      </c>
      <c r="S42" s="19">
        <v>75.5</v>
      </c>
      <c r="T42" s="96">
        <v>714.35761589403978</v>
      </c>
      <c r="U42" s="96">
        <v>619.75827814569539</v>
      </c>
      <c r="V42" s="96">
        <v>677.57880794701987</v>
      </c>
      <c r="W42" s="96">
        <v>663.96357615894044</v>
      </c>
      <c r="X42" s="96">
        <v>681.99933774834437</v>
      </c>
      <c r="Y42" s="96">
        <v>669.9754966887416</v>
      </c>
      <c r="Z42" s="96">
        <v>763.33708609271514</v>
      </c>
      <c r="AA42" s="96">
        <v>877.56357615894046</v>
      </c>
      <c r="AB42" s="96">
        <v>797.46357615894044</v>
      </c>
      <c r="AC42" s="96">
        <v>678.81655629139061</v>
      </c>
      <c r="AD42" s="96">
        <v>651.58609271523176</v>
      </c>
      <c r="AE42" s="96">
        <v>675.10331125827815</v>
      </c>
      <c r="AF42" s="96">
        <v>622.41059602649011</v>
      </c>
    </row>
    <row r="43" spans="1:32">
      <c r="A43" s="3">
        <v>2003</v>
      </c>
      <c r="B43" s="5" t="s">
        <v>17</v>
      </c>
      <c r="C43" s="5" t="s">
        <v>22</v>
      </c>
      <c r="D43" s="2">
        <v>5</v>
      </c>
      <c r="E43" s="2">
        <v>1</v>
      </c>
      <c r="F43" s="96">
        <v>444.5</v>
      </c>
      <c r="G43" s="96">
        <v>392.9</v>
      </c>
      <c r="H43" s="96">
        <v>422.3</v>
      </c>
      <c r="I43" s="96">
        <v>412.7</v>
      </c>
      <c r="J43" s="96">
        <v>425.8</v>
      </c>
      <c r="K43" s="96">
        <v>417</v>
      </c>
      <c r="L43" s="96">
        <v>479.8</v>
      </c>
      <c r="M43" s="96">
        <v>537.6</v>
      </c>
      <c r="N43" s="96">
        <v>503.8</v>
      </c>
      <c r="O43" s="96">
        <v>428.4</v>
      </c>
      <c r="P43" s="96">
        <v>403.2</v>
      </c>
      <c r="Q43" s="96">
        <v>422.2</v>
      </c>
      <c r="R43" s="96">
        <v>381.8</v>
      </c>
      <c r="S43" s="19">
        <v>75.5</v>
      </c>
      <c r="T43" s="96">
        <v>785.9701986754967</v>
      </c>
      <c r="U43" s="96">
        <v>694.73046357615885</v>
      </c>
      <c r="V43" s="96">
        <v>746.71589403973519</v>
      </c>
      <c r="W43" s="96">
        <v>729.74105960264899</v>
      </c>
      <c r="X43" s="96">
        <v>752.90463576158947</v>
      </c>
      <c r="Y43" s="96">
        <v>737.34437086092714</v>
      </c>
      <c r="Z43" s="96">
        <v>848.3880794701987</v>
      </c>
      <c r="AA43" s="96">
        <v>950.59072847682125</v>
      </c>
      <c r="AB43" s="96">
        <v>890.82516556291398</v>
      </c>
      <c r="AC43" s="96">
        <v>757.50198675496677</v>
      </c>
      <c r="AD43" s="96">
        <v>712.9430463576158</v>
      </c>
      <c r="AE43" s="96">
        <v>746.53907284768206</v>
      </c>
      <c r="AF43" s="96">
        <v>675.10331125827815</v>
      </c>
    </row>
    <row r="44" spans="1:32">
      <c r="A44" s="3">
        <v>2003</v>
      </c>
      <c r="B44" s="5" t="s">
        <v>17</v>
      </c>
      <c r="C44" s="5" t="s">
        <v>23</v>
      </c>
      <c r="D44" s="2">
        <v>6</v>
      </c>
      <c r="E44" s="2">
        <v>1</v>
      </c>
      <c r="F44" s="96">
        <v>342.9</v>
      </c>
      <c r="G44" s="96">
        <v>295</v>
      </c>
      <c r="H44" s="96">
        <v>322.39999999999998</v>
      </c>
      <c r="I44" s="96">
        <v>313.10000000000002</v>
      </c>
      <c r="J44" s="96">
        <v>309.3</v>
      </c>
      <c r="K44" s="96">
        <v>311.5</v>
      </c>
      <c r="L44" s="96">
        <v>355.1</v>
      </c>
      <c r="M44" s="96">
        <v>451.5</v>
      </c>
      <c r="N44" s="96">
        <v>371.6</v>
      </c>
      <c r="O44" s="96">
        <v>316.60000000000002</v>
      </c>
      <c r="P44" s="96">
        <v>305.60000000000002</v>
      </c>
      <c r="Q44" s="96">
        <v>324.39999999999998</v>
      </c>
      <c r="R44" s="96">
        <v>309.10000000000002</v>
      </c>
      <c r="S44" s="19">
        <v>75.5</v>
      </c>
      <c r="T44" s="96">
        <v>606.31986754966874</v>
      </c>
      <c r="U44" s="96">
        <v>521.62251655629143</v>
      </c>
      <c r="V44" s="96">
        <v>570.07152317880787</v>
      </c>
      <c r="W44" s="96">
        <v>553.62715231788093</v>
      </c>
      <c r="X44" s="96">
        <v>546.90794701986761</v>
      </c>
      <c r="Y44" s="96">
        <v>550.79801324503308</v>
      </c>
      <c r="Z44" s="96">
        <v>627.89205298013258</v>
      </c>
      <c r="AA44" s="96">
        <v>798.34768211920527</v>
      </c>
      <c r="AB44" s="96">
        <v>657.06754966887422</v>
      </c>
      <c r="AC44" s="96">
        <v>559.81589403973521</v>
      </c>
      <c r="AD44" s="96">
        <v>540.36556291390741</v>
      </c>
      <c r="AE44" s="96">
        <v>573.60794701986742</v>
      </c>
      <c r="AF44" s="96">
        <v>546.5543046357617</v>
      </c>
    </row>
    <row r="45" spans="1:32">
      <c r="A45" s="3">
        <v>2003</v>
      </c>
      <c r="B45" s="5" t="s">
        <v>17</v>
      </c>
      <c r="C45" s="5" t="s">
        <v>24</v>
      </c>
      <c r="D45" s="2">
        <v>7</v>
      </c>
      <c r="E45" s="2">
        <v>1</v>
      </c>
      <c r="F45" s="96">
        <v>122.8</v>
      </c>
      <c r="G45" s="96">
        <v>116.6</v>
      </c>
      <c r="H45" s="96">
        <v>125.6</v>
      </c>
      <c r="I45" s="96">
        <v>119.9</v>
      </c>
      <c r="J45" s="96">
        <v>117</v>
      </c>
      <c r="K45" s="96">
        <v>117.2</v>
      </c>
      <c r="L45" s="96">
        <v>119</v>
      </c>
      <c r="M45" s="96">
        <v>143.6</v>
      </c>
      <c r="N45" s="96">
        <v>134.69999999999999</v>
      </c>
      <c r="O45" s="96">
        <v>120.8</v>
      </c>
      <c r="P45" s="96">
        <v>121.6</v>
      </c>
      <c r="Q45" s="96">
        <v>125.7</v>
      </c>
      <c r="R45" s="96">
        <v>119.4</v>
      </c>
      <c r="S45" s="19">
        <v>75.5</v>
      </c>
      <c r="T45" s="96">
        <v>217.13642384105958</v>
      </c>
      <c r="U45" s="96">
        <v>206.17350993377482</v>
      </c>
      <c r="V45" s="96">
        <v>222.08741721854304</v>
      </c>
      <c r="W45" s="96">
        <v>212.0086092715232</v>
      </c>
      <c r="X45" s="96">
        <v>206.88079470198676</v>
      </c>
      <c r="Y45" s="96">
        <v>207.23443708609273</v>
      </c>
      <c r="Z45" s="96">
        <v>210.41721854304635</v>
      </c>
      <c r="AA45" s="96">
        <v>253.91523178807944</v>
      </c>
      <c r="AB45" s="96">
        <v>238.17814569536421</v>
      </c>
      <c r="AC45" s="96">
        <v>213.6</v>
      </c>
      <c r="AD45" s="96">
        <v>215.01456953642383</v>
      </c>
      <c r="AE45" s="96">
        <v>222.26423841059605</v>
      </c>
      <c r="AF45" s="96">
        <v>211.12450331125831</v>
      </c>
    </row>
    <row r="46" spans="1:32">
      <c r="A46" s="3">
        <v>2003</v>
      </c>
      <c r="B46" s="5" t="s">
        <v>17</v>
      </c>
      <c r="C46" s="5" t="s">
        <v>25</v>
      </c>
      <c r="D46" s="2">
        <v>8</v>
      </c>
      <c r="E46" s="2">
        <v>1</v>
      </c>
      <c r="F46" s="96">
        <v>112.5</v>
      </c>
      <c r="G46" s="96">
        <v>117.5</v>
      </c>
      <c r="H46" s="96">
        <v>113.5</v>
      </c>
      <c r="I46" s="96">
        <v>113.8</v>
      </c>
      <c r="J46" s="96">
        <v>105</v>
      </c>
      <c r="K46" s="96">
        <v>102.8</v>
      </c>
      <c r="L46" s="96">
        <v>103.3</v>
      </c>
      <c r="M46" s="96">
        <v>125.3</v>
      </c>
      <c r="N46" s="96">
        <v>120.4</v>
      </c>
      <c r="O46" s="96">
        <v>109.7</v>
      </c>
      <c r="P46" s="96">
        <v>110.7</v>
      </c>
      <c r="Q46" s="96">
        <v>114.7</v>
      </c>
      <c r="R46" s="96">
        <v>122.1</v>
      </c>
      <c r="S46" s="19">
        <v>75.5</v>
      </c>
      <c r="T46" s="96">
        <v>198.92384105960264</v>
      </c>
      <c r="U46" s="96">
        <v>207.76490066225165</v>
      </c>
      <c r="V46" s="96">
        <v>200.69205298013244</v>
      </c>
      <c r="W46" s="96">
        <v>201.22251655629137</v>
      </c>
      <c r="X46" s="96">
        <v>185.66225165562915</v>
      </c>
      <c r="Y46" s="96">
        <v>181.77218543046357</v>
      </c>
      <c r="Z46" s="96">
        <v>182.65629139072846</v>
      </c>
      <c r="AA46" s="96">
        <v>221.55695364238409</v>
      </c>
      <c r="AB46" s="96">
        <v>212.89271523178809</v>
      </c>
      <c r="AC46" s="96">
        <v>193.97284768211921</v>
      </c>
      <c r="AD46" s="96">
        <v>195.74105960264902</v>
      </c>
      <c r="AE46" s="96">
        <v>202.81390728476822</v>
      </c>
      <c r="AF46" s="96">
        <v>215.89867549668872</v>
      </c>
    </row>
    <row r="47" spans="1:32">
      <c r="A47" s="3">
        <v>2003</v>
      </c>
      <c r="B47" s="5" t="s">
        <v>17</v>
      </c>
      <c r="C47" s="5" t="s">
        <v>26</v>
      </c>
      <c r="D47" s="2">
        <v>9</v>
      </c>
      <c r="E47" s="2">
        <v>1</v>
      </c>
      <c r="F47" s="96">
        <v>125</v>
      </c>
      <c r="G47" s="96">
        <v>116.4</v>
      </c>
      <c r="H47" s="96">
        <v>127.3</v>
      </c>
      <c r="I47" s="96">
        <v>120.9</v>
      </c>
      <c r="J47" s="96">
        <v>119.1</v>
      </c>
      <c r="K47" s="96">
        <v>119.4</v>
      </c>
      <c r="L47" s="96">
        <v>121</v>
      </c>
      <c r="M47" s="96">
        <v>150.4</v>
      </c>
      <c r="N47" s="96">
        <v>136.80000000000001</v>
      </c>
      <c r="O47" s="96">
        <v>122.6</v>
      </c>
      <c r="P47" s="96">
        <v>123.6</v>
      </c>
      <c r="Q47" s="96">
        <v>127.4</v>
      </c>
      <c r="R47" s="96">
        <v>116.8</v>
      </c>
      <c r="S47" s="19">
        <v>75.5</v>
      </c>
      <c r="T47" s="96">
        <v>221.02649006622516</v>
      </c>
      <c r="U47" s="96">
        <v>205.81986754966888</v>
      </c>
      <c r="V47" s="96">
        <v>225.0933774834437</v>
      </c>
      <c r="W47" s="96">
        <v>213.77682119205301</v>
      </c>
      <c r="X47" s="96">
        <v>210.59403973509933</v>
      </c>
      <c r="Y47" s="96">
        <v>211.12450331125831</v>
      </c>
      <c r="Z47" s="96">
        <v>213.95364238410596</v>
      </c>
      <c r="AA47" s="96">
        <v>265.93907284768216</v>
      </c>
      <c r="AB47" s="96">
        <v>241.89139072847686</v>
      </c>
      <c r="AC47" s="96">
        <v>216.78278145695361</v>
      </c>
      <c r="AD47" s="96">
        <v>218.55099337748342</v>
      </c>
      <c r="AE47" s="96">
        <v>225.27019867549672</v>
      </c>
      <c r="AF47" s="96">
        <v>206.52715231788079</v>
      </c>
    </row>
    <row r="48" spans="1:32">
      <c r="A48" s="3">
        <v>2003</v>
      </c>
      <c r="B48" s="5" t="s">
        <v>27</v>
      </c>
      <c r="C48" s="5" t="s">
        <v>18</v>
      </c>
      <c r="D48" s="2">
        <v>10</v>
      </c>
      <c r="E48" s="2">
        <v>1</v>
      </c>
      <c r="F48" s="44">
        <v>8.9499999999999993</v>
      </c>
      <c r="G48" s="44">
        <v>7.94</v>
      </c>
      <c r="H48" s="44">
        <v>8.5</v>
      </c>
      <c r="I48" s="44">
        <v>8.23</v>
      </c>
      <c r="J48" s="44">
        <v>8.39</v>
      </c>
      <c r="K48" s="44">
        <v>8.4499999999999993</v>
      </c>
      <c r="L48" s="44">
        <v>9.3800000000000008</v>
      </c>
      <c r="M48" s="44">
        <v>11.83</v>
      </c>
      <c r="N48" s="44">
        <v>10.130000000000001</v>
      </c>
      <c r="O48" s="44">
        <v>8.4700000000000006</v>
      </c>
      <c r="P48" s="44">
        <v>8.08</v>
      </c>
      <c r="Q48" s="44">
        <v>8.52</v>
      </c>
      <c r="R48" s="44">
        <v>7.96</v>
      </c>
      <c r="S48" s="19">
        <v>75.5</v>
      </c>
      <c r="T48" s="44">
        <v>15.825496688741719</v>
      </c>
      <c r="U48" s="44">
        <v>14.039602649006623</v>
      </c>
      <c r="V48" s="44">
        <v>15.02980132450331</v>
      </c>
      <c r="W48" s="44">
        <v>14.552384105960266</v>
      </c>
      <c r="X48" s="44">
        <v>14.835298013245033</v>
      </c>
      <c r="Y48" s="44">
        <v>14.941390728476819</v>
      </c>
      <c r="Z48" s="44">
        <v>16.585827814569537</v>
      </c>
      <c r="AA48" s="44">
        <v>20.917947019867551</v>
      </c>
      <c r="AB48" s="44">
        <v>17.911986754966886</v>
      </c>
      <c r="AC48" s="44">
        <v>14.97675496688742</v>
      </c>
      <c r="AD48" s="44">
        <v>14.287152317880796</v>
      </c>
      <c r="AE48" s="44">
        <v>15.065165562913906</v>
      </c>
      <c r="AF48" s="44">
        <v>14.07496688741722</v>
      </c>
    </row>
    <row r="49" spans="1:32">
      <c r="A49" s="3">
        <v>2003</v>
      </c>
      <c r="B49" s="5" t="s">
        <v>27</v>
      </c>
      <c r="C49" s="5" t="s">
        <v>19</v>
      </c>
      <c r="D49" s="2">
        <v>11</v>
      </c>
      <c r="E49" s="2">
        <v>1</v>
      </c>
      <c r="F49" s="44">
        <v>10.35</v>
      </c>
      <c r="G49" s="44">
        <v>9.19</v>
      </c>
      <c r="H49" s="44">
        <v>9.92</v>
      </c>
      <c r="I49" s="44">
        <v>9.5500000000000007</v>
      </c>
      <c r="J49" s="44">
        <v>9.76</v>
      </c>
      <c r="K49" s="44">
        <v>9.73</v>
      </c>
      <c r="L49" s="44">
        <v>11.1</v>
      </c>
      <c r="M49" s="44">
        <v>13.02</v>
      </c>
      <c r="N49" s="44">
        <v>12.06</v>
      </c>
      <c r="O49" s="44">
        <v>9.9700000000000006</v>
      </c>
      <c r="P49" s="44">
        <v>9.33</v>
      </c>
      <c r="Q49" s="44">
        <v>9.83</v>
      </c>
      <c r="R49" s="44">
        <v>8.8000000000000007</v>
      </c>
      <c r="S49" s="19">
        <v>75.5</v>
      </c>
      <c r="T49" s="44">
        <v>18.300993377483444</v>
      </c>
      <c r="U49" s="44">
        <v>16.249867549668874</v>
      </c>
      <c r="V49" s="44">
        <v>17.540662251655629</v>
      </c>
      <c r="W49" s="44">
        <v>16.886423841059607</v>
      </c>
      <c r="X49" s="44">
        <v>17.25774834437086</v>
      </c>
      <c r="Y49" s="44">
        <v>17.204701986754969</v>
      </c>
      <c r="Z49" s="44">
        <v>19.627152317880793</v>
      </c>
      <c r="AA49" s="44">
        <v>23.022119205298011</v>
      </c>
      <c r="AB49" s="44">
        <v>21.324635761589406</v>
      </c>
      <c r="AC49" s="44">
        <v>17.629072847682121</v>
      </c>
      <c r="AD49" s="44">
        <v>16.497417218543045</v>
      </c>
      <c r="AE49" s="44">
        <v>17.381523178807949</v>
      </c>
      <c r="AF49" s="44">
        <v>15.560264900662254</v>
      </c>
    </row>
    <row r="50" spans="1:32">
      <c r="A50" s="3">
        <v>2003</v>
      </c>
      <c r="B50" s="5" t="s">
        <v>27</v>
      </c>
      <c r="C50" s="5" t="s">
        <v>20</v>
      </c>
      <c r="D50" s="2">
        <v>12</v>
      </c>
      <c r="E50" s="2">
        <v>1</v>
      </c>
      <c r="F50" s="44">
        <v>7.68</v>
      </c>
      <c r="G50" s="44">
        <v>6.89</v>
      </c>
      <c r="H50" s="44">
        <v>7.31</v>
      </c>
      <c r="I50" s="44">
        <v>6.97</v>
      </c>
      <c r="J50" s="44">
        <v>7.06</v>
      </c>
      <c r="K50" s="44">
        <v>7.13</v>
      </c>
      <c r="L50" s="44">
        <v>7.76</v>
      </c>
      <c r="M50" s="44">
        <v>10.75</v>
      </c>
      <c r="N50" s="44">
        <v>8.57</v>
      </c>
      <c r="O50" s="44">
        <v>7.26</v>
      </c>
      <c r="P50" s="44">
        <v>7.04</v>
      </c>
      <c r="Q50" s="44">
        <v>7.53</v>
      </c>
      <c r="R50" s="44">
        <v>7.2</v>
      </c>
      <c r="S50" s="19">
        <v>75.5</v>
      </c>
      <c r="T50" s="44">
        <v>13.579867549668874</v>
      </c>
      <c r="U50" s="44">
        <v>12.18298013245033</v>
      </c>
      <c r="V50" s="44">
        <v>12.925629139072848</v>
      </c>
      <c r="W50" s="44">
        <v>12.324437086092715</v>
      </c>
      <c r="X50" s="44">
        <v>12.483576158940398</v>
      </c>
      <c r="Y50" s="44">
        <v>12.607350993377484</v>
      </c>
      <c r="Z50" s="44">
        <v>13.721324503311259</v>
      </c>
      <c r="AA50" s="44">
        <v>19.008278145695364</v>
      </c>
      <c r="AB50" s="44">
        <v>15.153576158940398</v>
      </c>
      <c r="AC50" s="44">
        <v>12.837218543046356</v>
      </c>
      <c r="AD50" s="44">
        <v>12.448211920529802</v>
      </c>
      <c r="AE50" s="44">
        <v>13.314635761589404</v>
      </c>
      <c r="AF50" s="44">
        <v>12.731125827814569</v>
      </c>
    </row>
    <row r="51" spans="1:32">
      <c r="A51" s="3">
        <v>2003</v>
      </c>
      <c r="B51" s="5" t="s">
        <v>27</v>
      </c>
      <c r="C51" s="5" t="s">
        <v>21</v>
      </c>
      <c r="D51" s="2">
        <v>13</v>
      </c>
      <c r="E51" s="2">
        <v>1</v>
      </c>
      <c r="F51" s="44">
        <v>10.06</v>
      </c>
      <c r="G51" s="44">
        <v>8.7899999999999991</v>
      </c>
      <c r="H51" s="44">
        <v>9.56</v>
      </c>
      <c r="I51" s="44">
        <v>9.27</v>
      </c>
      <c r="J51" s="44">
        <v>9.4</v>
      </c>
      <c r="K51" s="44">
        <v>9.3699999999999992</v>
      </c>
      <c r="L51" s="44">
        <v>10.71</v>
      </c>
      <c r="M51" s="44">
        <v>12.93</v>
      </c>
      <c r="N51" s="44">
        <v>11.34</v>
      </c>
      <c r="O51" s="44">
        <v>9.49</v>
      </c>
      <c r="P51" s="44">
        <v>9.11</v>
      </c>
      <c r="Q51" s="44">
        <v>9.5299999999999994</v>
      </c>
      <c r="R51" s="44">
        <v>8.75</v>
      </c>
      <c r="S51" s="19">
        <v>75.5</v>
      </c>
      <c r="T51" s="44">
        <v>17.7882119205298</v>
      </c>
      <c r="U51" s="44">
        <v>15.542582781456952</v>
      </c>
      <c r="V51" s="44">
        <v>16.9041059602649</v>
      </c>
      <c r="W51" s="44">
        <v>16.391324503311257</v>
      </c>
      <c r="X51" s="44">
        <v>16.621192052980135</v>
      </c>
      <c r="Y51" s="44">
        <v>16.568145695364237</v>
      </c>
      <c r="Z51" s="44">
        <v>18.937549668874173</v>
      </c>
      <c r="AA51" s="44">
        <v>22.862980132450332</v>
      </c>
      <c r="AB51" s="44">
        <v>20.051523178807944</v>
      </c>
      <c r="AC51" s="44">
        <v>16.780331125827814</v>
      </c>
      <c r="AD51" s="44">
        <v>16.108410596026488</v>
      </c>
      <c r="AE51" s="44">
        <v>16.851059602649006</v>
      </c>
      <c r="AF51" s="44">
        <v>15.471854304635762</v>
      </c>
    </row>
    <row r="52" spans="1:32">
      <c r="A52" s="3">
        <v>2003</v>
      </c>
      <c r="B52" s="5" t="s">
        <v>27</v>
      </c>
      <c r="C52" s="5" t="s">
        <v>22</v>
      </c>
      <c r="D52" s="2">
        <v>14</v>
      </c>
      <c r="E52" s="2">
        <v>1</v>
      </c>
      <c r="F52" s="44">
        <v>10.75</v>
      </c>
      <c r="G52" s="44">
        <v>9.5</v>
      </c>
      <c r="H52" s="44">
        <v>10.25</v>
      </c>
      <c r="I52" s="44">
        <v>9.84</v>
      </c>
      <c r="J52" s="44">
        <v>10.14</v>
      </c>
      <c r="K52" s="44">
        <v>10.02</v>
      </c>
      <c r="L52" s="44">
        <v>11.56</v>
      </c>
      <c r="M52" s="44">
        <v>13.71</v>
      </c>
      <c r="N52" s="44">
        <v>12.39</v>
      </c>
      <c r="O52" s="44">
        <v>10.28</v>
      </c>
      <c r="P52" s="44">
        <v>9.7100000000000009</v>
      </c>
      <c r="Q52" s="44">
        <v>10.19</v>
      </c>
      <c r="R52" s="44">
        <v>9.01</v>
      </c>
      <c r="S52" s="19">
        <v>75.5</v>
      </c>
      <c r="T52" s="44">
        <v>19.008278145695364</v>
      </c>
      <c r="U52" s="44">
        <v>16.798013245033111</v>
      </c>
      <c r="V52" s="44">
        <v>18.124172185430464</v>
      </c>
      <c r="W52" s="44">
        <v>17.399205298013243</v>
      </c>
      <c r="X52" s="44">
        <v>17.929668874172187</v>
      </c>
      <c r="Y52" s="44">
        <v>17.717483443708606</v>
      </c>
      <c r="Z52" s="44">
        <v>20.440529801324502</v>
      </c>
      <c r="AA52" s="44">
        <v>24.242185430463579</v>
      </c>
      <c r="AB52" s="44">
        <v>21.90814569536424</v>
      </c>
      <c r="AC52" s="44">
        <v>18.177218543046354</v>
      </c>
      <c r="AD52" s="44">
        <v>17.169337748344372</v>
      </c>
      <c r="AE52" s="44">
        <v>18.018079470198675</v>
      </c>
      <c r="AF52" s="44">
        <v>15.93158940397351</v>
      </c>
    </row>
    <row r="53" spans="1:32">
      <c r="A53" s="3">
        <v>2003</v>
      </c>
      <c r="B53" s="5" t="s">
        <v>27</v>
      </c>
      <c r="C53" s="5" t="s">
        <v>23</v>
      </c>
      <c r="D53" s="2">
        <v>15</v>
      </c>
      <c r="E53" s="2">
        <v>1</v>
      </c>
      <c r="F53" s="44">
        <v>9.07</v>
      </c>
      <c r="G53" s="44">
        <v>7.92</v>
      </c>
      <c r="H53" s="44">
        <v>8.6300000000000008</v>
      </c>
      <c r="I53" s="44">
        <v>8.3000000000000007</v>
      </c>
      <c r="J53" s="44">
        <v>8.17</v>
      </c>
      <c r="K53" s="44">
        <v>8.2799999999999994</v>
      </c>
      <c r="L53" s="44">
        <v>9.3699999999999992</v>
      </c>
      <c r="M53" s="44">
        <v>12.2</v>
      </c>
      <c r="N53" s="44">
        <v>9.8699999999999992</v>
      </c>
      <c r="O53" s="44">
        <v>8.39</v>
      </c>
      <c r="P53" s="44">
        <v>8.18</v>
      </c>
      <c r="Q53" s="44">
        <v>8.65</v>
      </c>
      <c r="R53" s="44">
        <v>8.19</v>
      </c>
      <c r="S53" s="19">
        <v>75.5</v>
      </c>
      <c r="T53" s="44">
        <v>16.0376821192053</v>
      </c>
      <c r="U53" s="44">
        <v>14.004238410596026</v>
      </c>
      <c r="V53" s="44">
        <v>15.259668874172185</v>
      </c>
      <c r="W53" s="44">
        <v>14.676158940397354</v>
      </c>
      <c r="X53" s="44">
        <v>14.446291390728476</v>
      </c>
      <c r="Y53" s="44">
        <v>14.640794701986753</v>
      </c>
      <c r="Z53" s="44">
        <v>16.568145695364237</v>
      </c>
      <c r="AA53" s="44">
        <v>21.572185430463573</v>
      </c>
      <c r="AB53" s="44">
        <v>17.452251655629137</v>
      </c>
      <c r="AC53" s="44">
        <v>14.835298013245033</v>
      </c>
      <c r="AD53" s="44">
        <v>14.463973509933775</v>
      </c>
      <c r="AE53" s="44">
        <v>15.295033112582782</v>
      </c>
      <c r="AF53" s="44">
        <v>14.481655629139073</v>
      </c>
    </row>
    <row r="54" spans="1:32">
      <c r="A54" s="3">
        <v>2003</v>
      </c>
      <c r="B54" s="5" t="s">
        <v>27</v>
      </c>
      <c r="C54" s="5" t="s">
        <v>24</v>
      </c>
      <c r="D54" s="2">
        <v>16</v>
      </c>
      <c r="E54" s="2">
        <v>1</v>
      </c>
      <c r="F54" s="44">
        <v>6.11</v>
      </c>
      <c r="G54" s="44">
        <v>5.82</v>
      </c>
      <c r="H54" s="44">
        <v>5.89</v>
      </c>
      <c r="I54" s="44">
        <v>5.83</v>
      </c>
      <c r="J54" s="44">
        <v>5.84</v>
      </c>
      <c r="K54" s="44">
        <v>5.91</v>
      </c>
      <c r="L54" s="44">
        <v>6.16</v>
      </c>
      <c r="M54" s="44">
        <v>7.39</v>
      </c>
      <c r="N54" s="44">
        <v>6.77</v>
      </c>
      <c r="O54" s="44">
        <v>6.1</v>
      </c>
      <c r="P54" s="44">
        <v>5.9</v>
      </c>
      <c r="Q54" s="44">
        <v>6.05</v>
      </c>
      <c r="R54" s="44">
        <v>5.91</v>
      </c>
      <c r="S54" s="19">
        <v>75.5</v>
      </c>
      <c r="T54" s="44">
        <v>10.803774834437087</v>
      </c>
      <c r="U54" s="44">
        <v>10.290993377483444</v>
      </c>
      <c r="V54" s="44">
        <v>10.41476821192053</v>
      </c>
      <c r="W54" s="44">
        <v>10.308675496688743</v>
      </c>
      <c r="X54" s="44">
        <v>10.32635761589404</v>
      </c>
      <c r="Y54" s="44">
        <v>10.450132450331125</v>
      </c>
      <c r="Z54" s="44">
        <v>10.892185430463575</v>
      </c>
      <c r="AA54" s="44">
        <v>13.067086092715231</v>
      </c>
      <c r="AB54" s="44">
        <v>11.970794701986755</v>
      </c>
      <c r="AC54" s="44">
        <v>10.786092715231787</v>
      </c>
      <c r="AD54" s="44">
        <v>10.432450331125828</v>
      </c>
      <c r="AE54" s="44">
        <v>10.697682119205297</v>
      </c>
      <c r="AF54" s="44">
        <v>10.450132450331125</v>
      </c>
    </row>
    <row r="55" spans="1:32">
      <c r="A55" s="3">
        <v>2003</v>
      </c>
      <c r="B55" s="5" t="s">
        <v>27</v>
      </c>
      <c r="C55" s="5" t="s">
        <v>25</v>
      </c>
      <c r="D55" s="2">
        <v>17</v>
      </c>
      <c r="E55" s="2">
        <v>1</v>
      </c>
      <c r="F55" s="44">
        <v>6.02</v>
      </c>
      <c r="G55" s="44">
        <v>6.33</v>
      </c>
      <c r="H55" s="44">
        <v>5.85</v>
      </c>
      <c r="I55" s="44">
        <v>5.89</v>
      </c>
      <c r="J55" s="44">
        <v>5.87</v>
      </c>
      <c r="K55" s="44">
        <v>5.67</v>
      </c>
      <c r="L55" s="44">
        <v>5.9</v>
      </c>
      <c r="M55" s="44">
        <v>6.69</v>
      </c>
      <c r="N55" s="44">
        <v>6.55</v>
      </c>
      <c r="O55" s="44">
        <v>5.95</v>
      </c>
      <c r="P55" s="44">
        <v>5.74</v>
      </c>
      <c r="Q55" s="44">
        <v>6</v>
      </c>
      <c r="R55" s="44">
        <v>6</v>
      </c>
      <c r="S55" s="19">
        <v>75.5</v>
      </c>
      <c r="T55" s="44">
        <v>10.644635761589404</v>
      </c>
      <c r="U55" s="44">
        <v>11.192781456953643</v>
      </c>
      <c r="V55" s="44">
        <v>10.344039735099336</v>
      </c>
      <c r="W55" s="44">
        <v>10.41476821192053</v>
      </c>
      <c r="X55" s="44">
        <v>10.379403973509934</v>
      </c>
      <c r="Y55" s="44">
        <v>10.025761589403972</v>
      </c>
      <c r="Z55" s="44">
        <v>10.432450331125828</v>
      </c>
      <c r="AA55" s="44">
        <v>11.82933774834437</v>
      </c>
      <c r="AB55" s="44">
        <v>11.581788079470199</v>
      </c>
      <c r="AC55" s="44">
        <v>10.520860927152318</v>
      </c>
      <c r="AD55" s="44">
        <v>10.149536423841061</v>
      </c>
      <c r="AE55" s="44">
        <v>10.609271523178808</v>
      </c>
      <c r="AF55" s="44">
        <v>10.609271523178808</v>
      </c>
    </row>
    <row r="56" spans="1:32">
      <c r="A56" s="3">
        <v>2003</v>
      </c>
      <c r="B56" s="5" t="s">
        <v>27</v>
      </c>
      <c r="C56" s="5" t="s">
        <v>26</v>
      </c>
      <c r="D56" s="2">
        <v>18</v>
      </c>
      <c r="E56" s="2">
        <v>1</v>
      </c>
      <c r="F56" s="44">
        <v>6.13</v>
      </c>
      <c r="G56" s="44">
        <v>5.71</v>
      </c>
      <c r="H56" s="44">
        <v>5.89</v>
      </c>
      <c r="I56" s="44">
        <v>5.83</v>
      </c>
      <c r="J56" s="44">
        <v>5.84</v>
      </c>
      <c r="K56" s="44">
        <v>5.93</v>
      </c>
      <c r="L56" s="44">
        <v>6.2</v>
      </c>
      <c r="M56" s="44">
        <v>7.62</v>
      </c>
      <c r="N56" s="44">
        <v>6.79</v>
      </c>
      <c r="O56" s="44">
        <v>6.15</v>
      </c>
      <c r="P56" s="44">
        <v>5.93</v>
      </c>
      <c r="Q56" s="44">
        <v>6.06</v>
      </c>
      <c r="R56" s="44">
        <v>5.9</v>
      </c>
      <c r="S56" s="19">
        <v>75.5</v>
      </c>
      <c r="T56" s="44">
        <v>10.839139072847683</v>
      </c>
      <c r="U56" s="44">
        <v>10.096490066225165</v>
      </c>
      <c r="V56" s="44">
        <v>10.41476821192053</v>
      </c>
      <c r="W56" s="44">
        <v>10.308675496688743</v>
      </c>
      <c r="X56" s="44">
        <v>10.32635761589404</v>
      </c>
      <c r="Y56" s="44">
        <v>10.485496688741721</v>
      </c>
      <c r="Z56" s="44">
        <v>10.962913907284769</v>
      </c>
      <c r="AA56" s="44">
        <v>13.473774834437085</v>
      </c>
      <c r="AB56" s="44">
        <v>12.006158940397352</v>
      </c>
      <c r="AC56" s="44">
        <v>10.874503311258279</v>
      </c>
      <c r="AD56" s="44">
        <v>10.485496688741721</v>
      </c>
      <c r="AE56" s="44">
        <v>10.715364238410595</v>
      </c>
      <c r="AF56" s="44">
        <v>10.432450331125828</v>
      </c>
    </row>
    <row r="57" spans="1:32">
      <c r="A57" s="3">
        <v>2003</v>
      </c>
      <c r="B57" s="5" t="s">
        <v>28</v>
      </c>
      <c r="C57" s="5" t="s">
        <v>18</v>
      </c>
      <c r="D57" s="2">
        <v>19</v>
      </c>
      <c r="E57" s="2">
        <v>1</v>
      </c>
      <c r="F57" s="45">
        <v>8.85</v>
      </c>
      <c r="G57" s="45">
        <v>7.9</v>
      </c>
      <c r="H57" s="45">
        <v>8.4</v>
      </c>
      <c r="I57" s="45">
        <v>8.1</v>
      </c>
      <c r="J57" s="45">
        <v>8.27</v>
      </c>
      <c r="K57" s="45">
        <v>8.36</v>
      </c>
      <c r="L57" s="45">
        <v>9.2899999999999991</v>
      </c>
      <c r="M57" s="45">
        <v>11.76</v>
      </c>
      <c r="N57" s="45">
        <v>10.050000000000001</v>
      </c>
      <c r="O57" s="45">
        <v>8.3699999999999992</v>
      </c>
      <c r="P57" s="45">
        <v>8</v>
      </c>
      <c r="Q57" s="45">
        <v>8.43</v>
      </c>
      <c r="R57" s="45">
        <v>7.86</v>
      </c>
      <c r="S57" s="19">
        <v>75.5</v>
      </c>
      <c r="T57" s="45">
        <v>15.648675496688741</v>
      </c>
      <c r="U57" s="45">
        <v>13.968874172185432</v>
      </c>
      <c r="V57" s="45">
        <v>14.852980132450332</v>
      </c>
      <c r="W57" s="45">
        <v>14.32251655629139</v>
      </c>
      <c r="X57" s="45">
        <v>14.623112582781454</v>
      </c>
      <c r="Y57" s="45">
        <v>14.782251655629139</v>
      </c>
      <c r="Z57" s="45">
        <v>16.426688741721854</v>
      </c>
      <c r="AA57" s="45">
        <v>20.794172185430465</v>
      </c>
      <c r="AB57" s="45">
        <v>17.770529801324507</v>
      </c>
      <c r="AC57" s="45">
        <v>14.799933774834438</v>
      </c>
      <c r="AD57" s="45">
        <v>14.14569536423841</v>
      </c>
      <c r="AE57" s="45">
        <v>14.906026490066225</v>
      </c>
      <c r="AF57" s="45">
        <v>13.898145695364237</v>
      </c>
    </row>
    <row r="58" spans="1:32">
      <c r="A58" s="3">
        <v>2003</v>
      </c>
      <c r="B58" s="5" t="s">
        <v>28</v>
      </c>
      <c r="C58" s="5" t="s">
        <v>19</v>
      </c>
      <c r="D58" s="2">
        <v>20</v>
      </c>
      <c r="E58" s="2">
        <v>1</v>
      </c>
      <c r="F58" s="45">
        <v>10.210000000000001</v>
      </c>
      <c r="G58" s="45">
        <v>9.0500000000000007</v>
      </c>
      <c r="H58" s="45">
        <v>9.7799999999999994</v>
      </c>
      <c r="I58" s="45">
        <v>9.41</v>
      </c>
      <c r="J58" s="45">
        <v>9.61</v>
      </c>
      <c r="K58" s="45">
        <v>9.6</v>
      </c>
      <c r="L58" s="45">
        <v>10.96</v>
      </c>
      <c r="M58" s="45">
        <v>12.96</v>
      </c>
      <c r="N58" s="45">
        <v>11.94</v>
      </c>
      <c r="O58" s="45">
        <v>9.83</v>
      </c>
      <c r="P58" s="45">
        <v>9.2100000000000009</v>
      </c>
      <c r="Q58" s="45">
        <v>9.65</v>
      </c>
      <c r="R58" s="45">
        <v>8.66</v>
      </c>
      <c r="S58" s="19">
        <v>75.5</v>
      </c>
      <c r="T58" s="45">
        <v>18.053443708609272</v>
      </c>
      <c r="U58" s="45">
        <v>16.002317880794703</v>
      </c>
      <c r="V58" s="45">
        <v>17.293112582781454</v>
      </c>
      <c r="W58" s="45">
        <v>16.638874172185432</v>
      </c>
      <c r="X58" s="45">
        <v>16.992516556291388</v>
      </c>
      <c r="Y58" s="45">
        <v>16.974834437086091</v>
      </c>
      <c r="Z58" s="45">
        <v>19.379602649006625</v>
      </c>
      <c r="AA58" s="45">
        <v>22.916026490066226</v>
      </c>
      <c r="AB58" s="45">
        <v>21.112450331125828</v>
      </c>
      <c r="AC58" s="45">
        <v>17.381523178807949</v>
      </c>
      <c r="AD58" s="45">
        <v>16.285231788079471</v>
      </c>
      <c r="AE58" s="45">
        <v>17.063245033112583</v>
      </c>
      <c r="AF58" s="45">
        <v>15.312715231788081</v>
      </c>
    </row>
    <row r="59" spans="1:32">
      <c r="A59" s="3">
        <v>2003</v>
      </c>
      <c r="B59" s="5" t="s">
        <v>28</v>
      </c>
      <c r="C59" s="5" t="s">
        <v>20</v>
      </c>
      <c r="D59" s="2">
        <v>21</v>
      </c>
      <c r="E59" s="2">
        <v>1</v>
      </c>
      <c r="F59" s="45">
        <v>7.65</v>
      </c>
      <c r="G59" s="45">
        <v>6.87</v>
      </c>
      <c r="H59" s="45">
        <v>7.28</v>
      </c>
      <c r="I59" s="45">
        <v>6.94</v>
      </c>
      <c r="J59" s="45">
        <v>7.03</v>
      </c>
      <c r="K59" s="45">
        <v>7.1</v>
      </c>
      <c r="L59" s="45">
        <v>7.72</v>
      </c>
      <c r="M59" s="45">
        <v>10.74</v>
      </c>
      <c r="N59" s="45">
        <v>8.5299999999999994</v>
      </c>
      <c r="O59" s="45">
        <v>7.23</v>
      </c>
      <c r="P59" s="45">
        <v>6.99</v>
      </c>
      <c r="Q59" s="45">
        <v>7.48</v>
      </c>
      <c r="R59" s="45">
        <v>7.2</v>
      </c>
      <c r="S59" s="19">
        <v>75.5</v>
      </c>
      <c r="T59" s="45">
        <v>13.526821192052982</v>
      </c>
      <c r="U59" s="45">
        <v>12.147615894039735</v>
      </c>
      <c r="V59" s="45">
        <v>12.872582781456954</v>
      </c>
      <c r="W59" s="45">
        <v>12.27139072847682</v>
      </c>
      <c r="X59" s="45">
        <v>12.430529801324504</v>
      </c>
      <c r="Y59" s="45">
        <v>12.554304635761588</v>
      </c>
      <c r="Z59" s="45">
        <v>13.650596026490065</v>
      </c>
      <c r="AA59" s="45">
        <v>18.990596026490067</v>
      </c>
      <c r="AB59" s="45">
        <v>15.082847682119203</v>
      </c>
      <c r="AC59" s="45">
        <v>12.784172185430464</v>
      </c>
      <c r="AD59" s="45">
        <v>12.359801324503312</v>
      </c>
      <c r="AE59" s="45">
        <v>13.226225165562914</v>
      </c>
      <c r="AF59" s="45">
        <v>12.731125827814569</v>
      </c>
    </row>
    <row r="60" spans="1:32">
      <c r="A60" s="3">
        <v>2003</v>
      </c>
      <c r="B60" s="5" t="s">
        <v>28</v>
      </c>
      <c r="C60" s="5" t="s">
        <v>21</v>
      </c>
      <c r="D60" s="2">
        <v>22</v>
      </c>
      <c r="E60" s="2">
        <v>1</v>
      </c>
      <c r="F60" s="45">
        <v>9.9600000000000009</v>
      </c>
      <c r="G60" s="45">
        <v>8.69</v>
      </c>
      <c r="H60" s="45">
        <v>9.43</v>
      </c>
      <c r="I60" s="45">
        <v>9.1199999999999992</v>
      </c>
      <c r="J60" s="45">
        <v>9.27</v>
      </c>
      <c r="K60" s="45">
        <v>9.26</v>
      </c>
      <c r="L60" s="45">
        <v>10.57</v>
      </c>
      <c r="M60" s="45">
        <v>12.86</v>
      </c>
      <c r="N60" s="45">
        <v>11.27</v>
      </c>
      <c r="O60" s="45">
        <v>9.3800000000000008</v>
      </c>
      <c r="P60" s="45">
        <v>8.9700000000000006</v>
      </c>
      <c r="Q60" s="45">
        <v>9.43</v>
      </c>
      <c r="R60" s="45">
        <v>8.64</v>
      </c>
      <c r="S60" s="19">
        <v>75.5</v>
      </c>
      <c r="T60" s="45">
        <v>17.611390728476824</v>
      </c>
      <c r="U60" s="45">
        <v>15.365761589403974</v>
      </c>
      <c r="V60" s="45">
        <v>16.674238410596026</v>
      </c>
      <c r="W60" s="45">
        <v>16.126092715231788</v>
      </c>
      <c r="X60" s="45">
        <v>16.391324503311257</v>
      </c>
      <c r="Y60" s="45">
        <v>16.37364238410596</v>
      </c>
      <c r="Z60" s="45">
        <v>18.690000000000001</v>
      </c>
      <c r="AA60" s="45">
        <v>22.739205298013243</v>
      </c>
      <c r="AB60" s="45">
        <v>19.927748344370858</v>
      </c>
      <c r="AC60" s="45">
        <v>16.585827814569537</v>
      </c>
      <c r="AD60" s="45">
        <v>15.86086092715232</v>
      </c>
      <c r="AE60" s="45">
        <v>16.674238410596026</v>
      </c>
      <c r="AF60" s="45">
        <v>15.277350993377484</v>
      </c>
    </row>
    <row r="61" spans="1:32">
      <c r="A61" s="3">
        <v>2003</v>
      </c>
      <c r="B61" s="5" t="s">
        <v>28</v>
      </c>
      <c r="C61" s="5" t="s">
        <v>22</v>
      </c>
      <c r="D61" s="2">
        <v>23</v>
      </c>
      <c r="E61" s="2">
        <v>1</v>
      </c>
      <c r="F61" s="45">
        <v>10.58</v>
      </c>
      <c r="G61" s="45">
        <v>9.3000000000000007</v>
      </c>
      <c r="H61" s="45">
        <v>10.08</v>
      </c>
      <c r="I61" s="45">
        <v>9.66</v>
      </c>
      <c r="J61" s="45">
        <v>10</v>
      </c>
      <c r="K61" s="45">
        <v>9.8699999999999992</v>
      </c>
      <c r="L61" s="45">
        <v>11.42</v>
      </c>
      <c r="M61" s="45">
        <v>13.61</v>
      </c>
      <c r="N61" s="45">
        <v>12.27</v>
      </c>
      <c r="O61" s="45">
        <v>10.1</v>
      </c>
      <c r="P61" s="45">
        <v>9.56</v>
      </c>
      <c r="Q61" s="45">
        <v>9.99</v>
      </c>
      <c r="R61" s="45">
        <v>8.8800000000000008</v>
      </c>
      <c r="S61" s="19">
        <v>75.5</v>
      </c>
      <c r="T61" s="45">
        <v>18.707682119205298</v>
      </c>
      <c r="U61" s="45">
        <v>16.444370860927155</v>
      </c>
      <c r="V61" s="45">
        <v>17.823576158940398</v>
      </c>
      <c r="W61" s="45">
        <v>17.080927152317884</v>
      </c>
      <c r="X61" s="45">
        <v>17.682119205298012</v>
      </c>
      <c r="Y61" s="45">
        <v>17.452251655629137</v>
      </c>
      <c r="Z61" s="45">
        <v>20.19298013245033</v>
      </c>
      <c r="AA61" s="45">
        <v>24.065364238410595</v>
      </c>
      <c r="AB61" s="45">
        <v>21.695960264900659</v>
      </c>
      <c r="AC61" s="45">
        <v>17.858940397350992</v>
      </c>
      <c r="AD61" s="45">
        <v>16.9041059602649</v>
      </c>
      <c r="AE61" s="45">
        <v>17.664437086092715</v>
      </c>
      <c r="AF61" s="45">
        <v>15.701721854304637</v>
      </c>
    </row>
    <row r="62" spans="1:32">
      <c r="A62" s="3">
        <v>2003</v>
      </c>
      <c r="B62" s="5" t="s">
        <v>28</v>
      </c>
      <c r="C62" s="5" t="s">
        <v>23</v>
      </c>
      <c r="D62" s="2">
        <v>24</v>
      </c>
      <c r="E62" s="2">
        <v>1</v>
      </c>
      <c r="F62" s="45">
        <v>9.0399999999999991</v>
      </c>
      <c r="G62" s="45">
        <v>7.89</v>
      </c>
      <c r="H62" s="45">
        <v>8.58</v>
      </c>
      <c r="I62" s="45">
        <v>8.26</v>
      </c>
      <c r="J62" s="45">
        <v>8.14</v>
      </c>
      <c r="K62" s="45">
        <v>8.25</v>
      </c>
      <c r="L62" s="45">
        <v>9.35</v>
      </c>
      <c r="M62" s="45">
        <v>12.15</v>
      </c>
      <c r="N62" s="45">
        <v>9.82</v>
      </c>
      <c r="O62" s="45">
        <v>8.35</v>
      </c>
      <c r="P62" s="45">
        <v>8.08</v>
      </c>
      <c r="Q62" s="45">
        <v>8.59</v>
      </c>
      <c r="R62" s="45">
        <v>8.1199999999999992</v>
      </c>
      <c r="S62" s="19">
        <v>75.5</v>
      </c>
      <c r="T62" s="45">
        <v>15.984635761589402</v>
      </c>
      <c r="U62" s="45">
        <v>13.951192052980133</v>
      </c>
      <c r="V62" s="45">
        <v>15.171258278145697</v>
      </c>
      <c r="W62" s="45">
        <v>14.605430463576159</v>
      </c>
      <c r="X62" s="45">
        <v>14.393245033112583</v>
      </c>
      <c r="Y62" s="45">
        <v>14.58774834437086</v>
      </c>
      <c r="Z62" s="45">
        <v>16.532781456953643</v>
      </c>
      <c r="AA62" s="45">
        <v>21.483774834437089</v>
      </c>
      <c r="AB62" s="45">
        <v>17.363841059602649</v>
      </c>
      <c r="AC62" s="45">
        <v>14.76456953642384</v>
      </c>
      <c r="AD62" s="45">
        <v>14.287152317880796</v>
      </c>
      <c r="AE62" s="45">
        <v>15.188940397350992</v>
      </c>
      <c r="AF62" s="45">
        <v>14.357880794701986</v>
      </c>
    </row>
    <row r="63" spans="1:32">
      <c r="A63" s="3">
        <v>2003</v>
      </c>
      <c r="B63" s="5" t="s">
        <v>28</v>
      </c>
      <c r="C63" s="5" t="s">
        <v>24</v>
      </c>
      <c r="D63" s="2">
        <v>25</v>
      </c>
      <c r="E63" s="2">
        <v>1</v>
      </c>
      <c r="F63" s="45">
        <v>6.06</v>
      </c>
      <c r="G63" s="45">
        <v>5.78</v>
      </c>
      <c r="H63" s="45">
        <v>5.87</v>
      </c>
      <c r="I63" s="45">
        <v>5.8</v>
      </c>
      <c r="J63" s="45">
        <v>5.79</v>
      </c>
      <c r="K63" s="45">
        <v>5.87</v>
      </c>
      <c r="L63" s="45">
        <v>6.08</v>
      </c>
      <c r="M63" s="45">
        <v>7.34</v>
      </c>
      <c r="N63" s="45">
        <v>6.73</v>
      </c>
      <c r="O63" s="45">
        <v>6.04</v>
      </c>
      <c r="P63" s="45">
        <v>5.86</v>
      </c>
      <c r="Q63" s="45">
        <v>5.99</v>
      </c>
      <c r="R63" s="45">
        <v>5.88</v>
      </c>
      <c r="S63" s="19">
        <v>75.5</v>
      </c>
      <c r="T63" s="45">
        <v>10.715364238410595</v>
      </c>
      <c r="U63" s="45">
        <v>10.220264900662251</v>
      </c>
      <c r="V63" s="45">
        <v>10.379403973509934</v>
      </c>
      <c r="W63" s="45">
        <v>10.255629139072846</v>
      </c>
      <c r="X63" s="45">
        <v>10.23794701986755</v>
      </c>
      <c r="Y63" s="45">
        <v>10.379403973509934</v>
      </c>
      <c r="Z63" s="45">
        <v>10.750728476821193</v>
      </c>
      <c r="AA63" s="45">
        <v>12.978675496688741</v>
      </c>
      <c r="AB63" s="45">
        <v>11.900066225165563</v>
      </c>
      <c r="AC63" s="45">
        <v>10.68</v>
      </c>
      <c r="AD63" s="45">
        <v>10.361721854304637</v>
      </c>
      <c r="AE63" s="45">
        <v>10.591589403973511</v>
      </c>
      <c r="AF63" s="45">
        <v>10.397086092715233</v>
      </c>
    </row>
    <row r="64" spans="1:32">
      <c r="A64" s="3">
        <v>2003</v>
      </c>
      <c r="B64" s="5" t="s">
        <v>28</v>
      </c>
      <c r="C64" s="5" t="s">
        <v>25</v>
      </c>
      <c r="D64" s="2">
        <v>26</v>
      </c>
      <c r="E64" s="2">
        <v>1</v>
      </c>
      <c r="F64" s="45">
        <v>5.99</v>
      </c>
      <c r="G64" s="45">
        <v>6.25</v>
      </c>
      <c r="H64" s="45">
        <v>5.8</v>
      </c>
      <c r="I64" s="45">
        <v>5.83</v>
      </c>
      <c r="J64" s="45">
        <v>5.84</v>
      </c>
      <c r="K64" s="45">
        <v>5.68</v>
      </c>
      <c r="L64" s="45">
        <v>5.73</v>
      </c>
      <c r="M64" s="45">
        <v>6.63</v>
      </c>
      <c r="N64" s="45">
        <v>6.5</v>
      </c>
      <c r="O64" s="45">
        <v>5.86</v>
      </c>
      <c r="P64" s="45">
        <v>5.73</v>
      </c>
      <c r="Q64" s="45">
        <v>5.96</v>
      </c>
      <c r="R64" s="45">
        <v>5.95</v>
      </c>
      <c r="S64" s="19">
        <v>75.5</v>
      </c>
      <c r="T64" s="45">
        <v>10.591589403973511</v>
      </c>
      <c r="U64" s="45">
        <v>11.051324503311259</v>
      </c>
      <c r="V64" s="45">
        <v>10.255629139072846</v>
      </c>
      <c r="W64" s="45">
        <v>10.308675496688743</v>
      </c>
      <c r="X64" s="45">
        <v>10.32635761589404</v>
      </c>
      <c r="Y64" s="45">
        <v>10.043443708609271</v>
      </c>
      <c r="Z64" s="45">
        <v>10.131854304635763</v>
      </c>
      <c r="AA64" s="45">
        <v>11.723245033112583</v>
      </c>
      <c r="AB64" s="45">
        <v>11.493377483443709</v>
      </c>
      <c r="AC64" s="45">
        <v>10.361721854304637</v>
      </c>
      <c r="AD64" s="45">
        <v>10.131854304635763</v>
      </c>
      <c r="AE64" s="45">
        <v>10.538543046357615</v>
      </c>
      <c r="AF64" s="45">
        <v>10.520860927152318</v>
      </c>
    </row>
    <row r="65" spans="1:32">
      <c r="A65" s="3">
        <v>2003</v>
      </c>
      <c r="B65" s="5" t="s">
        <v>28</v>
      </c>
      <c r="C65" s="5" t="s">
        <v>26</v>
      </c>
      <c r="D65" s="2">
        <v>27</v>
      </c>
      <c r="E65" s="2">
        <v>1</v>
      </c>
      <c r="F65" s="45">
        <v>6.07</v>
      </c>
      <c r="G65" s="45">
        <v>5.71</v>
      </c>
      <c r="H65" s="45">
        <v>5.88</v>
      </c>
      <c r="I65" s="45">
        <v>5.78</v>
      </c>
      <c r="J65" s="45">
        <v>5.79</v>
      </c>
      <c r="K65" s="45">
        <v>5.89</v>
      </c>
      <c r="L65" s="45">
        <v>6.14</v>
      </c>
      <c r="M65" s="45">
        <v>7.58</v>
      </c>
      <c r="N65" s="45">
        <v>6.75</v>
      </c>
      <c r="O65" s="45">
        <v>6.08</v>
      </c>
      <c r="P65" s="45">
        <v>5.89</v>
      </c>
      <c r="Q65" s="45">
        <v>5.99</v>
      </c>
      <c r="R65" s="45">
        <v>5.87</v>
      </c>
      <c r="S65" s="19">
        <v>75.5</v>
      </c>
      <c r="T65" s="45">
        <v>10.733046357615894</v>
      </c>
      <c r="U65" s="45">
        <v>10.096490066225165</v>
      </c>
      <c r="V65" s="45">
        <v>10.397086092715233</v>
      </c>
      <c r="W65" s="45">
        <v>10.220264900662251</v>
      </c>
      <c r="X65" s="45">
        <v>10.23794701986755</v>
      </c>
      <c r="Y65" s="45">
        <v>10.41476821192053</v>
      </c>
      <c r="Z65" s="45">
        <v>10.85682119205298</v>
      </c>
      <c r="AA65" s="45">
        <v>13.403046357615894</v>
      </c>
      <c r="AB65" s="45">
        <v>11.935430463576159</v>
      </c>
      <c r="AC65" s="45">
        <v>10.750728476821193</v>
      </c>
      <c r="AD65" s="45">
        <v>10.41476821192053</v>
      </c>
      <c r="AE65" s="45">
        <v>10.591589403973511</v>
      </c>
      <c r="AF65" s="45">
        <v>10.379403973509934</v>
      </c>
    </row>
    <row r="66" spans="1:32">
      <c r="A66" s="3">
        <v>2003</v>
      </c>
      <c r="B66" s="5" t="s">
        <v>29</v>
      </c>
      <c r="C66" s="5" t="s">
        <v>18</v>
      </c>
      <c r="D66" s="2">
        <v>28</v>
      </c>
      <c r="E66" s="2">
        <v>1</v>
      </c>
      <c r="F66" s="46">
        <v>17505</v>
      </c>
      <c r="G66" s="46">
        <v>15345</v>
      </c>
      <c r="H66" s="46">
        <v>16595</v>
      </c>
      <c r="I66" s="46">
        <v>16308</v>
      </c>
      <c r="J66" s="46">
        <v>16849</v>
      </c>
      <c r="K66" s="46">
        <v>16640</v>
      </c>
      <c r="L66" s="46">
        <v>18439</v>
      </c>
      <c r="M66" s="46">
        <v>22983</v>
      </c>
      <c r="N66" s="46">
        <v>19833</v>
      </c>
      <c r="O66" s="46">
        <v>16339</v>
      </c>
      <c r="P66" s="46">
        <v>15630</v>
      </c>
      <c r="Q66" s="46">
        <v>16509</v>
      </c>
      <c r="R66" s="46">
        <v>15050</v>
      </c>
      <c r="S66" s="19">
        <v>75.5</v>
      </c>
      <c r="T66" s="46">
        <v>30952.549668874173</v>
      </c>
      <c r="U66" s="46">
        <v>27133.2119205298</v>
      </c>
      <c r="V66" s="46">
        <v>29343.476821192053</v>
      </c>
      <c r="W66" s="46">
        <v>28836</v>
      </c>
      <c r="X66" s="46">
        <v>29792.602649006622</v>
      </c>
      <c r="Y66" s="46">
        <v>29423.046357615895</v>
      </c>
      <c r="Z66" s="46">
        <v>32604.059602649006</v>
      </c>
      <c r="AA66" s="46">
        <v>40638.814569536422</v>
      </c>
      <c r="AB66" s="46">
        <v>35068.947019867548</v>
      </c>
      <c r="AC66" s="46">
        <v>28890.814569536426</v>
      </c>
      <c r="AD66" s="46">
        <v>27637.152317880795</v>
      </c>
      <c r="AE66" s="46">
        <v>29191.41059602649</v>
      </c>
      <c r="AF66" s="46">
        <v>26611.58940397351</v>
      </c>
    </row>
    <row r="67" spans="1:32">
      <c r="A67" s="3">
        <v>2003</v>
      </c>
      <c r="B67" s="5" t="s">
        <v>29</v>
      </c>
      <c r="C67" s="5" t="s">
        <v>19</v>
      </c>
      <c r="D67" s="2">
        <v>29</v>
      </c>
      <c r="E67" s="2">
        <v>1</v>
      </c>
      <c r="F67" s="46">
        <v>22188</v>
      </c>
      <c r="G67" s="46">
        <v>19547</v>
      </c>
      <c r="H67" s="46">
        <v>21217</v>
      </c>
      <c r="I67" s="46">
        <v>20753</v>
      </c>
      <c r="J67" s="46">
        <v>21259</v>
      </c>
      <c r="K67" s="46">
        <v>20930</v>
      </c>
      <c r="L67" s="46">
        <v>24046</v>
      </c>
      <c r="M67" s="46">
        <v>26986</v>
      </c>
      <c r="N67" s="46">
        <v>25352</v>
      </c>
      <c r="O67" s="46">
        <v>21558</v>
      </c>
      <c r="P67" s="46">
        <v>20140</v>
      </c>
      <c r="Q67" s="46">
        <v>20874</v>
      </c>
      <c r="R67" s="46">
        <v>18750</v>
      </c>
      <c r="S67" s="19">
        <v>75.5</v>
      </c>
      <c r="T67" s="46">
        <v>39233.086092715232</v>
      </c>
      <c r="U67" s="46">
        <v>34563.23841059603</v>
      </c>
      <c r="V67" s="46">
        <v>37516.152317880791</v>
      </c>
      <c r="W67" s="46">
        <v>36695.701986754968</v>
      </c>
      <c r="X67" s="46">
        <v>37590.417218543043</v>
      </c>
      <c r="Y67" s="46">
        <v>37008.675496688738</v>
      </c>
      <c r="Z67" s="46">
        <v>42518.423841059601</v>
      </c>
      <c r="AA67" s="46">
        <v>47716.96688741722</v>
      </c>
      <c r="AB67" s="46">
        <v>44827.708609271525</v>
      </c>
      <c r="AC67" s="46">
        <v>38119.112582781454</v>
      </c>
      <c r="AD67" s="46">
        <v>35611.7880794702</v>
      </c>
      <c r="AE67" s="46">
        <v>36909.655629139073</v>
      </c>
      <c r="AF67" s="46">
        <v>33153.973509933778</v>
      </c>
    </row>
    <row r="68" spans="1:32">
      <c r="A68" s="3">
        <v>2003</v>
      </c>
      <c r="B68" s="5" t="s">
        <v>29</v>
      </c>
      <c r="C68" s="5" t="s">
        <v>20</v>
      </c>
      <c r="D68" s="2">
        <v>30</v>
      </c>
      <c r="E68" s="2">
        <v>1</v>
      </c>
      <c r="F68" s="46">
        <v>12497</v>
      </c>
      <c r="G68" s="46">
        <v>11533</v>
      </c>
      <c r="H68" s="46">
        <v>12000</v>
      </c>
      <c r="I68" s="46">
        <v>11257</v>
      </c>
      <c r="J68" s="46">
        <v>11278</v>
      </c>
      <c r="K68" s="46">
        <v>11537</v>
      </c>
      <c r="L68" s="46">
        <v>12249</v>
      </c>
      <c r="M68" s="46">
        <v>18748</v>
      </c>
      <c r="N68" s="46">
        <v>13903</v>
      </c>
      <c r="O68" s="46">
        <v>11399</v>
      </c>
      <c r="P68" s="46">
        <v>11634</v>
      </c>
      <c r="Q68" s="46">
        <v>12600</v>
      </c>
      <c r="R68" s="46">
        <v>11425</v>
      </c>
      <c r="S68" s="19">
        <v>75.5</v>
      </c>
      <c r="T68" s="46">
        <v>22097.344370860927</v>
      </c>
      <c r="U68" s="46">
        <v>20392.7880794702</v>
      </c>
      <c r="V68" s="46">
        <v>21218.543046357616</v>
      </c>
      <c r="W68" s="46">
        <v>19904.761589403974</v>
      </c>
      <c r="X68" s="46">
        <v>19941.8940397351</v>
      </c>
      <c r="Y68" s="46">
        <v>20399.860927152316</v>
      </c>
      <c r="Z68" s="46">
        <v>21658.827814569537</v>
      </c>
      <c r="AA68" s="46">
        <v>33150.437086092716</v>
      </c>
      <c r="AB68" s="46">
        <v>24583.450331125827</v>
      </c>
      <c r="AC68" s="46">
        <v>20155.847682119205</v>
      </c>
      <c r="AD68" s="46">
        <v>20571.37748344371</v>
      </c>
      <c r="AE68" s="46">
        <v>22279.470198675495</v>
      </c>
      <c r="AF68" s="46">
        <v>20201.821192052979</v>
      </c>
    </row>
    <row r="69" spans="1:32">
      <c r="A69" s="3">
        <v>2003</v>
      </c>
      <c r="B69" s="5" t="s">
        <v>29</v>
      </c>
      <c r="C69" s="5" t="s">
        <v>21</v>
      </c>
      <c r="D69" s="2">
        <v>31</v>
      </c>
      <c r="E69" s="2">
        <v>1</v>
      </c>
      <c r="F69" s="46">
        <v>21122</v>
      </c>
      <c r="G69" s="46">
        <v>18349</v>
      </c>
      <c r="H69" s="46">
        <v>20031</v>
      </c>
      <c r="I69" s="46">
        <v>19618</v>
      </c>
      <c r="J69" s="46">
        <v>20245</v>
      </c>
      <c r="K69" s="46">
        <v>19803</v>
      </c>
      <c r="L69" s="46">
        <v>22666</v>
      </c>
      <c r="M69" s="46">
        <v>26201</v>
      </c>
      <c r="N69" s="46">
        <v>23797</v>
      </c>
      <c r="O69" s="46">
        <v>20120</v>
      </c>
      <c r="P69" s="46">
        <v>19156</v>
      </c>
      <c r="Q69" s="46">
        <v>19943</v>
      </c>
      <c r="R69" s="46">
        <v>18502</v>
      </c>
      <c r="S69" s="19">
        <v>75.5</v>
      </c>
      <c r="T69" s="46">
        <v>37348.172185430463</v>
      </c>
      <c r="U69" s="46">
        <v>32444.920529801326</v>
      </c>
      <c r="V69" s="46">
        <v>35419.052980132452</v>
      </c>
      <c r="W69" s="46">
        <v>34688.781456953642</v>
      </c>
      <c r="X69" s="46">
        <v>35797.45033112583</v>
      </c>
      <c r="Y69" s="46">
        <v>35015.900662251654</v>
      </c>
      <c r="Z69" s="46">
        <v>40078.291390728475</v>
      </c>
      <c r="AA69" s="46">
        <v>46328.920529801326</v>
      </c>
      <c r="AB69" s="46">
        <v>42078.139072847684</v>
      </c>
      <c r="AC69" s="46">
        <v>35576.423841059601</v>
      </c>
      <c r="AD69" s="46">
        <v>33871.867549668874</v>
      </c>
      <c r="AE69" s="46">
        <v>35263.45033112583</v>
      </c>
      <c r="AF69" s="46">
        <v>32715.456953642384</v>
      </c>
    </row>
    <row r="70" spans="1:32">
      <c r="A70" s="3">
        <v>2003</v>
      </c>
      <c r="B70" s="5" t="s">
        <v>29</v>
      </c>
      <c r="C70" s="5" t="s">
        <v>22</v>
      </c>
      <c r="D70" s="2">
        <v>32</v>
      </c>
      <c r="E70" s="2">
        <v>1</v>
      </c>
      <c r="F70" s="46">
        <v>23264</v>
      </c>
      <c r="G70" s="46">
        <v>20466</v>
      </c>
      <c r="H70" s="46">
        <v>22122</v>
      </c>
      <c r="I70" s="46">
        <v>21557</v>
      </c>
      <c r="J70" s="46">
        <v>22315</v>
      </c>
      <c r="K70" s="46">
        <v>21734</v>
      </c>
      <c r="L70" s="46">
        <v>25112</v>
      </c>
      <c r="M70" s="46">
        <v>28372</v>
      </c>
      <c r="N70" s="46">
        <v>26309</v>
      </c>
      <c r="O70" s="46">
        <v>22686</v>
      </c>
      <c r="P70" s="46">
        <v>21013</v>
      </c>
      <c r="Q70" s="46">
        <v>22153</v>
      </c>
      <c r="R70" s="46">
        <v>19800</v>
      </c>
      <c r="S70" s="19">
        <v>75.5</v>
      </c>
      <c r="T70" s="46">
        <v>41135.682119205296</v>
      </c>
      <c r="U70" s="46">
        <v>36188.225165562915</v>
      </c>
      <c r="V70" s="46">
        <v>39116.384105960264</v>
      </c>
      <c r="W70" s="46">
        <v>38117.344370860927</v>
      </c>
      <c r="X70" s="46">
        <v>39457.649006622516</v>
      </c>
      <c r="Y70" s="46">
        <v>38430.317880794704</v>
      </c>
      <c r="Z70" s="46">
        <v>44403.337748344369</v>
      </c>
      <c r="AA70" s="46">
        <v>50167.708609271525</v>
      </c>
      <c r="AB70" s="46">
        <v>46519.887417218546</v>
      </c>
      <c r="AC70" s="46">
        <v>40113.655629139073</v>
      </c>
      <c r="AD70" s="46">
        <v>37155.437086092716</v>
      </c>
      <c r="AE70" s="46">
        <v>39171.198675496686</v>
      </c>
      <c r="AF70" s="46">
        <v>35010.596026490064</v>
      </c>
    </row>
    <row r="71" spans="1:32">
      <c r="A71" s="3">
        <v>2003</v>
      </c>
      <c r="B71" s="5" t="s">
        <v>29</v>
      </c>
      <c r="C71" s="5" t="s">
        <v>23</v>
      </c>
      <c r="D71" s="2">
        <v>33</v>
      </c>
      <c r="E71" s="2">
        <v>1</v>
      </c>
      <c r="F71" s="46">
        <v>17561</v>
      </c>
      <c r="G71" s="46">
        <v>15270</v>
      </c>
      <c r="H71" s="46">
        <v>16567</v>
      </c>
      <c r="I71" s="46">
        <v>15893</v>
      </c>
      <c r="J71" s="46">
        <v>16001</v>
      </c>
      <c r="K71" s="46">
        <v>15941</v>
      </c>
      <c r="L71" s="46">
        <v>18150</v>
      </c>
      <c r="M71" s="46">
        <v>23550</v>
      </c>
      <c r="N71" s="46">
        <v>19550</v>
      </c>
      <c r="O71" s="46">
        <v>16217</v>
      </c>
      <c r="P71" s="46">
        <v>15652</v>
      </c>
      <c r="Q71" s="46">
        <v>16743</v>
      </c>
      <c r="R71" s="46">
        <v>16145</v>
      </c>
      <c r="S71" s="19">
        <v>75.5</v>
      </c>
      <c r="T71" s="46">
        <v>31051.569536423842</v>
      </c>
      <c r="U71" s="46">
        <v>27000.596026490068</v>
      </c>
      <c r="V71" s="46">
        <v>29293.96688741722</v>
      </c>
      <c r="W71" s="46">
        <v>28102.192052980132</v>
      </c>
      <c r="X71" s="46">
        <v>28293.158940397352</v>
      </c>
      <c r="Y71" s="46">
        <v>28187.066225165563</v>
      </c>
      <c r="Z71" s="46">
        <v>32093.046357615895</v>
      </c>
      <c r="AA71" s="46">
        <v>41641.390728476821</v>
      </c>
      <c r="AB71" s="46">
        <v>34568.543046357619</v>
      </c>
      <c r="AC71" s="46">
        <v>28675.092715231789</v>
      </c>
      <c r="AD71" s="46">
        <v>27676.052980132452</v>
      </c>
      <c r="AE71" s="46">
        <v>29605.172185430463</v>
      </c>
      <c r="AF71" s="46">
        <v>28547.781456953642</v>
      </c>
    </row>
    <row r="72" spans="1:32">
      <c r="A72" s="3">
        <v>2003</v>
      </c>
      <c r="B72" s="5" t="s">
        <v>29</v>
      </c>
      <c r="C72" s="5" t="s">
        <v>24</v>
      </c>
      <c r="D72" s="2">
        <v>34</v>
      </c>
      <c r="E72" s="2">
        <v>1</v>
      </c>
      <c r="F72" s="46">
        <v>6372</v>
      </c>
      <c r="G72" s="46">
        <v>6154</v>
      </c>
      <c r="H72" s="46">
        <v>6599</v>
      </c>
      <c r="I72" s="46">
        <v>6294</v>
      </c>
      <c r="J72" s="46">
        <v>6057</v>
      </c>
      <c r="K72" s="46">
        <v>6049</v>
      </c>
      <c r="L72" s="46">
        <v>6086</v>
      </c>
      <c r="M72" s="46">
        <v>7556</v>
      </c>
      <c r="N72" s="46">
        <v>6742</v>
      </c>
      <c r="O72" s="46">
        <v>6176</v>
      </c>
      <c r="P72" s="46">
        <v>6212</v>
      </c>
      <c r="Q72" s="46">
        <v>6509</v>
      </c>
      <c r="R72" s="46">
        <v>6053</v>
      </c>
      <c r="S72" s="19">
        <v>75.5</v>
      </c>
      <c r="T72" s="46">
        <v>11267.046357615895</v>
      </c>
      <c r="U72" s="46">
        <v>10881.576158940397</v>
      </c>
      <c r="V72" s="46">
        <v>11668.430463576158</v>
      </c>
      <c r="W72" s="46">
        <v>11129.125827814569</v>
      </c>
      <c r="X72" s="46">
        <v>10710.059602649008</v>
      </c>
      <c r="Y72" s="46">
        <v>10695.913907284768</v>
      </c>
      <c r="Z72" s="46">
        <v>10761.337748344371</v>
      </c>
      <c r="AA72" s="46">
        <v>13360.609271523179</v>
      </c>
      <c r="AB72" s="46">
        <v>11921.284768211921</v>
      </c>
      <c r="AC72" s="46">
        <v>10920.476821192053</v>
      </c>
      <c r="AD72" s="46">
        <v>10984.132450331126</v>
      </c>
      <c r="AE72" s="46">
        <v>11509.291390728476</v>
      </c>
      <c r="AF72" s="46">
        <v>10702.986754966887</v>
      </c>
    </row>
    <row r="73" spans="1:32">
      <c r="A73" s="3">
        <v>2003</v>
      </c>
      <c r="B73" s="5" t="s">
        <v>29</v>
      </c>
      <c r="C73" s="5" t="s">
        <v>25</v>
      </c>
      <c r="D73" s="2">
        <v>35</v>
      </c>
      <c r="E73" s="2">
        <v>1</v>
      </c>
      <c r="F73" s="46">
        <v>6121</v>
      </c>
      <c r="G73" s="46">
        <v>6130</v>
      </c>
      <c r="H73" s="46">
        <v>6365</v>
      </c>
      <c r="I73" s="46">
        <v>6523</v>
      </c>
      <c r="J73" s="46">
        <v>6059</v>
      </c>
      <c r="K73" s="46">
        <v>5801</v>
      </c>
      <c r="L73" s="46">
        <v>5991</v>
      </c>
      <c r="M73" s="46">
        <v>6754</v>
      </c>
      <c r="N73" s="46">
        <v>6541</v>
      </c>
      <c r="O73" s="46">
        <v>5908</v>
      </c>
      <c r="P73" s="46">
        <v>5337</v>
      </c>
      <c r="Q73" s="46">
        <v>5986</v>
      </c>
      <c r="R73" s="46">
        <v>5979</v>
      </c>
      <c r="S73" s="19">
        <v>75.5</v>
      </c>
      <c r="T73" s="46">
        <v>10823.225165562913</v>
      </c>
      <c r="U73" s="46">
        <v>10839.139072847682</v>
      </c>
      <c r="V73" s="46">
        <v>11254.668874172185</v>
      </c>
      <c r="W73" s="46">
        <v>11534.046357615895</v>
      </c>
      <c r="X73" s="46">
        <v>10713.596026490066</v>
      </c>
      <c r="Y73" s="46">
        <v>10257.397350993377</v>
      </c>
      <c r="Z73" s="46">
        <v>10593.35761589404</v>
      </c>
      <c r="AA73" s="46">
        <v>11942.503311258279</v>
      </c>
      <c r="AB73" s="46">
        <v>11565.874172185431</v>
      </c>
      <c r="AC73" s="46">
        <v>10446.596026490066</v>
      </c>
      <c r="AD73" s="46">
        <v>9436.9470198675499</v>
      </c>
      <c r="AE73" s="46">
        <v>10584.51655629139</v>
      </c>
      <c r="AF73" s="46">
        <v>10572.139072847682</v>
      </c>
    </row>
    <row r="74" spans="1:32">
      <c r="A74" s="3">
        <v>2003</v>
      </c>
      <c r="B74" s="5" t="s">
        <v>29</v>
      </c>
      <c r="C74" s="5" t="s">
        <v>26</v>
      </c>
      <c r="D74" s="2">
        <v>36</v>
      </c>
      <c r="E74" s="2">
        <v>1</v>
      </c>
      <c r="F74" s="46">
        <v>6407</v>
      </c>
      <c r="G74" s="46">
        <v>6154</v>
      </c>
      <c r="H74" s="46">
        <v>6629</v>
      </c>
      <c r="I74" s="46">
        <v>6264</v>
      </c>
      <c r="J74" s="46">
        <v>6045</v>
      </c>
      <c r="K74" s="46">
        <v>6083</v>
      </c>
      <c r="L74" s="46">
        <v>6092</v>
      </c>
      <c r="M74" s="46">
        <v>7760</v>
      </c>
      <c r="N74" s="46">
        <v>6775</v>
      </c>
      <c r="O74" s="46">
        <v>6251</v>
      </c>
      <c r="P74" s="46">
        <v>6274</v>
      </c>
      <c r="Q74" s="46">
        <v>6578</v>
      </c>
      <c r="R74" s="46">
        <v>6067</v>
      </c>
      <c r="S74" s="19">
        <v>75.5</v>
      </c>
      <c r="T74" s="46">
        <v>11328.933774834437</v>
      </c>
      <c r="U74" s="46">
        <v>10881.576158940397</v>
      </c>
      <c r="V74" s="46">
        <v>11721.476821192053</v>
      </c>
      <c r="W74" s="46">
        <v>11076.079470198676</v>
      </c>
      <c r="X74" s="46">
        <v>10688.84105960265</v>
      </c>
      <c r="Y74" s="46">
        <v>10756.033112582782</v>
      </c>
      <c r="Z74" s="46">
        <v>10771.94701986755</v>
      </c>
      <c r="AA74" s="46">
        <v>13721.324503311258</v>
      </c>
      <c r="AB74" s="46">
        <v>11979.635761589405</v>
      </c>
      <c r="AC74" s="46">
        <v>11053.092715231787</v>
      </c>
      <c r="AD74" s="46">
        <v>11093.761589403974</v>
      </c>
      <c r="AE74" s="46">
        <v>11631.298013245034</v>
      </c>
      <c r="AF74" s="46">
        <v>10727.741721854305</v>
      </c>
    </row>
    <row r="75" spans="1:32">
      <c r="A75" s="3" t="s">
        <v>30</v>
      </c>
      <c r="B75" s="5" t="s">
        <v>17</v>
      </c>
      <c r="C75" s="5" t="s">
        <v>18</v>
      </c>
      <c r="D75" s="2">
        <v>1</v>
      </c>
      <c r="E75" s="2" t="s">
        <v>40</v>
      </c>
      <c r="F75" s="96">
        <v>349.6</v>
      </c>
      <c r="G75" s="96">
        <v>306.7</v>
      </c>
      <c r="H75" s="96">
        <v>331.7</v>
      </c>
      <c r="I75" s="96">
        <v>325.5</v>
      </c>
      <c r="J75" s="96">
        <v>333.2</v>
      </c>
      <c r="K75" s="96">
        <v>330.4</v>
      </c>
      <c r="L75" s="96">
        <v>371.8</v>
      </c>
      <c r="M75" s="96">
        <v>453</v>
      </c>
      <c r="N75" s="96">
        <v>394.1</v>
      </c>
      <c r="O75" s="96">
        <v>325.7</v>
      </c>
      <c r="P75" s="96">
        <v>320.2</v>
      </c>
      <c r="Q75" s="96">
        <v>328.1</v>
      </c>
      <c r="R75" s="96">
        <v>307.10000000000002</v>
      </c>
      <c r="S75" s="19">
        <v>76.400000000000006</v>
      </c>
      <c r="T75" s="96">
        <v>610.88481675392677</v>
      </c>
      <c r="U75" s="96">
        <v>535.92212041884807</v>
      </c>
      <c r="V75" s="96">
        <v>579.60667539267013</v>
      </c>
      <c r="W75" s="96">
        <v>568.77290575916231</v>
      </c>
      <c r="X75" s="96">
        <v>582.22774869109935</v>
      </c>
      <c r="Y75" s="96">
        <v>577.33507853403125</v>
      </c>
      <c r="Z75" s="96">
        <v>649.67670157068062</v>
      </c>
      <c r="AA75" s="96">
        <v>791.56413612565439</v>
      </c>
      <c r="AB75" s="96">
        <v>688.64332460732987</v>
      </c>
      <c r="AC75" s="96">
        <v>569.12238219895278</v>
      </c>
      <c r="AD75" s="96">
        <v>559.51178010471199</v>
      </c>
      <c r="AE75" s="96">
        <v>573.31609947643983</v>
      </c>
      <c r="AF75" s="96">
        <v>536.62107329842934</v>
      </c>
    </row>
    <row r="76" spans="1:32">
      <c r="A76" s="3" t="s">
        <v>30</v>
      </c>
      <c r="B76" s="5" t="s">
        <v>17</v>
      </c>
      <c r="C76" s="5" t="s">
        <v>19</v>
      </c>
      <c r="D76" s="2">
        <v>2</v>
      </c>
      <c r="E76" s="2" t="s">
        <v>40</v>
      </c>
      <c r="F76" s="96">
        <v>439.7</v>
      </c>
      <c r="G76" s="96">
        <v>392.6</v>
      </c>
      <c r="H76" s="96">
        <v>419.5</v>
      </c>
      <c r="I76" s="96">
        <v>412.7</v>
      </c>
      <c r="J76" s="96">
        <v>423.1</v>
      </c>
      <c r="K76" s="96">
        <v>415.9</v>
      </c>
      <c r="L76" s="96">
        <v>477.1</v>
      </c>
      <c r="M76" s="96">
        <v>519.4</v>
      </c>
      <c r="N76" s="96">
        <v>499</v>
      </c>
      <c r="O76" s="96">
        <v>420.6</v>
      </c>
      <c r="P76" s="96">
        <v>406.7</v>
      </c>
      <c r="Q76" s="96">
        <v>406.7</v>
      </c>
      <c r="R76" s="96">
        <v>374.7</v>
      </c>
      <c r="S76" s="19">
        <v>76.400000000000006</v>
      </c>
      <c r="T76" s="96">
        <v>768.32395287958104</v>
      </c>
      <c r="U76" s="96">
        <v>686.02225130890054</v>
      </c>
      <c r="V76" s="96">
        <v>733.02683246073298</v>
      </c>
      <c r="W76" s="96">
        <v>721.14463350785331</v>
      </c>
      <c r="X76" s="96">
        <v>739.31740837696339</v>
      </c>
      <c r="Y76" s="96">
        <v>726.73625654450245</v>
      </c>
      <c r="Z76" s="96">
        <v>833.67604712041884</v>
      </c>
      <c r="AA76" s="96">
        <v>907.59031413612547</v>
      </c>
      <c r="AB76" s="96">
        <v>871.94371727748683</v>
      </c>
      <c r="AC76" s="96">
        <v>734.94895287958116</v>
      </c>
      <c r="AD76" s="96">
        <v>710.66034031413608</v>
      </c>
      <c r="AE76" s="96">
        <v>710.66034031413608</v>
      </c>
      <c r="AF76" s="96">
        <v>654.74410994764389</v>
      </c>
    </row>
    <row r="77" spans="1:32">
      <c r="A77" s="3" t="s">
        <v>30</v>
      </c>
      <c r="B77" s="5" t="s">
        <v>17</v>
      </c>
      <c r="C77" s="5" t="s">
        <v>20</v>
      </c>
      <c r="D77" s="2">
        <v>3</v>
      </c>
      <c r="E77" s="2" t="s">
        <v>40</v>
      </c>
      <c r="F77" s="96">
        <v>261.2</v>
      </c>
      <c r="G77" s="96">
        <v>236.1</v>
      </c>
      <c r="H77" s="96">
        <v>251</v>
      </c>
      <c r="I77" s="96">
        <v>235.1</v>
      </c>
      <c r="J77" s="96">
        <v>239.6</v>
      </c>
      <c r="K77" s="96">
        <v>245.2</v>
      </c>
      <c r="L77" s="96">
        <v>261.2</v>
      </c>
      <c r="M77" s="96">
        <v>382.1</v>
      </c>
      <c r="N77" s="96">
        <v>287.89999999999998</v>
      </c>
      <c r="O77" s="96">
        <v>239.9</v>
      </c>
      <c r="P77" s="96">
        <v>245.2</v>
      </c>
      <c r="Q77" s="96">
        <v>259.39999999999998</v>
      </c>
      <c r="R77" s="96">
        <v>250</v>
      </c>
      <c r="S77" s="19">
        <v>76.400000000000006</v>
      </c>
      <c r="T77" s="96">
        <v>456.41623036649207</v>
      </c>
      <c r="U77" s="96">
        <v>412.55693717277484</v>
      </c>
      <c r="V77" s="96">
        <v>438.59293193717275</v>
      </c>
      <c r="W77" s="96">
        <v>410.80955497382195</v>
      </c>
      <c r="X77" s="96">
        <v>418.6727748691099</v>
      </c>
      <c r="Y77" s="96">
        <v>428.45811518324598</v>
      </c>
      <c r="Z77" s="96">
        <v>456.41623036649207</v>
      </c>
      <c r="AA77" s="96">
        <v>667.67473821989529</v>
      </c>
      <c r="AB77" s="96">
        <v>503.07133507853393</v>
      </c>
      <c r="AC77" s="96">
        <v>419.19698952879583</v>
      </c>
      <c r="AD77" s="96">
        <v>428.45811518324598</v>
      </c>
      <c r="AE77" s="96">
        <v>453.27094240837687</v>
      </c>
      <c r="AF77" s="96">
        <v>436.84554973821986</v>
      </c>
    </row>
    <row r="78" spans="1:32">
      <c r="A78" s="3" t="s">
        <v>30</v>
      </c>
      <c r="B78" s="5" t="s">
        <v>17</v>
      </c>
      <c r="C78" s="5" t="s">
        <v>21</v>
      </c>
      <c r="D78" s="2">
        <v>4</v>
      </c>
      <c r="E78" s="2" t="s">
        <v>40</v>
      </c>
      <c r="F78" s="96">
        <v>422.8</v>
      </c>
      <c r="G78" s="96">
        <v>372.7</v>
      </c>
      <c r="H78" s="96">
        <v>399.7</v>
      </c>
      <c r="I78" s="96">
        <v>394.9</v>
      </c>
      <c r="J78" s="96">
        <v>398.2</v>
      </c>
      <c r="K78" s="96">
        <v>397.2</v>
      </c>
      <c r="L78" s="96">
        <v>453</v>
      </c>
      <c r="M78" s="96">
        <v>514.70000000000005</v>
      </c>
      <c r="N78" s="96">
        <v>468.7</v>
      </c>
      <c r="O78" s="96">
        <v>400.7</v>
      </c>
      <c r="P78" s="96">
        <v>389.1</v>
      </c>
      <c r="Q78" s="96">
        <v>395.3</v>
      </c>
      <c r="R78" s="96">
        <v>375</v>
      </c>
      <c r="S78" s="19">
        <v>76.400000000000006</v>
      </c>
      <c r="T78" s="96">
        <v>738.79319371727752</v>
      </c>
      <c r="U78" s="96">
        <v>651.24934554973811</v>
      </c>
      <c r="V78" s="96">
        <v>698.42866492146584</v>
      </c>
      <c r="W78" s="96">
        <v>690.04123036649207</v>
      </c>
      <c r="X78" s="96">
        <v>695.80759162303661</v>
      </c>
      <c r="Y78" s="96">
        <v>694.06020942408372</v>
      </c>
      <c r="Z78" s="96">
        <v>791.56413612565439</v>
      </c>
      <c r="AA78" s="96">
        <v>899.37761780104722</v>
      </c>
      <c r="AB78" s="96">
        <v>818.99803664921455</v>
      </c>
      <c r="AC78" s="96">
        <v>700.17604712041873</v>
      </c>
      <c r="AD78" s="96">
        <v>679.90641361256542</v>
      </c>
      <c r="AE78" s="96">
        <v>690.74018324607323</v>
      </c>
      <c r="AF78" s="96">
        <v>655.26832460732976</v>
      </c>
    </row>
    <row r="79" spans="1:32">
      <c r="A79" s="3" t="s">
        <v>30</v>
      </c>
      <c r="B79" s="5" t="s">
        <v>17</v>
      </c>
      <c r="C79" s="5" t="s">
        <v>22</v>
      </c>
      <c r="D79" s="2">
        <v>5</v>
      </c>
      <c r="E79" s="2" t="s">
        <v>40</v>
      </c>
      <c r="F79" s="96">
        <v>463</v>
      </c>
      <c r="G79" s="96">
        <v>413.1</v>
      </c>
      <c r="H79" s="96">
        <v>440.8</v>
      </c>
      <c r="I79" s="96">
        <v>434.6</v>
      </c>
      <c r="J79" s="96">
        <v>444.6</v>
      </c>
      <c r="K79" s="96">
        <v>435.9</v>
      </c>
      <c r="L79" s="96">
        <v>499.7</v>
      </c>
      <c r="M79" s="96">
        <v>556.4</v>
      </c>
      <c r="N79" s="96">
        <v>520.5</v>
      </c>
      <c r="O79" s="96">
        <v>447.6</v>
      </c>
      <c r="P79" s="96">
        <v>427.1</v>
      </c>
      <c r="Q79" s="96">
        <v>430.7</v>
      </c>
      <c r="R79" s="96">
        <v>403</v>
      </c>
      <c r="S79" s="19">
        <v>76.400000000000006</v>
      </c>
      <c r="T79" s="96">
        <v>809.03795811518319</v>
      </c>
      <c r="U79" s="96">
        <v>721.84358638743458</v>
      </c>
      <c r="V79" s="96">
        <v>770.24607329842934</v>
      </c>
      <c r="W79" s="96">
        <v>759.41230366492152</v>
      </c>
      <c r="X79" s="96">
        <v>776.88612565445032</v>
      </c>
      <c r="Y79" s="96">
        <v>761.68390052356006</v>
      </c>
      <c r="Z79" s="96">
        <v>873.16688481675385</v>
      </c>
      <c r="AA79" s="96">
        <v>972.243455497382</v>
      </c>
      <c r="AB79" s="96">
        <v>909.51243455497377</v>
      </c>
      <c r="AC79" s="96">
        <v>782.12827225130889</v>
      </c>
      <c r="AD79" s="96">
        <v>746.30693717277484</v>
      </c>
      <c r="AE79" s="96">
        <v>752.59751308900513</v>
      </c>
      <c r="AF79" s="96">
        <v>704.19502617801038</v>
      </c>
    </row>
    <row r="80" spans="1:32">
      <c r="A80" s="3" t="s">
        <v>30</v>
      </c>
      <c r="B80" s="5" t="s">
        <v>17</v>
      </c>
      <c r="C80" s="5" t="s">
        <v>23</v>
      </c>
      <c r="D80" s="2">
        <v>6</v>
      </c>
      <c r="E80" s="2" t="s">
        <v>40</v>
      </c>
      <c r="F80" s="96">
        <v>360.8</v>
      </c>
      <c r="G80" s="96">
        <v>317</v>
      </c>
      <c r="H80" s="96">
        <v>334.8</v>
      </c>
      <c r="I80" s="96">
        <v>332.7</v>
      </c>
      <c r="J80" s="96">
        <v>323.8</v>
      </c>
      <c r="K80" s="96">
        <v>335.1</v>
      </c>
      <c r="L80" s="96">
        <v>373.9</v>
      </c>
      <c r="M80" s="96">
        <v>471.2</v>
      </c>
      <c r="N80" s="96">
        <v>391.9</v>
      </c>
      <c r="O80" s="96">
        <v>332.8</v>
      </c>
      <c r="P80" s="96">
        <v>325.2</v>
      </c>
      <c r="Q80" s="96">
        <v>345.5</v>
      </c>
      <c r="R80" s="96">
        <v>335.8</v>
      </c>
      <c r="S80" s="19">
        <v>76.400000000000006</v>
      </c>
      <c r="T80" s="96">
        <v>630.45549738219893</v>
      </c>
      <c r="U80" s="96">
        <v>553.92015706806274</v>
      </c>
      <c r="V80" s="96">
        <v>585.02356020942409</v>
      </c>
      <c r="W80" s="96">
        <v>581.3540575916229</v>
      </c>
      <c r="X80" s="96">
        <v>565.8023560209424</v>
      </c>
      <c r="Y80" s="96">
        <v>585.54777486910996</v>
      </c>
      <c r="Z80" s="96">
        <v>653.34620418848158</v>
      </c>
      <c r="AA80" s="96">
        <v>823.36649214659678</v>
      </c>
      <c r="AB80" s="96">
        <v>684.7990837696334</v>
      </c>
      <c r="AC80" s="96">
        <v>581.52879581151831</v>
      </c>
      <c r="AD80" s="96">
        <v>568.24869109947633</v>
      </c>
      <c r="AE80" s="96">
        <v>603.7205497382198</v>
      </c>
      <c r="AF80" s="96">
        <v>586.77094240837698</v>
      </c>
    </row>
    <row r="81" spans="1:32">
      <c r="A81" s="3" t="s">
        <v>30</v>
      </c>
      <c r="B81" s="5" t="s">
        <v>17</v>
      </c>
      <c r="C81" s="5" t="s">
        <v>24</v>
      </c>
      <c r="D81" s="2">
        <v>7</v>
      </c>
      <c r="E81" s="2" t="s">
        <v>40</v>
      </c>
      <c r="F81" s="96">
        <v>130.69999999999999</v>
      </c>
      <c r="G81" s="96">
        <v>125</v>
      </c>
      <c r="H81" s="96">
        <v>130.19999999999999</v>
      </c>
      <c r="I81" s="96">
        <v>127.2</v>
      </c>
      <c r="J81" s="96">
        <v>128.4</v>
      </c>
      <c r="K81" s="96">
        <v>126.7</v>
      </c>
      <c r="L81" s="96">
        <v>128.9</v>
      </c>
      <c r="M81" s="96">
        <v>150</v>
      </c>
      <c r="N81" s="96">
        <v>143.69999999999999</v>
      </c>
      <c r="O81" s="96">
        <v>129.9</v>
      </c>
      <c r="P81" s="96">
        <v>128.1</v>
      </c>
      <c r="Q81" s="96">
        <v>132.6</v>
      </c>
      <c r="R81" s="96">
        <v>125</v>
      </c>
      <c r="S81" s="19">
        <v>76.400000000000006</v>
      </c>
      <c r="T81" s="96">
        <v>228.3828534031413</v>
      </c>
      <c r="U81" s="96">
        <v>218.42277486910993</v>
      </c>
      <c r="V81" s="96">
        <v>227.50916230366488</v>
      </c>
      <c r="W81" s="96">
        <v>222.26701570680626</v>
      </c>
      <c r="X81" s="96">
        <v>224.36387434554973</v>
      </c>
      <c r="Y81" s="96">
        <v>221.39332460732984</v>
      </c>
      <c r="Z81" s="96">
        <v>225.23756544502618</v>
      </c>
      <c r="AA81" s="96">
        <v>262.1073298429319</v>
      </c>
      <c r="AB81" s="96">
        <v>251.09882198952874</v>
      </c>
      <c r="AC81" s="96">
        <v>226.98494764397907</v>
      </c>
      <c r="AD81" s="96">
        <v>223.83965968586384</v>
      </c>
      <c r="AE81" s="96">
        <v>231.70287958115179</v>
      </c>
      <c r="AF81" s="96">
        <v>218.42277486910993</v>
      </c>
    </row>
    <row r="82" spans="1:32">
      <c r="A82" s="3" t="s">
        <v>30</v>
      </c>
      <c r="B82" s="5" t="s">
        <v>17</v>
      </c>
      <c r="C82" s="5" t="s">
        <v>25</v>
      </c>
      <c r="D82" s="2">
        <v>8</v>
      </c>
      <c r="E82" s="2" t="s">
        <v>40</v>
      </c>
      <c r="F82" s="96">
        <v>120.3</v>
      </c>
      <c r="G82" s="96">
        <v>123.8</v>
      </c>
      <c r="H82" s="96">
        <v>118.7</v>
      </c>
      <c r="I82" s="96">
        <v>125.3</v>
      </c>
      <c r="J82" s="96">
        <v>120.1</v>
      </c>
      <c r="K82" s="96">
        <v>113.9</v>
      </c>
      <c r="L82" s="96">
        <v>120.1</v>
      </c>
      <c r="M82" s="96">
        <v>131</v>
      </c>
      <c r="N82" s="96">
        <v>132</v>
      </c>
      <c r="O82" s="96">
        <v>114</v>
      </c>
      <c r="P82" s="96">
        <v>119.3</v>
      </c>
      <c r="Q82" s="96">
        <v>115.9</v>
      </c>
      <c r="R82" s="96">
        <v>123.7</v>
      </c>
      <c r="S82" s="19">
        <v>76.400000000000006</v>
      </c>
      <c r="T82" s="96">
        <v>210.2100785340314</v>
      </c>
      <c r="U82" s="96">
        <v>216.32591623036646</v>
      </c>
      <c r="V82" s="96">
        <v>207.4142670157068</v>
      </c>
      <c r="W82" s="96">
        <v>218.9469895287958</v>
      </c>
      <c r="X82" s="96">
        <v>209.86060209424079</v>
      </c>
      <c r="Y82" s="96">
        <v>199.02683246073298</v>
      </c>
      <c r="Z82" s="96">
        <v>209.86060209424079</v>
      </c>
      <c r="AA82" s="96">
        <v>228.90706806282722</v>
      </c>
      <c r="AB82" s="96">
        <v>230.65445026178008</v>
      </c>
      <c r="AC82" s="96">
        <v>199.20157068062827</v>
      </c>
      <c r="AD82" s="96">
        <v>208.4626963350785</v>
      </c>
      <c r="AE82" s="96">
        <v>202.52159685863876</v>
      </c>
      <c r="AF82" s="96">
        <v>216.1511780104712</v>
      </c>
    </row>
    <row r="83" spans="1:32">
      <c r="A83" s="3" t="s">
        <v>30</v>
      </c>
      <c r="B83" s="5" t="s">
        <v>17</v>
      </c>
      <c r="C83" s="5" t="s">
        <v>26</v>
      </c>
      <c r="D83" s="2">
        <v>9</v>
      </c>
      <c r="E83" s="2" t="s">
        <v>40</v>
      </c>
      <c r="F83" s="96">
        <v>132.80000000000001</v>
      </c>
      <c r="G83" s="96">
        <v>125</v>
      </c>
      <c r="H83" s="96">
        <v>131.19999999999999</v>
      </c>
      <c r="I83" s="96">
        <v>127.4</v>
      </c>
      <c r="J83" s="96">
        <v>130</v>
      </c>
      <c r="K83" s="96">
        <v>128.30000000000001</v>
      </c>
      <c r="L83" s="96">
        <v>130.30000000000001</v>
      </c>
      <c r="M83" s="96">
        <v>157.4</v>
      </c>
      <c r="N83" s="96">
        <v>145.6</v>
      </c>
      <c r="O83" s="96">
        <v>132.30000000000001</v>
      </c>
      <c r="P83" s="96">
        <v>130</v>
      </c>
      <c r="Q83" s="96">
        <v>135.69999999999999</v>
      </c>
      <c r="R83" s="96">
        <v>125</v>
      </c>
      <c r="S83" s="19">
        <v>76.400000000000006</v>
      </c>
      <c r="T83" s="96">
        <v>232.05235602094243</v>
      </c>
      <c r="U83" s="96">
        <v>218.42277486910993</v>
      </c>
      <c r="V83" s="96">
        <v>229.25654450261774</v>
      </c>
      <c r="W83" s="96">
        <v>222.61649214659687</v>
      </c>
      <c r="X83" s="96">
        <v>227.15968586387433</v>
      </c>
      <c r="Y83" s="96">
        <v>224.18913612565447</v>
      </c>
      <c r="Z83" s="96">
        <v>227.68390052356023</v>
      </c>
      <c r="AA83" s="96">
        <v>275.03795811518324</v>
      </c>
      <c r="AB83" s="96">
        <v>254.41884816753924</v>
      </c>
      <c r="AC83" s="96">
        <v>231.17866492146598</v>
      </c>
      <c r="AD83" s="96">
        <v>227.15968586387433</v>
      </c>
      <c r="AE83" s="96">
        <v>237.1197643979057</v>
      </c>
      <c r="AF83" s="96">
        <v>218.42277486910993</v>
      </c>
    </row>
    <row r="84" spans="1:32">
      <c r="A84" s="3" t="s">
        <v>30</v>
      </c>
      <c r="B84" s="5" t="s">
        <v>27</v>
      </c>
      <c r="C84" s="5" t="s">
        <v>18</v>
      </c>
      <c r="D84" s="2">
        <v>10</v>
      </c>
      <c r="E84" s="2" t="s">
        <v>40</v>
      </c>
      <c r="F84" s="44">
        <v>9.35</v>
      </c>
      <c r="G84" s="44">
        <v>8.36</v>
      </c>
      <c r="H84" s="44">
        <v>8.84</v>
      </c>
      <c r="I84" s="44">
        <v>8.61</v>
      </c>
      <c r="J84" s="44">
        <v>8.75</v>
      </c>
      <c r="K84" s="44">
        <v>8.84</v>
      </c>
      <c r="L84" s="44">
        <v>9.86</v>
      </c>
      <c r="M84" s="44">
        <v>12.23</v>
      </c>
      <c r="N84" s="44">
        <v>10.59</v>
      </c>
      <c r="O84" s="44">
        <v>8.7799999999999994</v>
      </c>
      <c r="P84" s="44">
        <v>8.64</v>
      </c>
      <c r="Q84" s="44">
        <v>8.8800000000000008</v>
      </c>
      <c r="R84" s="44">
        <v>8.3800000000000008</v>
      </c>
      <c r="S84" s="19">
        <v>76.400000000000006</v>
      </c>
      <c r="T84" s="44">
        <v>16.338023560209422</v>
      </c>
      <c r="U84" s="44">
        <v>14.608115183246072</v>
      </c>
      <c r="V84" s="44">
        <v>15.446858638743453</v>
      </c>
      <c r="W84" s="44">
        <v>15.044960732984292</v>
      </c>
      <c r="X84" s="44">
        <v>15.289594240837696</v>
      </c>
      <c r="Y84" s="44">
        <v>15.446858638743453</v>
      </c>
      <c r="Z84" s="44">
        <v>17.22918848167539</v>
      </c>
      <c r="AA84" s="44">
        <v>21.370484293193719</v>
      </c>
      <c r="AB84" s="44">
        <v>18.504777486910992</v>
      </c>
      <c r="AC84" s="44">
        <v>15.342015706806279</v>
      </c>
      <c r="AD84" s="44">
        <v>15.097382198952879</v>
      </c>
      <c r="AE84" s="44">
        <v>15.51675392670157</v>
      </c>
      <c r="AF84" s="44">
        <v>14.64306282722513</v>
      </c>
    </row>
    <row r="85" spans="1:32">
      <c r="A85" s="3" t="s">
        <v>30</v>
      </c>
      <c r="B85" s="5" t="s">
        <v>27</v>
      </c>
      <c r="C85" s="5" t="s">
        <v>19</v>
      </c>
      <c r="D85" s="2">
        <v>11</v>
      </c>
      <c r="E85" s="2" t="s">
        <v>40</v>
      </c>
      <c r="F85" s="44">
        <v>10.81</v>
      </c>
      <c r="G85" s="44">
        <v>9.6999999999999993</v>
      </c>
      <c r="H85" s="44">
        <v>10.35</v>
      </c>
      <c r="I85" s="44">
        <v>10</v>
      </c>
      <c r="J85" s="44">
        <v>10.14</v>
      </c>
      <c r="K85" s="44">
        <v>10.23</v>
      </c>
      <c r="L85" s="44">
        <v>11.66</v>
      </c>
      <c r="M85" s="44">
        <v>13.19</v>
      </c>
      <c r="N85" s="44">
        <v>12.35</v>
      </c>
      <c r="O85" s="44">
        <v>10.3</v>
      </c>
      <c r="P85" s="44">
        <v>10</v>
      </c>
      <c r="Q85" s="44">
        <v>10.08</v>
      </c>
      <c r="R85" s="44">
        <v>9.26</v>
      </c>
      <c r="S85" s="19">
        <v>76.400000000000006</v>
      </c>
      <c r="T85" s="44">
        <v>18.889201570680626</v>
      </c>
      <c r="U85" s="44">
        <v>16.949607329842927</v>
      </c>
      <c r="V85" s="44">
        <v>18.085405759162303</v>
      </c>
      <c r="W85" s="44">
        <v>17.473821989528794</v>
      </c>
      <c r="X85" s="44">
        <v>17.718455497382198</v>
      </c>
      <c r="Y85" s="44">
        <v>17.875719895287958</v>
      </c>
      <c r="Z85" s="44">
        <v>20.374476439790577</v>
      </c>
      <c r="AA85" s="44">
        <v>23.047971204188482</v>
      </c>
      <c r="AB85" s="44">
        <v>21.580170157068061</v>
      </c>
      <c r="AC85" s="44">
        <v>17.998036649214662</v>
      </c>
      <c r="AD85" s="44">
        <v>17.473821989528794</v>
      </c>
      <c r="AE85" s="44">
        <v>17.613612565445024</v>
      </c>
      <c r="AF85" s="44">
        <v>16.180759162303666</v>
      </c>
    </row>
    <row r="86" spans="1:32">
      <c r="A86" s="3" t="s">
        <v>30</v>
      </c>
      <c r="B86" s="5" t="s">
        <v>27</v>
      </c>
      <c r="C86" s="5" t="s">
        <v>20</v>
      </c>
      <c r="D86" s="2">
        <v>12</v>
      </c>
      <c r="E86" s="2" t="s">
        <v>40</v>
      </c>
      <c r="F86" s="44">
        <v>8.0399999999999991</v>
      </c>
      <c r="G86" s="44">
        <v>7.28</v>
      </c>
      <c r="H86" s="44">
        <v>7.55</v>
      </c>
      <c r="I86" s="44">
        <v>7.3</v>
      </c>
      <c r="J86" s="44">
        <v>7.37</v>
      </c>
      <c r="K86" s="44">
        <v>7.53</v>
      </c>
      <c r="L86" s="44">
        <v>8.1300000000000008</v>
      </c>
      <c r="M86" s="44">
        <v>11.2</v>
      </c>
      <c r="N86" s="44">
        <v>8.9</v>
      </c>
      <c r="O86" s="44">
        <v>7.54</v>
      </c>
      <c r="P86" s="44">
        <v>7.49</v>
      </c>
      <c r="Q86" s="44">
        <v>7.91</v>
      </c>
      <c r="R86" s="44">
        <v>7.54</v>
      </c>
      <c r="S86" s="19">
        <v>76.400000000000006</v>
      </c>
      <c r="T86" s="44">
        <v>14.048952879581149</v>
      </c>
      <c r="U86" s="44">
        <v>12.720942408376962</v>
      </c>
      <c r="V86" s="44">
        <v>13.19273560209424</v>
      </c>
      <c r="W86" s="44">
        <v>12.755890052356019</v>
      </c>
      <c r="X86" s="44">
        <v>12.878206806282721</v>
      </c>
      <c r="Y86" s="44">
        <v>13.157787958115183</v>
      </c>
      <c r="Z86" s="44">
        <v>14.20621727748691</v>
      </c>
      <c r="AA86" s="44">
        <v>19.570680628272246</v>
      </c>
      <c r="AB86" s="44">
        <v>15.551701570680628</v>
      </c>
      <c r="AC86" s="44">
        <v>13.175261780104712</v>
      </c>
      <c r="AD86" s="44">
        <v>13.087892670157068</v>
      </c>
      <c r="AE86" s="44">
        <v>13.821793193717278</v>
      </c>
      <c r="AF86" s="44">
        <v>13.175261780104712</v>
      </c>
    </row>
    <row r="87" spans="1:32">
      <c r="A87" s="3" t="s">
        <v>30</v>
      </c>
      <c r="B87" s="5" t="s">
        <v>27</v>
      </c>
      <c r="C87" s="5" t="s">
        <v>21</v>
      </c>
      <c r="D87" s="2">
        <v>13</v>
      </c>
      <c r="E87" s="2" t="s">
        <v>40</v>
      </c>
      <c r="F87" s="44">
        <v>10.56</v>
      </c>
      <c r="G87" s="44">
        <v>9.35</v>
      </c>
      <c r="H87" s="44">
        <v>10</v>
      </c>
      <c r="I87" s="44">
        <v>9.7200000000000006</v>
      </c>
      <c r="J87" s="44">
        <v>9.8000000000000007</v>
      </c>
      <c r="K87" s="44">
        <v>9.9</v>
      </c>
      <c r="L87" s="44">
        <v>11.27</v>
      </c>
      <c r="M87" s="44">
        <v>13.33</v>
      </c>
      <c r="N87" s="44">
        <v>11.77</v>
      </c>
      <c r="O87" s="44">
        <v>9.8699999999999992</v>
      </c>
      <c r="P87" s="44">
        <v>9.64</v>
      </c>
      <c r="Q87" s="44">
        <v>9.91</v>
      </c>
      <c r="R87" s="44">
        <v>9.34</v>
      </c>
      <c r="S87" s="19">
        <v>76.400000000000006</v>
      </c>
      <c r="T87" s="44">
        <v>18.452356020942407</v>
      </c>
      <c r="U87" s="44">
        <v>16.338023560209422</v>
      </c>
      <c r="V87" s="44">
        <v>17.473821989528794</v>
      </c>
      <c r="W87" s="44">
        <v>16.984554973821989</v>
      </c>
      <c r="X87" s="44">
        <v>17.124345549738219</v>
      </c>
      <c r="Y87" s="44">
        <v>17.299083769633508</v>
      </c>
      <c r="Z87" s="44">
        <v>19.69299738219895</v>
      </c>
      <c r="AA87" s="44">
        <v>23.292604712041882</v>
      </c>
      <c r="AB87" s="44">
        <v>20.566688481675389</v>
      </c>
      <c r="AC87" s="44">
        <v>17.24666230366492</v>
      </c>
      <c r="AD87" s="44">
        <v>16.84476439790576</v>
      </c>
      <c r="AE87" s="44">
        <v>17.316557591623038</v>
      </c>
      <c r="AF87" s="44">
        <v>16.320549738219892</v>
      </c>
    </row>
    <row r="88" spans="1:32">
      <c r="A88" s="3" t="s">
        <v>30</v>
      </c>
      <c r="B88" s="5" t="s">
        <v>27</v>
      </c>
      <c r="C88" s="5" t="s">
        <v>22</v>
      </c>
      <c r="D88" s="2">
        <v>14</v>
      </c>
      <c r="E88" s="2" t="s">
        <v>40</v>
      </c>
      <c r="F88" s="44">
        <v>11.23</v>
      </c>
      <c r="G88" s="44">
        <v>10</v>
      </c>
      <c r="H88" s="44">
        <v>10.7</v>
      </c>
      <c r="I88" s="44">
        <v>10.34</v>
      </c>
      <c r="J88" s="44">
        <v>10.55</v>
      </c>
      <c r="K88" s="44">
        <v>10.52</v>
      </c>
      <c r="L88" s="44">
        <v>12.11</v>
      </c>
      <c r="M88" s="44">
        <v>13.95</v>
      </c>
      <c r="N88" s="44">
        <v>12.75</v>
      </c>
      <c r="O88" s="44">
        <v>10.67</v>
      </c>
      <c r="P88" s="44">
        <v>10.42</v>
      </c>
      <c r="Q88" s="44">
        <v>10.49</v>
      </c>
      <c r="R88" s="44">
        <v>9.5</v>
      </c>
      <c r="S88" s="19">
        <v>76.400000000000006</v>
      </c>
      <c r="T88" s="44">
        <v>19.623102094240839</v>
      </c>
      <c r="U88" s="44">
        <v>17.473821989528794</v>
      </c>
      <c r="V88" s="44">
        <v>18.696989528795807</v>
      </c>
      <c r="W88" s="44">
        <v>18.067931937172773</v>
      </c>
      <c r="X88" s="44">
        <v>18.434882198952881</v>
      </c>
      <c r="Y88" s="44">
        <v>18.382460732984288</v>
      </c>
      <c r="Z88" s="44">
        <v>21.160798429319371</v>
      </c>
      <c r="AA88" s="44">
        <v>24.375981675392666</v>
      </c>
      <c r="AB88" s="44">
        <v>22.279123036649214</v>
      </c>
      <c r="AC88" s="44">
        <v>18.644568062827222</v>
      </c>
      <c r="AD88" s="44">
        <v>18.207722513089003</v>
      </c>
      <c r="AE88" s="44">
        <v>18.330039267015707</v>
      </c>
      <c r="AF88" s="44">
        <v>16.600130890052355</v>
      </c>
    </row>
    <row r="89" spans="1:32">
      <c r="A89" s="3" t="s">
        <v>30</v>
      </c>
      <c r="B89" s="5" t="s">
        <v>27</v>
      </c>
      <c r="C89" s="5" t="s">
        <v>23</v>
      </c>
      <c r="D89" s="2">
        <v>15</v>
      </c>
      <c r="E89" s="2" t="s">
        <v>40</v>
      </c>
      <c r="F89" s="44">
        <v>9.57</v>
      </c>
      <c r="G89" s="44">
        <v>8.39</v>
      </c>
      <c r="H89" s="44">
        <v>8.86</v>
      </c>
      <c r="I89" s="44">
        <v>8.74</v>
      </c>
      <c r="J89" s="44">
        <v>8.56</v>
      </c>
      <c r="K89" s="44">
        <v>8.8000000000000007</v>
      </c>
      <c r="L89" s="44">
        <v>9.91</v>
      </c>
      <c r="M89" s="44">
        <v>12.7</v>
      </c>
      <c r="N89" s="44">
        <v>10.41</v>
      </c>
      <c r="O89" s="44">
        <v>8.76</v>
      </c>
      <c r="P89" s="44">
        <v>8.6199999999999992</v>
      </c>
      <c r="Q89" s="44">
        <v>9.16</v>
      </c>
      <c r="R89" s="44">
        <v>8.9</v>
      </c>
      <c r="S89" s="19">
        <v>76.400000000000006</v>
      </c>
      <c r="T89" s="44">
        <v>16.722447643979056</v>
      </c>
      <c r="U89" s="44">
        <v>14.660536649214659</v>
      </c>
      <c r="V89" s="44">
        <v>15.481806282722511</v>
      </c>
      <c r="W89" s="44">
        <v>15.272120418848166</v>
      </c>
      <c r="X89" s="44">
        <v>14.957591623036649</v>
      </c>
      <c r="Y89" s="44">
        <v>15.376963350785342</v>
      </c>
      <c r="Z89" s="44">
        <v>17.316557591623038</v>
      </c>
      <c r="AA89" s="44">
        <v>22.191753926701566</v>
      </c>
      <c r="AB89" s="44">
        <v>18.190248691099477</v>
      </c>
      <c r="AC89" s="44">
        <v>15.307068062827225</v>
      </c>
      <c r="AD89" s="44">
        <v>15.062434554973821</v>
      </c>
      <c r="AE89" s="44">
        <v>16.006020942408377</v>
      </c>
      <c r="AF89" s="44">
        <v>15.551701570680628</v>
      </c>
    </row>
    <row r="90" spans="1:32">
      <c r="A90" s="3" t="s">
        <v>30</v>
      </c>
      <c r="B90" s="5" t="s">
        <v>27</v>
      </c>
      <c r="C90" s="5" t="s">
        <v>24</v>
      </c>
      <c r="D90" s="2">
        <v>16</v>
      </c>
      <c r="E90" s="2" t="s">
        <v>40</v>
      </c>
      <c r="F90" s="44">
        <v>6.35</v>
      </c>
      <c r="G90" s="44">
        <v>5.95</v>
      </c>
      <c r="H90" s="44">
        <v>6.06</v>
      </c>
      <c r="I90" s="44">
        <v>6</v>
      </c>
      <c r="J90" s="44">
        <v>6.13</v>
      </c>
      <c r="K90" s="44">
        <v>6.14</v>
      </c>
      <c r="L90" s="44">
        <v>6.37</v>
      </c>
      <c r="M90" s="44">
        <v>7.58</v>
      </c>
      <c r="N90" s="44">
        <v>7</v>
      </c>
      <c r="O90" s="44">
        <v>6.36</v>
      </c>
      <c r="P90" s="44">
        <v>6.21</v>
      </c>
      <c r="Q90" s="44">
        <v>6.33</v>
      </c>
      <c r="R90" s="44">
        <v>6.17</v>
      </c>
      <c r="S90" s="19">
        <v>76.400000000000006</v>
      </c>
      <c r="T90" s="44">
        <v>11.095876963350783</v>
      </c>
      <c r="U90" s="44">
        <v>10.396924083769633</v>
      </c>
      <c r="V90" s="44">
        <v>10.589136125654449</v>
      </c>
      <c r="W90" s="44">
        <v>10.484293193717276</v>
      </c>
      <c r="X90" s="44">
        <v>10.711452879581151</v>
      </c>
      <c r="Y90" s="44">
        <v>10.728926701570678</v>
      </c>
      <c r="Z90" s="44">
        <v>11.130824607329842</v>
      </c>
      <c r="AA90" s="44">
        <v>13.245157068062827</v>
      </c>
      <c r="AB90" s="44">
        <v>12.231675392670157</v>
      </c>
      <c r="AC90" s="44">
        <v>11.113350785340314</v>
      </c>
      <c r="AD90" s="44">
        <v>10.85124345549738</v>
      </c>
      <c r="AE90" s="44">
        <v>11.060929319371727</v>
      </c>
      <c r="AF90" s="44">
        <v>10.781348167539266</v>
      </c>
    </row>
    <row r="91" spans="1:32">
      <c r="A91" s="3" t="s">
        <v>30</v>
      </c>
      <c r="B91" s="5" t="s">
        <v>27</v>
      </c>
      <c r="C91" s="5" t="s">
        <v>25</v>
      </c>
      <c r="D91" s="2">
        <v>17</v>
      </c>
      <c r="E91" s="2" t="s">
        <v>40</v>
      </c>
      <c r="F91" s="44">
        <v>6.22</v>
      </c>
      <c r="G91" s="44">
        <v>6.04</v>
      </c>
      <c r="H91" s="44">
        <v>5.95</v>
      </c>
      <c r="I91" s="44">
        <v>6.03</v>
      </c>
      <c r="J91" s="44">
        <v>6.18</v>
      </c>
      <c r="K91" s="44">
        <v>6.03</v>
      </c>
      <c r="L91" s="44">
        <v>6.01</v>
      </c>
      <c r="M91" s="44">
        <v>6.8</v>
      </c>
      <c r="N91" s="44">
        <v>6.82</v>
      </c>
      <c r="O91" s="44">
        <v>6.19</v>
      </c>
      <c r="P91" s="44">
        <v>5.98</v>
      </c>
      <c r="Q91" s="44">
        <v>6.04</v>
      </c>
      <c r="R91" s="44">
        <v>6.39</v>
      </c>
      <c r="S91" s="19">
        <v>76.400000000000006</v>
      </c>
      <c r="T91" s="44">
        <v>10.86871727748691</v>
      </c>
      <c r="U91" s="44">
        <v>10.554188481675393</v>
      </c>
      <c r="V91" s="44">
        <v>10.396924083769633</v>
      </c>
      <c r="W91" s="44">
        <v>10.536714659685863</v>
      </c>
      <c r="X91" s="44">
        <v>10.798821989528795</v>
      </c>
      <c r="Y91" s="44">
        <v>10.536714659685863</v>
      </c>
      <c r="Z91" s="44">
        <v>10.501767015706804</v>
      </c>
      <c r="AA91" s="44">
        <v>11.88219895287958</v>
      </c>
      <c r="AB91" s="44">
        <v>11.917146596858638</v>
      </c>
      <c r="AC91" s="44">
        <v>10.816295811518325</v>
      </c>
      <c r="AD91" s="44">
        <v>10.44934554973822</v>
      </c>
      <c r="AE91" s="44">
        <v>10.554188481675393</v>
      </c>
      <c r="AF91" s="44">
        <v>11.165772251308899</v>
      </c>
    </row>
    <row r="92" spans="1:32">
      <c r="A92" s="3" t="s">
        <v>30</v>
      </c>
      <c r="B92" s="5" t="s">
        <v>27</v>
      </c>
      <c r="C92" s="5" t="s">
        <v>26</v>
      </c>
      <c r="D92" s="2">
        <v>18</v>
      </c>
      <c r="E92" s="2" t="s">
        <v>40</v>
      </c>
      <c r="F92" s="44">
        <v>6.39</v>
      </c>
      <c r="G92" s="44">
        <v>5.92</v>
      </c>
      <c r="H92" s="44">
        <v>6.08</v>
      </c>
      <c r="I92" s="44">
        <v>6</v>
      </c>
      <c r="J92" s="44">
        <v>6.11</v>
      </c>
      <c r="K92" s="44">
        <v>6.15</v>
      </c>
      <c r="L92" s="44">
        <v>6.42</v>
      </c>
      <c r="M92" s="44">
        <v>7.9</v>
      </c>
      <c r="N92" s="44">
        <v>7.05</v>
      </c>
      <c r="O92" s="44">
        <v>6.39</v>
      </c>
      <c r="P92" s="44">
        <v>6.25</v>
      </c>
      <c r="Q92" s="44">
        <v>6.35</v>
      </c>
      <c r="R92" s="44">
        <v>6.11</v>
      </c>
      <c r="S92" s="19">
        <v>76.400000000000006</v>
      </c>
      <c r="T92" s="44">
        <v>11.165772251308899</v>
      </c>
      <c r="U92" s="44">
        <v>10.344502617801046</v>
      </c>
      <c r="V92" s="44">
        <v>10.624083769633508</v>
      </c>
      <c r="W92" s="44">
        <v>10.484293193717276</v>
      </c>
      <c r="X92" s="44">
        <v>10.676505235602095</v>
      </c>
      <c r="Y92" s="44">
        <v>10.74640052356021</v>
      </c>
      <c r="Z92" s="44">
        <v>11.218193717277485</v>
      </c>
      <c r="AA92" s="44">
        <v>13.804319371727749</v>
      </c>
      <c r="AB92" s="44">
        <v>12.3190445026178</v>
      </c>
      <c r="AC92" s="44">
        <v>11.165772251308899</v>
      </c>
      <c r="AD92" s="44">
        <v>10.921138743455497</v>
      </c>
      <c r="AE92" s="44">
        <v>11.095876963350783</v>
      </c>
      <c r="AF92" s="44">
        <v>10.676505235602095</v>
      </c>
    </row>
    <row r="93" spans="1:32">
      <c r="A93" s="3" t="s">
        <v>30</v>
      </c>
      <c r="B93" s="5" t="s">
        <v>28</v>
      </c>
      <c r="C93" s="5" t="s">
        <v>18</v>
      </c>
      <c r="D93" s="2">
        <v>19</v>
      </c>
      <c r="E93" s="2" t="s">
        <v>40</v>
      </c>
      <c r="F93" s="45">
        <v>9.27</v>
      </c>
      <c r="G93" s="45">
        <v>8.27</v>
      </c>
      <c r="H93" s="45">
        <v>8.7899999999999991</v>
      </c>
      <c r="I93" s="45">
        <v>8.5299999999999994</v>
      </c>
      <c r="J93" s="45">
        <v>8.65</v>
      </c>
      <c r="K93" s="45">
        <v>8.75</v>
      </c>
      <c r="L93" s="45">
        <v>9.76</v>
      </c>
      <c r="M93" s="45">
        <v>12.15</v>
      </c>
      <c r="N93" s="45">
        <v>10.5</v>
      </c>
      <c r="O93" s="45">
        <v>8.7100000000000009</v>
      </c>
      <c r="P93" s="45">
        <v>8.57</v>
      </c>
      <c r="Q93" s="45">
        <v>8.82</v>
      </c>
      <c r="R93" s="45">
        <v>8.26</v>
      </c>
      <c r="S93" s="19">
        <v>76.400000000000006</v>
      </c>
      <c r="T93" s="45">
        <v>16.198232984293192</v>
      </c>
      <c r="U93" s="45">
        <v>14.450850785340311</v>
      </c>
      <c r="V93" s="45">
        <v>15.359489528795809</v>
      </c>
      <c r="W93" s="45">
        <v>14.90517015706806</v>
      </c>
      <c r="X93" s="45">
        <v>15.114856020942408</v>
      </c>
      <c r="Y93" s="45">
        <v>15.289594240837696</v>
      </c>
      <c r="Z93" s="45">
        <v>17.054450261780104</v>
      </c>
      <c r="AA93" s="45">
        <v>21.230693717277486</v>
      </c>
      <c r="AB93" s="45">
        <v>18.347513089005233</v>
      </c>
      <c r="AC93" s="45">
        <v>15.219698952879581</v>
      </c>
      <c r="AD93" s="45">
        <v>14.975065445026177</v>
      </c>
      <c r="AE93" s="45">
        <v>15.411910994764398</v>
      </c>
      <c r="AF93" s="45">
        <v>14.433376963350785</v>
      </c>
    </row>
    <row r="94" spans="1:32">
      <c r="A94" s="3" t="s">
        <v>30</v>
      </c>
      <c r="B94" s="5" t="s">
        <v>28</v>
      </c>
      <c r="C94" s="5" t="s">
        <v>19</v>
      </c>
      <c r="D94" s="2">
        <v>20</v>
      </c>
      <c r="E94" s="2" t="s">
        <v>40</v>
      </c>
      <c r="F94" s="45">
        <v>10.67</v>
      </c>
      <c r="G94" s="45">
        <v>9.5399999999999991</v>
      </c>
      <c r="H94" s="45">
        <v>10.220000000000001</v>
      </c>
      <c r="I94" s="45">
        <v>9.8800000000000008</v>
      </c>
      <c r="J94" s="45">
        <v>10.01</v>
      </c>
      <c r="K94" s="45">
        <v>10.1</v>
      </c>
      <c r="L94" s="45">
        <v>11.53</v>
      </c>
      <c r="M94" s="45">
        <v>13.13</v>
      </c>
      <c r="N94" s="45">
        <v>12.28</v>
      </c>
      <c r="O94" s="45">
        <v>10.23</v>
      </c>
      <c r="P94" s="45">
        <v>9.85</v>
      </c>
      <c r="Q94" s="45">
        <v>9.9600000000000009</v>
      </c>
      <c r="R94" s="45">
        <v>9.06</v>
      </c>
      <c r="S94" s="19">
        <v>76.400000000000006</v>
      </c>
      <c r="T94" s="45">
        <v>18.644568062827222</v>
      </c>
      <c r="U94" s="45">
        <v>16.67002617801047</v>
      </c>
      <c r="V94" s="45">
        <v>17.858246073298428</v>
      </c>
      <c r="W94" s="45">
        <v>17.264136125654449</v>
      </c>
      <c r="X94" s="45">
        <v>17.491295811518324</v>
      </c>
      <c r="Y94" s="45">
        <v>17.64856020942408</v>
      </c>
      <c r="Z94" s="45">
        <v>20.147316753926699</v>
      </c>
      <c r="AA94" s="45">
        <v>22.943128272251307</v>
      </c>
      <c r="AB94" s="45">
        <v>21.457853403141357</v>
      </c>
      <c r="AC94" s="45">
        <v>17.875719895287958</v>
      </c>
      <c r="AD94" s="45">
        <v>17.21171465968586</v>
      </c>
      <c r="AE94" s="45">
        <v>17.403926701570679</v>
      </c>
      <c r="AF94" s="45">
        <v>15.831282722513087</v>
      </c>
    </row>
    <row r="95" spans="1:32">
      <c r="A95" s="3" t="s">
        <v>30</v>
      </c>
      <c r="B95" s="5" t="s">
        <v>28</v>
      </c>
      <c r="C95" s="5" t="s">
        <v>20</v>
      </c>
      <c r="D95" s="2">
        <v>21</v>
      </c>
      <c r="E95" s="2" t="s">
        <v>40</v>
      </c>
      <c r="F95" s="45">
        <v>8</v>
      </c>
      <c r="G95" s="45">
        <v>7.23</v>
      </c>
      <c r="H95" s="45">
        <v>7.52</v>
      </c>
      <c r="I95" s="45">
        <v>7.25</v>
      </c>
      <c r="J95" s="45">
        <v>7.36</v>
      </c>
      <c r="K95" s="45">
        <v>7.51</v>
      </c>
      <c r="L95" s="45">
        <v>8.11</v>
      </c>
      <c r="M95" s="45">
        <v>11.18</v>
      </c>
      <c r="N95" s="45">
        <v>8.86</v>
      </c>
      <c r="O95" s="45">
        <v>7.54</v>
      </c>
      <c r="P95" s="45">
        <v>7.46</v>
      </c>
      <c r="Q95" s="45">
        <v>7.88</v>
      </c>
      <c r="R95" s="45">
        <v>7.53</v>
      </c>
      <c r="S95" s="19">
        <v>76.400000000000006</v>
      </c>
      <c r="T95" s="45">
        <v>13.979057591623036</v>
      </c>
      <c r="U95" s="45">
        <v>12.633573298429319</v>
      </c>
      <c r="V95" s="45">
        <v>13.140314136125653</v>
      </c>
      <c r="W95" s="45">
        <v>12.668520942408376</v>
      </c>
      <c r="X95" s="45">
        <v>12.860732984293193</v>
      </c>
      <c r="Y95" s="45">
        <v>13.122840314136123</v>
      </c>
      <c r="Z95" s="45">
        <v>14.171269633507851</v>
      </c>
      <c r="AA95" s="45">
        <v>19.53573298429319</v>
      </c>
      <c r="AB95" s="45">
        <v>15.481806282722511</v>
      </c>
      <c r="AC95" s="45">
        <v>13.175261780104712</v>
      </c>
      <c r="AD95" s="45">
        <v>13.035471204188481</v>
      </c>
      <c r="AE95" s="45">
        <v>13.769371727748691</v>
      </c>
      <c r="AF95" s="45">
        <v>13.157787958115183</v>
      </c>
    </row>
    <row r="96" spans="1:32">
      <c r="A96" s="3" t="s">
        <v>30</v>
      </c>
      <c r="B96" s="5" t="s">
        <v>28</v>
      </c>
      <c r="C96" s="5" t="s">
        <v>21</v>
      </c>
      <c r="D96" s="2">
        <v>22</v>
      </c>
      <c r="E96" s="2" t="s">
        <v>40</v>
      </c>
      <c r="F96" s="45">
        <v>10.47</v>
      </c>
      <c r="G96" s="45">
        <v>9.23</v>
      </c>
      <c r="H96" s="45">
        <v>9.91</v>
      </c>
      <c r="I96" s="45">
        <v>9.64</v>
      </c>
      <c r="J96" s="45">
        <v>9.68</v>
      </c>
      <c r="K96" s="45">
        <v>9.8000000000000007</v>
      </c>
      <c r="L96" s="45">
        <v>11.17</v>
      </c>
      <c r="M96" s="45">
        <v>13.27</v>
      </c>
      <c r="N96" s="45">
        <v>11.68</v>
      </c>
      <c r="O96" s="45">
        <v>9.77</v>
      </c>
      <c r="P96" s="45">
        <v>9.57</v>
      </c>
      <c r="Q96" s="45">
        <v>9.83</v>
      </c>
      <c r="R96" s="45">
        <v>9.23</v>
      </c>
      <c r="S96" s="19">
        <v>76.400000000000006</v>
      </c>
      <c r="T96" s="45">
        <v>18.295091623036651</v>
      </c>
      <c r="U96" s="45">
        <v>16.12833769633508</v>
      </c>
      <c r="V96" s="45">
        <v>17.316557591623038</v>
      </c>
      <c r="W96" s="45">
        <v>16.84476439790576</v>
      </c>
      <c r="X96" s="45">
        <v>16.914659685863874</v>
      </c>
      <c r="Y96" s="45">
        <v>17.124345549738219</v>
      </c>
      <c r="Z96" s="45">
        <v>19.518259162303664</v>
      </c>
      <c r="AA96" s="45">
        <v>23.187761780104708</v>
      </c>
      <c r="AB96" s="45">
        <v>20.409424083769633</v>
      </c>
      <c r="AC96" s="45">
        <v>17.07192408376963</v>
      </c>
      <c r="AD96" s="45">
        <v>16.722447643979056</v>
      </c>
      <c r="AE96" s="45">
        <v>17.176767015706805</v>
      </c>
      <c r="AF96" s="45">
        <v>16.12833769633508</v>
      </c>
    </row>
    <row r="97" spans="1:32">
      <c r="A97" s="3" t="s">
        <v>30</v>
      </c>
      <c r="B97" s="5" t="s">
        <v>28</v>
      </c>
      <c r="C97" s="5" t="s">
        <v>22</v>
      </c>
      <c r="D97" s="2">
        <v>23</v>
      </c>
      <c r="E97" s="2" t="s">
        <v>40</v>
      </c>
      <c r="F97" s="45">
        <v>11.09</v>
      </c>
      <c r="G97" s="45">
        <v>9.81</v>
      </c>
      <c r="H97" s="45">
        <v>10.57</v>
      </c>
      <c r="I97" s="45">
        <v>10.210000000000001</v>
      </c>
      <c r="J97" s="45">
        <v>10.39</v>
      </c>
      <c r="K97" s="45">
        <v>10.38</v>
      </c>
      <c r="L97" s="45">
        <v>12</v>
      </c>
      <c r="M97" s="45">
        <v>13.82</v>
      </c>
      <c r="N97" s="45">
        <v>12.67</v>
      </c>
      <c r="O97" s="45">
        <v>10.57</v>
      </c>
      <c r="P97" s="45">
        <v>10.28</v>
      </c>
      <c r="Q97" s="45">
        <v>10.39</v>
      </c>
      <c r="R97" s="45">
        <v>9.44</v>
      </c>
      <c r="S97" s="19">
        <v>76.400000000000006</v>
      </c>
      <c r="T97" s="45">
        <v>19.378468586387431</v>
      </c>
      <c r="U97" s="45">
        <v>17.141819371727749</v>
      </c>
      <c r="V97" s="45">
        <v>18.469829842931937</v>
      </c>
      <c r="W97" s="45">
        <v>17.840772251308902</v>
      </c>
      <c r="X97" s="45">
        <v>18.155301047120417</v>
      </c>
      <c r="Y97" s="45">
        <v>18.137827225130888</v>
      </c>
      <c r="Z97" s="45">
        <v>20.968586387434552</v>
      </c>
      <c r="AA97" s="45">
        <v>24.148821989528795</v>
      </c>
      <c r="AB97" s="45">
        <v>22.13933246073298</v>
      </c>
      <c r="AC97" s="45">
        <v>18.469829842931937</v>
      </c>
      <c r="AD97" s="45">
        <v>17.963089005235599</v>
      </c>
      <c r="AE97" s="45">
        <v>18.155301047120417</v>
      </c>
      <c r="AF97" s="45">
        <v>16.495287958115181</v>
      </c>
    </row>
    <row r="98" spans="1:32">
      <c r="A98" s="3" t="s">
        <v>30</v>
      </c>
      <c r="B98" s="5" t="s">
        <v>28</v>
      </c>
      <c r="C98" s="5" t="s">
        <v>23</v>
      </c>
      <c r="D98" s="2">
        <v>24</v>
      </c>
      <c r="E98" s="2" t="s">
        <v>40</v>
      </c>
      <c r="F98" s="45">
        <v>9.5299999999999994</v>
      </c>
      <c r="G98" s="45">
        <v>8.3800000000000008</v>
      </c>
      <c r="H98" s="45">
        <v>8.84</v>
      </c>
      <c r="I98" s="45">
        <v>8.7200000000000006</v>
      </c>
      <c r="J98" s="45">
        <v>8.52</v>
      </c>
      <c r="K98" s="45">
        <v>8.7899999999999991</v>
      </c>
      <c r="L98" s="45">
        <v>9.89</v>
      </c>
      <c r="M98" s="45">
        <v>12.66</v>
      </c>
      <c r="N98" s="45">
        <v>10.38</v>
      </c>
      <c r="O98" s="45">
        <v>8.7200000000000006</v>
      </c>
      <c r="P98" s="45">
        <v>8.57</v>
      </c>
      <c r="Q98" s="45">
        <v>9.14</v>
      </c>
      <c r="R98" s="45">
        <v>8.86</v>
      </c>
      <c r="S98" s="19">
        <v>76.400000000000006</v>
      </c>
      <c r="T98" s="45">
        <v>16.652552356020941</v>
      </c>
      <c r="U98" s="45">
        <v>14.64306282722513</v>
      </c>
      <c r="V98" s="45">
        <v>15.446858638743453</v>
      </c>
      <c r="W98" s="45">
        <v>15.23717277486911</v>
      </c>
      <c r="X98" s="45">
        <v>14.88769633507853</v>
      </c>
      <c r="Y98" s="45">
        <v>15.359489528795809</v>
      </c>
      <c r="Z98" s="45">
        <v>17.281609947643979</v>
      </c>
      <c r="AA98" s="45">
        <v>22.121858638743454</v>
      </c>
      <c r="AB98" s="45">
        <v>18.137827225130888</v>
      </c>
      <c r="AC98" s="45">
        <v>15.23717277486911</v>
      </c>
      <c r="AD98" s="45">
        <v>14.975065445026177</v>
      </c>
      <c r="AE98" s="45">
        <v>15.971073298429319</v>
      </c>
      <c r="AF98" s="45">
        <v>15.481806282722511</v>
      </c>
    </row>
    <row r="99" spans="1:32">
      <c r="A99" s="3" t="s">
        <v>30</v>
      </c>
      <c r="B99" s="5" t="s">
        <v>28</v>
      </c>
      <c r="C99" s="5" t="s">
        <v>24</v>
      </c>
      <c r="D99" s="2">
        <v>25</v>
      </c>
      <c r="E99" s="2" t="s">
        <v>40</v>
      </c>
      <c r="F99" s="45">
        <v>6.32</v>
      </c>
      <c r="G99" s="45">
        <v>5.94</v>
      </c>
      <c r="H99" s="45">
        <v>6.02</v>
      </c>
      <c r="I99" s="45">
        <v>5.99</v>
      </c>
      <c r="J99" s="45">
        <v>6.1</v>
      </c>
      <c r="K99" s="45">
        <v>6.11</v>
      </c>
      <c r="L99" s="45">
        <v>6.32</v>
      </c>
      <c r="M99" s="45">
        <v>7.52</v>
      </c>
      <c r="N99" s="45">
        <v>7</v>
      </c>
      <c r="O99" s="45">
        <v>6.32</v>
      </c>
      <c r="P99" s="45">
        <v>6.15</v>
      </c>
      <c r="Q99" s="45">
        <v>6.27</v>
      </c>
      <c r="R99" s="45">
        <v>6.13</v>
      </c>
      <c r="S99" s="19">
        <v>76.400000000000006</v>
      </c>
      <c r="T99" s="45">
        <v>11.043455497382199</v>
      </c>
      <c r="U99" s="45">
        <v>10.379450261780104</v>
      </c>
      <c r="V99" s="45">
        <v>10.519240837696334</v>
      </c>
      <c r="W99" s="45">
        <v>10.466819371727748</v>
      </c>
      <c r="X99" s="45">
        <v>10.659031413612563</v>
      </c>
      <c r="Y99" s="45">
        <v>10.676505235602095</v>
      </c>
      <c r="Z99" s="45">
        <v>11.043455497382199</v>
      </c>
      <c r="AA99" s="45">
        <v>13.140314136125653</v>
      </c>
      <c r="AB99" s="45">
        <v>12.231675392670157</v>
      </c>
      <c r="AC99" s="45">
        <v>11.043455497382199</v>
      </c>
      <c r="AD99" s="45">
        <v>10.74640052356021</v>
      </c>
      <c r="AE99" s="45">
        <v>10.956086387434553</v>
      </c>
      <c r="AF99" s="45">
        <v>10.711452879581151</v>
      </c>
    </row>
    <row r="100" spans="1:32">
      <c r="A100" s="3" t="s">
        <v>30</v>
      </c>
      <c r="B100" s="5" t="s">
        <v>28</v>
      </c>
      <c r="C100" s="5" t="s">
        <v>25</v>
      </c>
      <c r="D100" s="2">
        <v>26</v>
      </c>
      <c r="E100" s="2" t="s">
        <v>40</v>
      </c>
      <c r="F100" s="45">
        <v>6.16</v>
      </c>
      <c r="G100" s="45">
        <v>6.04</v>
      </c>
      <c r="H100" s="45">
        <v>5.95</v>
      </c>
      <c r="I100" s="45">
        <v>5.99</v>
      </c>
      <c r="J100" s="45">
        <v>6.13</v>
      </c>
      <c r="K100" s="45">
        <v>6</v>
      </c>
      <c r="L100" s="45">
        <v>6</v>
      </c>
      <c r="M100" s="45">
        <v>6.7</v>
      </c>
      <c r="N100" s="45">
        <v>6.81</v>
      </c>
      <c r="O100" s="45">
        <v>6.12</v>
      </c>
      <c r="P100" s="45">
        <v>5.89</v>
      </c>
      <c r="Q100" s="45">
        <v>6.01</v>
      </c>
      <c r="R100" s="45">
        <v>6.36</v>
      </c>
      <c r="S100" s="19">
        <v>76.400000000000006</v>
      </c>
      <c r="T100" s="45">
        <v>10.763874345549738</v>
      </c>
      <c r="U100" s="45">
        <v>10.554188481675393</v>
      </c>
      <c r="V100" s="45">
        <v>10.396924083769633</v>
      </c>
      <c r="W100" s="45">
        <v>10.466819371727748</v>
      </c>
      <c r="X100" s="45">
        <v>10.711452879581151</v>
      </c>
      <c r="Y100" s="45">
        <v>10.484293193717276</v>
      </c>
      <c r="Z100" s="45">
        <v>10.484293193717276</v>
      </c>
      <c r="AA100" s="45">
        <v>11.707460732984293</v>
      </c>
      <c r="AB100" s="45">
        <v>11.899672774869108</v>
      </c>
      <c r="AC100" s="45">
        <v>10.693979057591623</v>
      </c>
      <c r="AD100" s="45">
        <v>10.292081151832459</v>
      </c>
      <c r="AE100" s="45">
        <v>10.501767015706804</v>
      </c>
      <c r="AF100" s="45">
        <v>11.113350785340314</v>
      </c>
    </row>
    <row r="101" spans="1:32">
      <c r="A101" s="3" t="s">
        <v>30</v>
      </c>
      <c r="B101" s="5" t="s">
        <v>28</v>
      </c>
      <c r="C101" s="5" t="s">
        <v>26</v>
      </c>
      <c r="D101" s="2">
        <v>27</v>
      </c>
      <c r="E101" s="2" t="s">
        <v>40</v>
      </c>
      <c r="F101" s="45">
        <v>6.34</v>
      </c>
      <c r="G101" s="45">
        <v>5.91</v>
      </c>
      <c r="H101" s="45">
        <v>6.04</v>
      </c>
      <c r="I101" s="45">
        <v>5.99</v>
      </c>
      <c r="J101" s="45">
        <v>6.09</v>
      </c>
      <c r="K101" s="45">
        <v>6.12</v>
      </c>
      <c r="L101" s="45">
        <v>6.36</v>
      </c>
      <c r="M101" s="45">
        <v>7.88</v>
      </c>
      <c r="N101" s="45">
        <v>7.04</v>
      </c>
      <c r="O101" s="45">
        <v>6.36</v>
      </c>
      <c r="P101" s="45">
        <v>6.19</v>
      </c>
      <c r="Q101" s="45">
        <v>6.3</v>
      </c>
      <c r="R101" s="45">
        <v>6.07</v>
      </c>
      <c r="S101" s="19">
        <v>76.400000000000006</v>
      </c>
      <c r="T101" s="45">
        <v>11.078403141361255</v>
      </c>
      <c r="U101" s="45">
        <v>10.327028795811518</v>
      </c>
      <c r="V101" s="45">
        <v>10.554188481675393</v>
      </c>
      <c r="W101" s="45">
        <v>10.466819371727748</v>
      </c>
      <c r="X101" s="45">
        <v>10.641557591623036</v>
      </c>
      <c r="Y101" s="45">
        <v>10.693979057591623</v>
      </c>
      <c r="Z101" s="45">
        <v>11.113350785340314</v>
      </c>
      <c r="AA101" s="45">
        <v>13.769371727748691</v>
      </c>
      <c r="AB101" s="45">
        <v>12.301570680628272</v>
      </c>
      <c r="AC101" s="45">
        <v>11.113350785340314</v>
      </c>
      <c r="AD101" s="45">
        <v>10.816295811518325</v>
      </c>
      <c r="AE101" s="45">
        <v>11.00850785340314</v>
      </c>
      <c r="AF101" s="45">
        <v>10.606609947643978</v>
      </c>
    </row>
    <row r="102" spans="1:32">
      <c r="A102" s="3" t="s">
        <v>30</v>
      </c>
      <c r="B102" s="5" t="s">
        <v>29</v>
      </c>
      <c r="C102" s="5" t="s">
        <v>18</v>
      </c>
      <c r="D102" s="2">
        <v>28</v>
      </c>
      <c r="E102" s="2" t="s">
        <v>40</v>
      </c>
      <c r="F102" s="46">
        <v>18128</v>
      </c>
      <c r="G102" s="46">
        <v>15970</v>
      </c>
      <c r="H102" s="46">
        <v>17401</v>
      </c>
      <c r="I102" s="46">
        <v>16799</v>
      </c>
      <c r="J102" s="46">
        <v>17285</v>
      </c>
      <c r="K102" s="46">
        <v>17171</v>
      </c>
      <c r="L102" s="46">
        <v>19213</v>
      </c>
      <c r="M102" s="46">
        <v>23585</v>
      </c>
      <c r="N102" s="46">
        <v>20479</v>
      </c>
      <c r="O102" s="46">
        <v>16801</v>
      </c>
      <c r="P102" s="46">
        <v>16417</v>
      </c>
      <c r="Q102" s="46">
        <v>16869</v>
      </c>
      <c r="R102" s="46">
        <v>16048</v>
      </c>
      <c r="S102" s="19">
        <v>76.400000000000006</v>
      </c>
      <c r="T102" s="46">
        <v>31676.544502617799</v>
      </c>
      <c r="U102" s="46">
        <v>27905.693717277485</v>
      </c>
      <c r="V102" s="46">
        <v>30406.197643979056</v>
      </c>
      <c r="W102" s="46">
        <v>29354.273560209422</v>
      </c>
      <c r="X102" s="46">
        <v>30203.501308900522</v>
      </c>
      <c r="Y102" s="46">
        <v>30004.299738219892</v>
      </c>
      <c r="Z102" s="46">
        <v>33572.454188481672</v>
      </c>
      <c r="AA102" s="46">
        <v>41212.009162303664</v>
      </c>
      <c r="AB102" s="46">
        <v>35784.640052356015</v>
      </c>
      <c r="AC102" s="46">
        <v>29357.768324607328</v>
      </c>
      <c r="AD102" s="46">
        <v>28686.773560209422</v>
      </c>
      <c r="AE102" s="46">
        <v>29476.590314136123</v>
      </c>
      <c r="AF102" s="46">
        <v>28041.98952879581</v>
      </c>
    </row>
    <row r="103" spans="1:32">
      <c r="A103" s="3" t="s">
        <v>30</v>
      </c>
      <c r="B103" s="5" t="s">
        <v>29</v>
      </c>
      <c r="C103" s="5" t="s">
        <v>19</v>
      </c>
      <c r="D103" s="2">
        <v>29</v>
      </c>
      <c r="E103" s="2" t="s">
        <v>40</v>
      </c>
      <c r="F103" s="46">
        <v>22977</v>
      </c>
      <c r="G103" s="46">
        <v>20277</v>
      </c>
      <c r="H103" s="46">
        <v>22132</v>
      </c>
      <c r="I103" s="46">
        <v>21300</v>
      </c>
      <c r="J103" s="46">
        <v>21992</v>
      </c>
      <c r="K103" s="46">
        <v>21694</v>
      </c>
      <c r="L103" s="46">
        <v>24985</v>
      </c>
      <c r="M103" s="46">
        <v>27627</v>
      </c>
      <c r="N103" s="46">
        <v>26273</v>
      </c>
      <c r="O103" s="46">
        <v>22033</v>
      </c>
      <c r="P103" s="46">
        <v>21180</v>
      </c>
      <c r="Q103" s="46">
        <v>21440</v>
      </c>
      <c r="R103" s="46">
        <v>19543</v>
      </c>
      <c r="S103" s="19">
        <v>76.400000000000006</v>
      </c>
      <c r="T103" s="46">
        <v>40149.600785340313</v>
      </c>
      <c r="U103" s="46">
        <v>35431.668848167537</v>
      </c>
      <c r="V103" s="46">
        <v>38673.062827225127</v>
      </c>
      <c r="W103" s="46">
        <v>37219.240837696336</v>
      </c>
      <c r="X103" s="46">
        <v>38428.429319371724</v>
      </c>
      <c r="Y103" s="46">
        <v>37907.709424083769</v>
      </c>
      <c r="Z103" s="46">
        <v>43658.344240837694</v>
      </c>
      <c r="AA103" s="46">
        <v>48274.928010471202</v>
      </c>
      <c r="AB103" s="46">
        <v>45908.972513089</v>
      </c>
      <c r="AC103" s="46">
        <v>38500.071989528791</v>
      </c>
      <c r="AD103" s="46">
        <v>37009.554973821985</v>
      </c>
      <c r="AE103" s="46">
        <v>37463.874345549739</v>
      </c>
      <c r="AF103" s="46">
        <v>34149.09031413612</v>
      </c>
    </row>
    <row r="104" spans="1:32">
      <c r="A104" s="3" t="s">
        <v>30</v>
      </c>
      <c r="B104" s="5" t="s">
        <v>29</v>
      </c>
      <c r="C104" s="5" t="s">
        <v>20</v>
      </c>
      <c r="D104" s="2">
        <v>30</v>
      </c>
      <c r="E104" s="2" t="s">
        <v>40</v>
      </c>
      <c r="F104" s="46">
        <v>13156</v>
      </c>
      <c r="G104" s="46">
        <v>12196</v>
      </c>
      <c r="H104" s="46">
        <v>12827</v>
      </c>
      <c r="I104" s="46">
        <v>11941</v>
      </c>
      <c r="J104" s="46">
        <v>11833</v>
      </c>
      <c r="K104" s="46">
        <v>12267</v>
      </c>
      <c r="L104" s="46">
        <v>13010</v>
      </c>
      <c r="M104" s="46">
        <v>19290</v>
      </c>
      <c r="N104" s="46">
        <v>14459</v>
      </c>
      <c r="O104" s="46">
        <v>11927</v>
      </c>
      <c r="P104" s="46">
        <v>12484</v>
      </c>
      <c r="Q104" s="46">
        <v>13034</v>
      </c>
      <c r="R104" s="46">
        <v>12499</v>
      </c>
      <c r="S104" s="19">
        <v>76.400000000000006</v>
      </c>
      <c r="T104" s="46">
        <v>22988.560209424082</v>
      </c>
      <c r="U104" s="46">
        <v>21311.073298429317</v>
      </c>
      <c r="V104" s="46">
        <v>22413.671465968586</v>
      </c>
      <c r="W104" s="46">
        <v>20865.490837696332</v>
      </c>
      <c r="X104" s="46">
        <v>20676.773560209422</v>
      </c>
      <c r="Y104" s="46">
        <v>21435.137434554974</v>
      </c>
      <c r="Z104" s="46">
        <v>22733.442408376963</v>
      </c>
      <c r="AA104" s="46">
        <v>33707.002617801045</v>
      </c>
      <c r="AB104" s="46">
        <v>25265.399214659683</v>
      </c>
      <c r="AC104" s="46">
        <v>20841.027486910993</v>
      </c>
      <c r="AD104" s="46">
        <v>21814.319371727746</v>
      </c>
      <c r="AE104" s="46">
        <v>22775.379581151832</v>
      </c>
      <c r="AF104" s="46">
        <v>21840.530104712041</v>
      </c>
    </row>
    <row r="105" spans="1:32">
      <c r="A105" s="3" t="s">
        <v>30</v>
      </c>
      <c r="B105" s="5" t="s">
        <v>29</v>
      </c>
      <c r="C105" s="5" t="s">
        <v>21</v>
      </c>
      <c r="D105" s="2">
        <v>31</v>
      </c>
      <c r="E105" s="2" t="s">
        <v>40</v>
      </c>
      <c r="F105" s="46">
        <v>22011</v>
      </c>
      <c r="G105" s="46">
        <v>19226</v>
      </c>
      <c r="H105" s="46">
        <v>20803</v>
      </c>
      <c r="I105" s="46">
        <v>20436</v>
      </c>
      <c r="J105" s="46">
        <v>20909</v>
      </c>
      <c r="K105" s="46">
        <v>20779</v>
      </c>
      <c r="L105" s="46">
        <v>23667</v>
      </c>
      <c r="M105" s="46">
        <v>27032</v>
      </c>
      <c r="N105" s="46">
        <v>24696</v>
      </c>
      <c r="O105" s="46">
        <v>20923</v>
      </c>
      <c r="P105" s="46">
        <v>20163</v>
      </c>
      <c r="Q105" s="46">
        <v>20543</v>
      </c>
      <c r="R105" s="46">
        <v>19537</v>
      </c>
      <c r="S105" s="19">
        <v>76.400000000000006</v>
      </c>
      <c r="T105" s="46">
        <v>38461.629581151828</v>
      </c>
      <c r="U105" s="46">
        <v>33595.17015706806</v>
      </c>
      <c r="V105" s="46">
        <v>36350.791884816754</v>
      </c>
      <c r="W105" s="46">
        <v>35709.502617801045</v>
      </c>
      <c r="X105" s="46">
        <v>36536.014397905754</v>
      </c>
      <c r="Y105" s="46">
        <v>36308.854712041881</v>
      </c>
      <c r="Z105" s="46">
        <v>41355.294502617799</v>
      </c>
      <c r="AA105" s="46">
        <v>47235.235602094239</v>
      </c>
      <c r="AB105" s="46">
        <v>43153.350785340313</v>
      </c>
      <c r="AC105" s="46">
        <v>36560.477748691097</v>
      </c>
      <c r="AD105" s="46">
        <v>35232.46727748691</v>
      </c>
      <c r="AE105" s="46">
        <v>35896.472513089</v>
      </c>
      <c r="AF105" s="46">
        <v>34138.606020942403</v>
      </c>
    </row>
    <row r="106" spans="1:32">
      <c r="A106" s="3" t="s">
        <v>30</v>
      </c>
      <c r="B106" s="5" t="s">
        <v>29</v>
      </c>
      <c r="C106" s="5" t="s">
        <v>22</v>
      </c>
      <c r="D106" s="2">
        <v>32</v>
      </c>
      <c r="E106" s="2" t="s">
        <v>40</v>
      </c>
      <c r="F106" s="46">
        <v>24142</v>
      </c>
      <c r="G106" s="46">
        <v>21353</v>
      </c>
      <c r="H106" s="46">
        <v>23157</v>
      </c>
      <c r="I106" s="46">
        <v>22379</v>
      </c>
      <c r="J106" s="46">
        <v>23111</v>
      </c>
      <c r="K106" s="46">
        <v>22679</v>
      </c>
      <c r="L106" s="46">
        <v>26058</v>
      </c>
      <c r="M106" s="46">
        <v>29113</v>
      </c>
      <c r="N106" s="46">
        <v>27459</v>
      </c>
      <c r="O106" s="46">
        <v>23272</v>
      </c>
      <c r="P106" s="46">
        <v>22096</v>
      </c>
      <c r="Q106" s="46">
        <v>22391</v>
      </c>
      <c r="R106" s="46">
        <v>21232</v>
      </c>
      <c r="S106" s="19">
        <v>76.400000000000006</v>
      </c>
      <c r="T106" s="46">
        <v>42185.301047120418</v>
      </c>
      <c r="U106" s="46">
        <v>37311.852094240836</v>
      </c>
      <c r="V106" s="46">
        <v>40464.129581151828</v>
      </c>
      <c r="W106" s="46">
        <v>39104.666230366493</v>
      </c>
      <c r="X106" s="46">
        <v>40383.75</v>
      </c>
      <c r="Y106" s="46">
        <v>39628.880890052351</v>
      </c>
      <c r="Z106" s="46">
        <v>45533.285340314134</v>
      </c>
      <c r="AA106" s="46">
        <v>50871.537958115179</v>
      </c>
      <c r="AB106" s="46">
        <v>47981.367801047119</v>
      </c>
      <c r="AC106" s="46">
        <v>40665.078534031411</v>
      </c>
      <c r="AD106" s="46">
        <v>38610.157068062821</v>
      </c>
      <c r="AE106" s="46">
        <v>39125.634816753925</v>
      </c>
      <c r="AF106" s="46">
        <v>37100.418848167537</v>
      </c>
    </row>
    <row r="107" spans="1:32">
      <c r="A107" s="3" t="s">
        <v>30</v>
      </c>
      <c r="B107" s="5" t="s">
        <v>29</v>
      </c>
      <c r="C107" s="5" t="s">
        <v>23</v>
      </c>
      <c r="D107" s="2">
        <v>33</v>
      </c>
      <c r="E107" s="2" t="s">
        <v>40</v>
      </c>
      <c r="F107" s="46">
        <v>18512</v>
      </c>
      <c r="G107" s="46">
        <v>16164</v>
      </c>
      <c r="H107" s="46">
        <v>17314</v>
      </c>
      <c r="I107" s="46">
        <v>16944</v>
      </c>
      <c r="J107" s="46">
        <v>16650</v>
      </c>
      <c r="K107" s="46">
        <v>17005</v>
      </c>
      <c r="L107" s="46">
        <v>19041</v>
      </c>
      <c r="M107" s="46">
        <v>24416</v>
      </c>
      <c r="N107" s="46">
        <v>20321</v>
      </c>
      <c r="O107" s="46">
        <v>17212</v>
      </c>
      <c r="P107" s="46">
        <v>16744</v>
      </c>
      <c r="Q107" s="46">
        <v>17405</v>
      </c>
      <c r="R107" s="46">
        <v>17200</v>
      </c>
      <c r="S107" s="19">
        <v>76.400000000000006</v>
      </c>
      <c r="T107" s="46">
        <v>32347.539267015705</v>
      </c>
      <c r="U107" s="46">
        <v>28244.685863874343</v>
      </c>
      <c r="V107" s="46">
        <v>30254.175392670153</v>
      </c>
      <c r="W107" s="46">
        <v>29607.64397905759</v>
      </c>
      <c r="X107" s="46">
        <v>29093.913612565444</v>
      </c>
      <c r="Y107" s="46">
        <v>29714.234293193716</v>
      </c>
      <c r="Z107" s="46">
        <v>33271.904450261776</v>
      </c>
      <c r="AA107" s="46">
        <v>42664.083769633507</v>
      </c>
      <c r="AB107" s="46">
        <v>35508.553664921463</v>
      </c>
      <c r="AC107" s="46">
        <v>30075.942408376963</v>
      </c>
      <c r="AD107" s="46">
        <v>29258.167539267015</v>
      </c>
      <c r="AE107" s="46">
        <v>30413.187172774866</v>
      </c>
      <c r="AF107" s="46">
        <v>30054.973821989526</v>
      </c>
    </row>
    <row r="108" spans="1:32">
      <c r="A108" s="3" t="s">
        <v>30</v>
      </c>
      <c r="B108" s="5" t="s">
        <v>29</v>
      </c>
      <c r="C108" s="5" t="s">
        <v>24</v>
      </c>
      <c r="D108" s="2">
        <v>34</v>
      </c>
      <c r="E108" s="2" t="s">
        <v>40</v>
      </c>
      <c r="F108" s="46">
        <v>6764</v>
      </c>
      <c r="G108" s="46">
        <v>6597</v>
      </c>
      <c r="H108" s="46">
        <v>6759</v>
      </c>
      <c r="I108" s="46">
        <v>6644</v>
      </c>
      <c r="J108" s="46">
        <v>6490</v>
      </c>
      <c r="K108" s="46">
        <v>6537</v>
      </c>
      <c r="L108" s="46">
        <v>6608</v>
      </c>
      <c r="M108" s="46">
        <v>7929</v>
      </c>
      <c r="N108" s="46">
        <v>7236</v>
      </c>
      <c r="O108" s="46">
        <v>6513</v>
      </c>
      <c r="P108" s="46">
        <v>6635</v>
      </c>
      <c r="Q108" s="46">
        <v>6951</v>
      </c>
      <c r="R108" s="46">
        <v>6576</v>
      </c>
      <c r="S108" s="19">
        <v>76.400000000000006</v>
      </c>
      <c r="T108" s="46">
        <v>11819.293193717276</v>
      </c>
      <c r="U108" s="46">
        <v>11527.480366492146</v>
      </c>
      <c r="V108" s="46">
        <v>11810.556282722513</v>
      </c>
      <c r="W108" s="46">
        <v>11609.607329842931</v>
      </c>
      <c r="X108" s="46">
        <v>11340.510471204188</v>
      </c>
      <c r="Y108" s="46">
        <v>11422.637434554974</v>
      </c>
      <c r="Z108" s="46">
        <v>11546.701570680627</v>
      </c>
      <c r="AA108" s="46">
        <v>13854.993455497381</v>
      </c>
      <c r="AB108" s="46">
        <v>12644.057591623035</v>
      </c>
      <c r="AC108" s="46">
        <v>11380.700261780104</v>
      </c>
      <c r="AD108" s="46">
        <v>11593.880890052355</v>
      </c>
      <c r="AE108" s="46">
        <v>12146.053664921465</v>
      </c>
      <c r="AF108" s="46">
        <v>11490.785340314134</v>
      </c>
    </row>
    <row r="109" spans="1:32">
      <c r="A109" s="3" t="s">
        <v>30</v>
      </c>
      <c r="B109" s="5" t="s">
        <v>29</v>
      </c>
      <c r="C109" s="5" t="s">
        <v>25</v>
      </c>
      <c r="D109" s="2">
        <v>35</v>
      </c>
      <c r="E109" s="2" t="s">
        <v>40</v>
      </c>
      <c r="F109" s="46">
        <v>6343</v>
      </c>
      <c r="G109" s="46">
        <v>6806</v>
      </c>
      <c r="H109" s="46">
        <v>6466</v>
      </c>
      <c r="I109" s="46">
        <v>6333</v>
      </c>
      <c r="J109" s="46">
        <v>6319</v>
      </c>
      <c r="K109" s="46">
        <v>5903</v>
      </c>
      <c r="L109" s="46">
        <v>6240</v>
      </c>
      <c r="M109" s="46">
        <v>7391</v>
      </c>
      <c r="N109" s="46">
        <v>6962</v>
      </c>
      <c r="O109" s="46">
        <v>5853</v>
      </c>
      <c r="P109" s="46">
        <v>5744</v>
      </c>
      <c r="Q109" s="46">
        <v>6048</v>
      </c>
      <c r="R109" s="46">
        <v>5708</v>
      </c>
      <c r="S109" s="19">
        <v>76.400000000000006</v>
      </c>
      <c r="T109" s="46">
        <v>11083.645287958114</v>
      </c>
      <c r="U109" s="46">
        <v>11892.683246073297</v>
      </c>
      <c r="V109" s="46">
        <v>11298.573298429319</v>
      </c>
      <c r="W109" s="46">
        <v>11066.171465968586</v>
      </c>
      <c r="X109" s="46">
        <v>11041.708115183244</v>
      </c>
      <c r="Y109" s="46">
        <v>10314.797120418847</v>
      </c>
      <c r="Z109" s="46">
        <v>10903.664921465968</v>
      </c>
      <c r="AA109" s="46">
        <v>12914.901832460731</v>
      </c>
      <c r="AB109" s="46">
        <v>12165.274869109946</v>
      </c>
      <c r="AC109" s="46">
        <v>10227.428010471203</v>
      </c>
      <c r="AD109" s="46">
        <v>10036.96335078534</v>
      </c>
      <c r="AE109" s="46">
        <v>10568.167539267015</v>
      </c>
      <c r="AF109" s="46">
        <v>9974.0575916230355</v>
      </c>
    </row>
    <row r="110" spans="1:32">
      <c r="A110" s="3" t="s">
        <v>30</v>
      </c>
      <c r="B110" s="5" t="s">
        <v>29</v>
      </c>
      <c r="C110" s="5" t="s">
        <v>26</v>
      </c>
      <c r="D110" s="2">
        <v>36</v>
      </c>
      <c r="E110" s="2" t="s">
        <v>40</v>
      </c>
      <c r="F110" s="46">
        <v>6829</v>
      </c>
      <c r="G110" s="46">
        <v>6553</v>
      </c>
      <c r="H110" s="46">
        <v>6792</v>
      </c>
      <c r="I110" s="46">
        <v>6691</v>
      </c>
      <c r="J110" s="46">
        <v>6505</v>
      </c>
      <c r="K110" s="46">
        <v>6593</v>
      </c>
      <c r="L110" s="46">
        <v>6697</v>
      </c>
      <c r="M110" s="46">
        <v>8074</v>
      </c>
      <c r="N110" s="46">
        <v>7274</v>
      </c>
      <c r="O110" s="46">
        <v>6637</v>
      </c>
      <c r="P110" s="46">
        <v>6746</v>
      </c>
      <c r="Q110" s="46">
        <v>7029</v>
      </c>
      <c r="R110" s="46">
        <v>6742</v>
      </c>
      <c r="S110" s="19">
        <v>76.400000000000006</v>
      </c>
      <c r="T110" s="46">
        <v>11932.873036649215</v>
      </c>
      <c r="U110" s="46">
        <v>11450.595549738218</v>
      </c>
      <c r="V110" s="46">
        <v>11868.219895287957</v>
      </c>
      <c r="W110" s="46">
        <v>11691.734293193716</v>
      </c>
      <c r="X110" s="46">
        <v>11366.721204188481</v>
      </c>
      <c r="Y110" s="46">
        <v>11520.490837696334</v>
      </c>
      <c r="Z110" s="46">
        <v>11702.218586387433</v>
      </c>
      <c r="AA110" s="46">
        <v>14108.363874345549</v>
      </c>
      <c r="AB110" s="46">
        <v>12710.458115183244</v>
      </c>
      <c r="AC110" s="46">
        <v>11597.375654450261</v>
      </c>
      <c r="AD110" s="46">
        <v>11787.840314136125</v>
      </c>
      <c r="AE110" s="46">
        <v>12282.349476439789</v>
      </c>
      <c r="AF110" s="46">
        <v>11780.850785340313</v>
      </c>
    </row>
    <row r="111" spans="1:32">
      <c r="A111" s="3">
        <v>2004</v>
      </c>
      <c r="B111" s="5" t="s">
        <v>17</v>
      </c>
      <c r="C111" s="5" t="s">
        <v>18</v>
      </c>
      <c r="D111" s="2">
        <v>1</v>
      </c>
      <c r="E111" s="2">
        <v>2</v>
      </c>
      <c r="F111" s="96">
        <v>345.5</v>
      </c>
      <c r="G111" s="96">
        <v>303.2</v>
      </c>
      <c r="H111" s="96">
        <v>328.5</v>
      </c>
      <c r="I111" s="96">
        <v>321.39999999999998</v>
      </c>
      <c r="J111" s="96">
        <v>328.1</v>
      </c>
      <c r="K111" s="96">
        <v>327</v>
      </c>
      <c r="L111" s="96">
        <v>365.2</v>
      </c>
      <c r="M111" s="96">
        <v>448.7</v>
      </c>
      <c r="N111" s="96">
        <v>387.4</v>
      </c>
      <c r="O111" s="96">
        <v>321.10000000000002</v>
      </c>
      <c r="P111" s="96">
        <v>317</v>
      </c>
      <c r="Q111" s="96">
        <v>323.7</v>
      </c>
      <c r="R111" s="96">
        <v>305.39999999999998</v>
      </c>
      <c r="S111" s="19">
        <v>76.400000000000006</v>
      </c>
      <c r="T111" s="96">
        <v>603.7205497382198</v>
      </c>
      <c r="U111" s="96">
        <v>529.80628272251306</v>
      </c>
      <c r="V111" s="96">
        <v>574.01505235602087</v>
      </c>
      <c r="W111" s="96">
        <v>561.60863874345534</v>
      </c>
      <c r="X111" s="96">
        <v>573.31609947643983</v>
      </c>
      <c r="Y111" s="96">
        <v>571.39397905759154</v>
      </c>
      <c r="Z111" s="96">
        <v>638.14397905759154</v>
      </c>
      <c r="AA111" s="96">
        <v>784.05039267015695</v>
      </c>
      <c r="AB111" s="96">
        <v>676.93586387434539</v>
      </c>
      <c r="AC111" s="96">
        <v>561.0844240837697</v>
      </c>
      <c r="AD111" s="96">
        <v>553.92015706806274</v>
      </c>
      <c r="AE111" s="96">
        <v>565.62761780104699</v>
      </c>
      <c r="AF111" s="96">
        <v>533.65052356020931</v>
      </c>
    </row>
    <row r="112" spans="1:32">
      <c r="A112" s="3">
        <v>2004</v>
      </c>
      <c r="B112" s="5" t="s">
        <v>17</v>
      </c>
      <c r="C112" s="5" t="s">
        <v>19</v>
      </c>
      <c r="D112" s="2">
        <v>2</v>
      </c>
      <c r="E112" s="2">
        <v>2</v>
      </c>
      <c r="F112" s="96">
        <v>434.9</v>
      </c>
      <c r="G112" s="96">
        <v>383.9</v>
      </c>
      <c r="H112" s="96">
        <v>415.7</v>
      </c>
      <c r="I112" s="96">
        <v>408.7</v>
      </c>
      <c r="J112" s="96">
        <v>417.9</v>
      </c>
      <c r="K112" s="96">
        <v>412.6</v>
      </c>
      <c r="L112" s="96">
        <v>470.4</v>
      </c>
      <c r="M112" s="96">
        <v>513.9</v>
      </c>
      <c r="N112" s="96">
        <v>492.4</v>
      </c>
      <c r="O112" s="96">
        <v>414.6</v>
      </c>
      <c r="P112" s="96">
        <v>399.2</v>
      </c>
      <c r="Q112" s="96">
        <v>403.5</v>
      </c>
      <c r="R112" s="96">
        <v>371.9</v>
      </c>
      <c r="S112" s="19">
        <v>76.400000000000006</v>
      </c>
      <c r="T112" s="96">
        <v>759.93651832460716</v>
      </c>
      <c r="U112" s="96">
        <v>670.82002617801038</v>
      </c>
      <c r="V112" s="96">
        <v>726.38678010471199</v>
      </c>
      <c r="W112" s="96">
        <v>714.15510471204175</v>
      </c>
      <c r="X112" s="96">
        <v>730.23102094240824</v>
      </c>
      <c r="Y112" s="96">
        <v>720.96989528795814</v>
      </c>
      <c r="Z112" s="96">
        <v>821.96858638743447</v>
      </c>
      <c r="AA112" s="96">
        <v>897.97971204188468</v>
      </c>
      <c r="AB112" s="96">
        <v>860.41099476439774</v>
      </c>
      <c r="AC112" s="96">
        <v>724.46465968586392</v>
      </c>
      <c r="AD112" s="96">
        <v>697.55497382198939</v>
      </c>
      <c r="AE112" s="96">
        <v>705.06871727748683</v>
      </c>
      <c r="AF112" s="96">
        <v>649.8514397905758</v>
      </c>
    </row>
    <row r="113" spans="1:32">
      <c r="A113" s="3">
        <v>2004</v>
      </c>
      <c r="B113" s="5" t="s">
        <v>17</v>
      </c>
      <c r="C113" s="5" t="s">
        <v>20</v>
      </c>
      <c r="D113" s="2">
        <v>3</v>
      </c>
      <c r="E113" s="2">
        <v>2</v>
      </c>
      <c r="F113" s="96">
        <v>259.10000000000002</v>
      </c>
      <c r="G113" s="96">
        <v>234.8</v>
      </c>
      <c r="H113" s="96">
        <v>249.5</v>
      </c>
      <c r="I113" s="96">
        <v>231.7</v>
      </c>
      <c r="J113" s="96">
        <v>236.6</v>
      </c>
      <c r="K113" s="96">
        <v>244.1</v>
      </c>
      <c r="L113" s="96">
        <v>258.10000000000002</v>
      </c>
      <c r="M113" s="96">
        <v>378.6</v>
      </c>
      <c r="N113" s="96">
        <v>284.8</v>
      </c>
      <c r="O113" s="96">
        <v>237.2</v>
      </c>
      <c r="P113" s="96">
        <v>243.6</v>
      </c>
      <c r="Q113" s="96">
        <v>255.3</v>
      </c>
      <c r="R113" s="96">
        <v>248.9</v>
      </c>
      <c r="S113" s="19">
        <v>76.400000000000006</v>
      </c>
      <c r="T113" s="96">
        <v>452.74672774869111</v>
      </c>
      <c r="U113" s="96">
        <v>410.28534031413614</v>
      </c>
      <c r="V113" s="96">
        <v>435.97185863874341</v>
      </c>
      <c r="W113" s="96">
        <v>404.86845549738212</v>
      </c>
      <c r="X113" s="96">
        <v>413.43062827225128</v>
      </c>
      <c r="Y113" s="96">
        <v>426.53599476439786</v>
      </c>
      <c r="Z113" s="96">
        <v>450.99934554973828</v>
      </c>
      <c r="AA113" s="96">
        <v>661.55890052356028</v>
      </c>
      <c r="AB113" s="96">
        <v>497.65445026178008</v>
      </c>
      <c r="AC113" s="96">
        <v>414.47905759162296</v>
      </c>
      <c r="AD113" s="96">
        <v>425.66230366492141</v>
      </c>
      <c r="AE113" s="96">
        <v>446.10667539267018</v>
      </c>
      <c r="AF113" s="96">
        <v>434.92342931937173</v>
      </c>
    </row>
    <row r="114" spans="1:32">
      <c r="A114" s="3">
        <v>2004</v>
      </c>
      <c r="B114" s="5" t="s">
        <v>17</v>
      </c>
      <c r="C114" s="5" t="s">
        <v>21</v>
      </c>
      <c r="D114" s="2">
        <v>4</v>
      </c>
      <c r="E114" s="2">
        <v>2</v>
      </c>
      <c r="F114" s="96">
        <v>419.2</v>
      </c>
      <c r="G114" s="96">
        <v>368.8</v>
      </c>
      <c r="H114" s="96">
        <v>395</v>
      </c>
      <c r="I114" s="96">
        <v>391.5</v>
      </c>
      <c r="J114" s="96">
        <v>391.6</v>
      </c>
      <c r="K114" s="96">
        <v>392.9</v>
      </c>
      <c r="L114" s="96">
        <v>447.6</v>
      </c>
      <c r="M114" s="96">
        <v>509.8</v>
      </c>
      <c r="N114" s="96">
        <v>461.8</v>
      </c>
      <c r="O114" s="96">
        <v>396.9</v>
      </c>
      <c r="P114" s="96">
        <v>382.9</v>
      </c>
      <c r="Q114" s="96">
        <v>390.6</v>
      </c>
      <c r="R114" s="96">
        <v>372.6</v>
      </c>
      <c r="S114" s="19">
        <v>76.400000000000006</v>
      </c>
      <c r="T114" s="96">
        <v>732.50261780104699</v>
      </c>
      <c r="U114" s="96">
        <v>644.43455497382195</v>
      </c>
      <c r="V114" s="96">
        <v>690.21596858638736</v>
      </c>
      <c r="W114" s="96">
        <v>684.10013089005236</v>
      </c>
      <c r="X114" s="96">
        <v>684.27486910994764</v>
      </c>
      <c r="Y114" s="96">
        <v>686.54646596858629</v>
      </c>
      <c r="Z114" s="96">
        <v>782.12827225130889</v>
      </c>
      <c r="AA114" s="96">
        <v>890.81544502617794</v>
      </c>
      <c r="AB114" s="96">
        <v>806.94109947643972</v>
      </c>
      <c r="AC114" s="96">
        <v>693.53599476439774</v>
      </c>
      <c r="AD114" s="96">
        <v>669.07264397905749</v>
      </c>
      <c r="AE114" s="96">
        <v>682.52748691099475</v>
      </c>
      <c r="AF114" s="96">
        <v>651.07460732984293</v>
      </c>
    </row>
    <row r="115" spans="1:32">
      <c r="A115" s="3">
        <v>2004</v>
      </c>
      <c r="B115" s="5" t="s">
        <v>17</v>
      </c>
      <c r="C115" s="5" t="s">
        <v>22</v>
      </c>
      <c r="D115" s="2">
        <v>5</v>
      </c>
      <c r="E115" s="2">
        <v>2</v>
      </c>
      <c r="F115" s="96">
        <v>460</v>
      </c>
      <c r="G115" s="96">
        <v>410.6</v>
      </c>
      <c r="H115" s="96">
        <v>438</v>
      </c>
      <c r="I115" s="96">
        <v>429.6</v>
      </c>
      <c r="J115" s="96">
        <v>439.3</v>
      </c>
      <c r="K115" s="96">
        <v>431.4</v>
      </c>
      <c r="L115" s="96">
        <v>493.2</v>
      </c>
      <c r="M115" s="96">
        <v>551.6</v>
      </c>
      <c r="N115" s="96">
        <v>516.29999999999995</v>
      </c>
      <c r="O115" s="96">
        <v>443.5</v>
      </c>
      <c r="P115" s="96">
        <v>419.9</v>
      </c>
      <c r="Q115" s="96">
        <v>427.1</v>
      </c>
      <c r="R115" s="96">
        <v>401</v>
      </c>
      <c r="S115" s="19">
        <v>76.400000000000006</v>
      </c>
      <c r="T115" s="96">
        <v>803.79581151832451</v>
      </c>
      <c r="U115" s="96">
        <v>717.47513089005236</v>
      </c>
      <c r="V115" s="96">
        <v>765.35340314136124</v>
      </c>
      <c r="W115" s="96">
        <v>750.67539267015707</v>
      </c>
      <c r="X115" s="96">
        <v>767.625</v>
      </c>
      <c r="Y115" s="96">
        <v>753.82068062827216</v>
      </c>
      <c r="Z115" s="96">
        <v>861.80890052356006</v>
      </c>
      <c r="AA115" s="96">
        <v>963.85602094240835</v>
      </c>
      <c r="AB115" s="96">
        <v>902.17342931937151</v>
      </c>
      <c r="AC115" s="96">
        <v>774.96400523560203</v>
      </c>
      <c r="AD115" s="96">
        <v>733.72578534031402</v>
      </c>
      <c r="AE115" s="96">
        <v>746.30693717277484</v>
      </c>
      <c r="AF115" s="96">
        <v>700.70026178010471</v>
      </c>
    </row>
    <row r="116" spans="1:32">
      <c r="A116" s="3">
        <v>2004</v>
      </c>
      <c r="B116" s="5" t="s">
        <v>17</v>
      </c>
      <c r="C116" s="5" t="s">
        <v>23</v>
      </c>
      <c r="D116" s="2">
        <v>6</v>
      </c>
      <c r="E116" s="2">
        <v>2</v>
      </c>
      <c r="F116" s="96">
        <v>356.7</v>
      </c>
      <c r="G116" s="96">
        <v>316.39999999999998</v>
      </c>
      <c r="H116" s="96">
        <v>331.8</v>
      </c>
      <c r="I116" s="96">
        <v>326.3</v>
      </c>
      <c r="J116" s="96">
        <v>318.10000000000002</v>
      </c>
      <c r="K116" s="96">
        <v>329.2</v>
      </c>
      <c r="L116" s="96">
        <v>367.4</v>
      </c>
      <c r="M116" s="96">
        <v>465.5</v>
      </c>
      <c r="N116" s="96">
        <v>387.2</v>
      </c>
      <c r="O116" s="96">
        <v>331.6</v>
      </c>
      <c r="P116" s="96">
        <v>320.60000000000002</v>
      </c>
      <c r="Q116" s="96">
        <v>341</v>
      </c>
      <c r="R116" s="96">
        <v>331.9</v>
      </c>
      <c r="S116" s="19">
        <v>76.400000000000006</v>
      </c>
      <c r="T116" s="96">
        <v>623.29123036649207</v>
      </c>
      <c r="U116" s="96">
        <v>552.871727748691</v>
      </c>
      <c r="V116" s="96">
        <v>579.78141361256542</v>
      </c>
      <c r="W116" s="96">
        <v>570.17081151832463</v>
      </c>
      <c r="X116" s="96">
        <v>555.84227748691103</v>
      </c>
      <c r="Y116" s="96">
        <v>575.2382198952879</v>
      </c>
      <c r="Z116" s="96">
        <v>641.98821989528778</v>
      </c>
      <c r="AA116" s="96">
        <v>813.40641361256542</v>
      </c>
      <c r="AB116" s="96">
        <v>676.58638743455492</v>
      </c>
      <c r="AC116" s="96">
        <v>579.43193717277495</v>
      </c>
      <c r="AD116" s="96">
        <v>560.21073298429326</v>
      </c>
      <c r="AE116" s="96">
        <v>595.8573298429319</v>
      </c>
      <c r="AF116" s="96">
        <v>579.95615183246059</v>
      </c>
    </row>
    <row r="117" spans="1:32">
      <c r="A117" s="3">
        <v>2004</v>
      </c>
      <c r="B117" s="5" t="s">
        <v>17</v>
      </c>
      <c r="C117" s="5" t="s">
        <v>24</v>
      </c>
      <c r="D117" s="2">
        <v>7</v>
      </c>
      <c r="E117" s="2">
        <v>2</v>
      </c>
      <c r="F117" s="96">
        <v>130</v>
      </c>
      <c r="G117" s="96">
        <v>122.8</v>
      </c>
      <c r="H117" s="96">
        <v>129.1</v>
      </c>
      <c r="I117" s="96">
        <v>124.7</v>
      </c>
      <c r="J117" s="96">
        <v>128.30000000000001</v>
      </c>
      <c r="K117" s="96">
        <v>125.4</v>
      </c>
      <c r="L117" s="96">
        <v>128.80000000000001</v>
      </c>
      <c r="M117" s="96">
        <v>149.30000000000001</v>
      </c>
      <c r="N117" s="96">
        <v>141.19999999999999</v>
      </c>
      <c r="O117" s="96">
        <v>129.30000000000001</v>
      </c>
      <c r="P117" s="96">
        <v>128.69999999999999</v>
      </c>
      <c r="Q117" s="96">
        <v>131.19999999999999</v>
      </c>
      <c r="R117" s="96">
        <v>126.5</v>
      </c>
      <c r="S117" s="19">
        <v>76.400000000000006</v>
      </c>
      <c r="T117" s="96">
        <v>227.15968586387433</v>
      </c>
      <c r="U117" s="96">
        <v>214.5785340314136</v>
      </c>
      <c r="V117" s="96">
        <v>225.58704188481673</v>
      </c>
      <c r="W117" s="96">
        <v>217.89856020942409</v>
      </c>
      <c r="X117" s="96">
        <v>224.18913612565447</v>
      </c>
      <c r="Y117" s="96">
        <v>219.12172774869111</v>
      </c>
      <c r="Z117" s="96">
        <v>225.06282722513092</v>
      </c>
      <c r="AA117" s="96">
        <v>260.88416230366494</v>
      </c>
      <c r="AB117" s="96">
        <v>246.73036649214654</v>
      </c>
      <c r="AC117" s="96">
        <v>225.93651832460736</v>
      </c>
      <c r="AD117" s="96">
        <v>224.88808900523554</v>
      </c>
      <c r="AE117" s="96">
        <v>229.25654450261774</v>
      </c>
      <c r="AF117" s="96">
        <v>221.04384816753924</v>
      </c>
    </row>
    <row r="118" spans="1:32">
      <c r="A118" s="3">
        <v>2004</v>
      </c>
      <c r="B118" s="5" t="s">
        <v>17</v>
      </c>
      <c r="C118" s="5" t="s">
        <v>25</v>
      </c>
      <c r="D118" s="2">
        <v>8</v>
      </c>
      <c r="E118" s="2">
        <v>2</v>
      </c>
      <c r="F118" s="96">
        <v>121</v>
      </c>
      <c r="G118" s="96">
        <v>122.9</v>
      </c>
      <c r="H118" s="96">
        <v>120</v>
      </c>
      <c r="I118" s="96">
        <v>123.4</v>
      </c>
      <c r="J118" s="96">
        <v>120.4</v>
      </c>
      <c r="K118" s="96">
        <v>117.5</v>
      </c>
      <c r="L118" s="96">
        <v>121</v>
      </c>
      <c r="M118" s="96">
        <v>131.5</v>
      </c>
      <c r="N118" s="96">
        <v>130.69999999999999</v>
      </c>
      <c r="O118" s="96">
        <v>113.6</v>
      </c>
      <c r="P118" s="96">
        <v>120</v>
      </c>
      <c r="Q118" s="96">
        <v>118</v>
      </c>
      <c r="R118" s="96">
        <v>130</v>
      </c>
      <c r="S118" s="19">
        <v>76.400000000000006</v>
      </c>
      <c r="T118" s="96">
        <v>211.43324607329842</v>
      </c>
      <c r="U118" s="96">
        <v>214.75327225130891</v>
      </c>
      <c r="V118" s="96">
        <v>209.68586387434553</v>
      </c>
      <c r="W118" s="96">
        <v>215.62696335078533</v>
      </c>
      <c r="X118" s="96">
        <v>210.38481675392671</v>
      </c>
      <c r="Y118" s="96">
        <v>205.31740837696333</v>
      </c>
      <c r="Z118" s="96">
        <v>211.43324607329842</v>
      </c>
      <c r="AA118" s="96">
        <v>229.78075916230364</v>
      </c>
      <c r="AB118" s="96">
        <v>228.3828534031413</v>
      </c>
      <c r="AC118" s="96">
        <v>198.50261780104708</v>
      </c>
      <c r="AD118" s="96">
        <v>209.68586387434553</v>
      </c>
      <c r="AE118" s="96">
        <v>206.19109947643977</v>
      </c>
      <c r="AF118" s="96">
        <v>227.15968586387433</v>
      </c>
    </row>
    <row r="119" spans="1:32">
      <c r="A119" s="3">
        <v>2004</v>
      </c>
      <c r="B119" s="5" t="s">
        <v>17</v>
      </c>
      <c r="C119" s="5" t="s">
        <v>26</v>
      </c>
      <c r="D119" s="2">
        <v>9</v>
      </c>
      <c r="E119" s="2">
        <v>2</v>
      </c>
      <c r="F119" s="96">
        <v>131.6</v>
      </c>
      <c r="G119" s="96">
        <v>122.8</v>
      </c>
      <c r="H119" s="96">
        <v>130.19999999999999</v>
      </c>
      <c r="I119" s="96">
        <v>125</v>
      </c>
      <c r="J119" s="96">
        <v>129.9</v>
      </c>
      <c r="K119" s="96">
        <v>127.5</v>
      </c>
      <c r="L119" s="96">
        <v>129.9</v>
      </c>
      <c r="M119" s="96">
        <v>155.9</v>
      </c>
      <c r="N119" s="96">
        <v>143.69999999999999</v>
      </c>
      <c r="O119" s="96">
        <v>132</v>
      </c>
      <c r="P119" s="96">
        <v>130.30000000000001</v>
      </c>
      <c r="Q119" s="96">
        <v>134</v>
      </c>
      <c r="R119" s="96">
        <v>126</v>
      </c>
      <c r="S119" s="19">
        <v>76.400000000000006</v>
      </c>
      <c r="T119" s="96">
        <v>229.95549738219893</v>
      </c>
      <c r="U119" s="96">
        <v>214.5785340314136</v>
      </c>
      <c r="V119" s="96">
        <v>227.50916230366488</v>
      </c>
      <c r="W119" s="96">
        <v>218.42277486910993</v>
      </c>
      <c r="X119" s="96">
        <v>226.98494764397907</v>
      </c>
      <c r="Y119" s="96">
        <v>222.79123036649213</v>
      </c>
      <c r="Z119" s="96">
        <v>226.98494764397907</v>
      </c>
      <c r="AA119" s="96">
        <v>272.41688481675391</v>
      </c>
      <c r="AB119" s="96">
        <v>251.09882198952874</v>
      </c>
      <c r="AC119" s="96">
        <v>230.65445026178008</v>
      </c>
      <c r="AD119" s="96">
        <v>227.68390052356023</v>
      </c>
      <c r="AE119" s="96">
        <v>234.14921465968584</v>
      </c>
      <c r="AF119" s="96">
        <v>220.17015706806282</v>
      </c>
    </row>
    <row r="120" spans="1:32">
      <c r="A120" s="3">
        <v>2004</v>
      </c>
      <c r="B120" s="5" t="s">
        <v>27</v>
      </c>
      <c r="C120" s="5" t="s">
        <v>18</v>
      </c>
      <c r="D120" s="2">
        <v>10</v>
      </c>
      <c r="E120" s="2">
        <v>2</v>
      </c>
      <c r="F120" s="44">
        <v>9.26</v>
      </c>
      <c r="G120" s="44">
        <v>8.2200000000000006</v>
      </c>
      <c r="H120" s="44">
        <v>8.7899999999999991</v>
      </c>
      <c r="I120" s="44">
        <v>8.5299999999999994</v>
      </c>
      <c r="J120" s="44">
        <v>8.64</v>
      </c>
      <c r="K120" s="44">
        <v>8.74</v>
      </c>
      <c r="L120" s="44">
        <v>9.69</v>
      </c>
      <c r="M120" s="44">
        <v>12.08</v>
      </c>
      <c r="N120" s="44">
        <v>10.44</v>
      </c>
      <c r="O120" s="44">
        <v>8.6999999999999993</v>
      </c>
      <c r="P120" s="44">
        <v>8.56</v>
      </c>
      <c r="Q120" s="44">
        <v>8.76</v>
      </c>
      <c r="R120" s="44">
        <v>8.34</v>
      </c>
      <c r="S120" s="19">
        <v>76.400000000000006</v>
      </c>
      <c r="T120" s="44">
        <v>16.180759162303666</v>
      </c>
      <c r="U120" s="44">
        <v>14.36348167539267</v>
      </c>
      <c r="V120" s="44">
        <v>15.359489528795809</v>
      </c>
      <c r="W120" s="44">
        <v>14.90517015706806</v>
      </c>
      <c r="X120" s="44">
        <v>15.097382198952879</v>
      </c>
      <c r="Y120" s="44">
        <v>15.272120418848166</v>
      </c>
      <c r="Z120" s="44">
        <v>16.932133507853401</v>
      </c>
      <c r="AA120" s="44">
        <v>21.108376963350786</v>
      </c>
      <c r="AB120" s="44">
        <v>18.242670157068062</v>
      </c>
      <c r="AC120" s="44">
        <v>15.202225130890049</v>
      </c>
      <c r="AD120" s="44">
        <v>14.957591623036649</v>
      </c>
      <c r="AE120" s="44">
        <v>15.307068062827225</v>
      </c>
      <c r="AF120" s="44">
        <v>14.573167539267013</v>
      </c>
    </row>
    <row r="121" spans="1:32">
      <c r="A121" s="3">
        <v>2004</v>
      </c>
      <c r="B121" s="5" t="s">
        <v>27</v>
      </c>
      <c r="C121" s="5" t="s">
        <v>19</v>
      </c>
      <c r="D121" s="2">
        <v>11</v>
      </c>
      <c r="E121" s="2">
        <v>2</v>
      </c>
      <c r="F121" s="44">
        <v>10.66</v>
      </c>
      <c r="G121" s="44">
        <v>9.5299999999999994</v>
      </c>
      <c r="H121" s="44">
        <v>10.29</v>
      </c>
      <c r="I121" s="44">
        <v>9.8800000000000008</v>
      </c>
      <c r="J121" s="44">
        <v>10.01</v>
      </c>
      <c r="K121" s="44">
        <v>10.08</v>
      </c>
      <c r="L121" s="44">
        <v>11.49</v>
      </c>
      <c r="M121" s="44">
        <v>13.02</v>
      </c>
      <c r="N121" s="44">
        <v>12.19</v>
      </c>
      <c r="O121" s="44">
        <v>10.23</v>
      </c>
      <c r="P121" s="44">
        <v>9.82</v>
      </c>
      <c r="Q121" s="44">
        <v>9.98</v>
      </c>
      <c r="R121" s="44">
        <v>9.23</v>
      </c>
      <c r="S121" s="19">
        <v>76.400000000000006</v>
      </c>
      <c r="T121" s="44">
        <v>18.627094240837696</v>
      </c>
      <c r="U121" s="44">
        <v>16.652552356020941</v>
      </c>
      <c r="V121" s="44">
        <v>17.980562827225128</v>
      </c>
      <c r="W121" s="44">
        <v>17.264136125654449</v>
      </c>
      <c r="X121" s="44">
        <v>17.491295811518324</v>
      </c>
      <c r="Y121" s="44">
        <v>17.613612565445024</v>
      </c>
      <c r="Z121" s="44">
        <v>20.077421465968584</v>
      </c>
      <c r="AA121" s="44">
        <v>22.750916230366489</v>
      </c>
      <c r="AB121" s="44">
        <v>21.300589005235601</v>
      </c>
      <c r="AC121" s="44">
        <v>17.875719895287958</v>
      </c>
      <c r="AD121" s="44">
        <v>17.159293193717275</v>
      </c>
      <c r="AE121" s="44">
        <v>17.438874345549738</v>
      </c>
      <c r="AF121" s="44">
        <v>16.12833769633508</v>
      </c>
    </row>
    <row r="122" spans="1:32">
      <c r="A122" s="3">
        <v>2004</v>
      </c>
      <c r="B122" s="5" t="s">
        <v>27</v>
      </c>
      <c r="C122" s="5" t="s">
        <v>20</v>
      </c>
      <c r="D122" s="2">
        <v>12</v>
      </c>
      <c r="E122" s="2">
        <v>2</v>
      </c>
      <c r="F122" s="44">
        <v>7.97</v>
      </c>
      <c r="G122" s="44">
        <v>7.24</v>
      </c>
      <c r="H122" s="44">
        <v>7.5</v>
      </c>
      <c r="I122" s="44">
        <v>7.24</v>
      </c>
      <c r="J122" s="44">
        <v>7.26</v>
      </c>
      <c r="K122" s="44">
        <v>7.43</v>
      </c>
      <c r="L122" s="44">
        <v>8.02</v>
      </c>
      <c r="M122" s="44">
        <v>11.16</v>
      </c>
      <c r="N122" s="44">
        <v>8.83</v>
      </c>
      <c r="O122" s="44">
        <v>7.52</v>
      </c>
      <c r="P122" s="44">
        <v>7.43</v>
      </c>
      <c r="Q122" s="44">
        <v>7.79</v>
      </c>
      <c r="R122" s="44">
        <v>7.55</v>
      </c>
      <c r="S122" s="19">
        <v>76.400000000000006</v>
      </c>
      <c r="T122" s="44">
        <v>13.926636125654447</v>
      </c>
      <c r="U122" s="44">
        <v>12.651047120418848</v>
      </c>
      <c r="V122" s="44">
        <v>13.105366492146596</v>
      </c>
      <c r="W122" s="44">
        <v>12.651047120418848</v>
      </c>
      <c r="X122" s="44">
        <v>12.685994764397904</v>
      </c>
      <c r="Y122" s="44">
        <v>12.983049738219893</v>
      </c>
      <c r="Z122" s="44">
        <v>14.014005235602092</v>
      </c>
      <c r="AA122" s="44">
        <v>19.500785340314135</v>
      </c>
      <c r="AB122" s="44">
        <v>15.429384816753926</v>
      </c>
      <c r="AC122" s="44">
        <v>13.140314136125653</v>
      </c>
      <c r="AD122" s="44">
        <v>12.983049738219893</v>
      </c>
      <c r="AE122" s="44">
        <v>13.61210732984293</v>
      </c>
      <c r="AF122" s="44">
        <v>13.19273560209424</v>
      </c>
    </row>
    <row r="123" spans="1:32">
      <c r="A123" s="3">
        <v>2004</v>
      </c>
      <c r="B123" s="5" t="s">
        <v>27</v>
      </c>
      <c r="C123" s="5" t="s">
        <v>21</v>
      </c>
      <c r="D123" s="2">
        <v>13</v>
      </c>
      <c r="E123" s="2">
        <v>2</v>
      </c>
      <c r="F123" s="44">
        <v>10.44</v>
      </c>
      <c r="G123" s="44">
        <v>9.23</v>
      </c>
      <c r="H123" s="44">
        <v>9.94</v>
      </c>
      <c r="I123" s="44">
        <v>9.6199999999999992</v>
      </c>
      <c r="J123" s="44">
        <v>9.66</v>
      </c>
      <c r="K123" s="44">
        <v>9.73</v>
      </c>
      <c r="L123" s="44">
        <v>11.11</v>
      </c>
      <c r="M123" s="44">
        <v>13.19</v>
      </c>
      <c r="N123" s="44">
        <v>11.64</v>
      </c>
      <c r="O123" s="44">
        <v>9.75</v>
      </c>
      <c r="P123" s="44">
        <v>9.49</v>
      </c>
      <c r="Q123" s="44">
        <v>9.82</v>
      </c>
      <c r="R123" s="44">
        <v>9.26</v>
      </c>
      <c r="S123" s="19">
        <v>76.400000000000006</v>
      </c>
      <c r="T123" s="44">
        <v>18.242670157068062</v>
      </c>
      <c r="U123" s="44">
        <v>16.12833769633508</v>
      </c>
      <c r="V123" s="44">
        <v>17.368979057591623</v>
      </c>
      <c r="W123" s="44">
        <v>16.8098167539267</v>
      </c>
      <c r="X123" s="44">
        <v>16.879712041884819</v>
      </c>
      <c r="Y123" s="44">
        <v>17.002028795811519</v>
      </c>
      <c r="Z123" s="44">
        <v>19.41341623036649</v>
      </c>
      <c r="AA123" s="44">
        <v>23.047971204188482</v>
      </c>
      <c r="AB123" s="44">
        <v>20.339528795811518</v>
      </c>
      <c r="AC123" s="44">
        <v>17.036976439790575</v>
      </c>
      <c r="AD123" s="44">
        <v>16.582657068062826</v>
      </c>
      <c r="AE123" s="44">
        <v>17.159293193717275</v>
      </c>
      <c r="AF123" s="44">
        <v>16.180759162303666</v>
      </c>
    </row>
    <row r="124" spans="1:32">
      <c r="A124" s="3">
        <v>2004</v>
      </c>
      <c r="B124" s="5" t="s">
        <v>27</v>
      </c>
      <c r="C124" s="5" t="s">
        <v>22</v>
      </c>
      <c r="D124" s="2">
        <v>14</v>
      </c>
      <c r="E124" s="2">
        <v>2</v>
      </c>
      <c r="F124" s="44">
        <v>11.1</v>
      </c>
      <c r="G124" s="44">
        <v>9.84</v>
      </c>
      <c r="H124" s="44">
        <v>10.61</v>
      </c>
      <c r="I124" s="44">
        <v>10.19</v>
      </c>
      <c r="J124" s="44">
        <v>10.35</v>
      </c>
      <c r="K124" s="44">
        <v>10.38</v>
      </c>
      <c r="L124" s="44">
        <v>11.93</v>
      </c>
      <c r="M124" s="44">
        <v>13.82</v>
      </c>
      <c r="N124" s="44">
        <v>12.61</v>
      </c>
      <c r="O124" s="44">
        <v>10.58</v>
      </c>
      <c r="P124" s="44">
        <v>10.130000000000001</v>
      </c>
      <c r="Q124" s="44">
        <v>10.4</v>
      </c>
      <c r="R124" s="44">
        <v>9.4700000000000006</v>
      </c>
      <c r="S124" s="19">
        <v>76.400000000000006</v>
      </c>
      <c r="T124" s="44">
        <v>19.39594240837696</v>
      </c>
      <c r="U124" s="44">
        <v>17.194240837696331</v>
      </c>
      <c r="V124" s="44">
        <v>18.539725130890051</v>
      </c>
      <c r="W124" s="44">
        <v>17.805824607329843</v>
      </c>
      <c r="X124" s="44">
        <v>18.085405759162303</v>
      </c>
      <c r="Y124" s="44">
        <v>18.137827225130888</v>
      </c>
      <c r="Z124" s="44">
        <v>20.846269633507852</v>
      </c>
      <c r="AA124" s="44">
        <v>24.148821989528795</v>
      </c>
      <c r="AB124" s="44">
        <v>22.03448952879581</v>
      </c>
      <c r="AC124" s="44">
        <v>18.487303664921466</v>
      </c>
      <c r="AD124" s="44">
        <v>17.700981675392669</v>
      </c>
      <c r="AE124" s="44">
        <v>18.172774869109947</v>
      </c>
      <c r="AF124" s="44">
        <v>16.54770942408377</v>
      </c>
    </row>
    <row r="125" spans="1:32">
      <c r="A125" s="3">
        <v>2004</v>
      </c>
      <c r="B125" s="5" t="s">
        <v>27</v>
      </c>
      <c r="C125" s="5" t="s">
        <v>23</v>
      </c>
      <c r="D125" s="2">
        <v>15</v>
      </c>
      <c r="E125" s="2">
        <v>2</v>
      </c>
      <c r="F125" s="44">
        <v>9.42</v>
      </c>
      <c r="G125" s="44">
        <v>8.32</v>
      </c>
      <c r="H125" s="44">
        <v>8.8000000000000007</v>
      </c>
      <c r="I125" s="44">
        <v>8.6300000000000008</v>
      </c>
      <c r="J125" s="44">
        <v>8.39</v>
      </c>
      <c r="K125" s="44">
        <v>8.67</v>
      </c>
      <c r="L125" s="44">
        <v>9.67</v>
      </c>
      <c r="M125" s="44">
        <v>12.56</v>
      </c>
      <c r="N125" s="44">
        <v>10.3</v>
      </c>
      <c r="O125" s="44">
        <v>8.7200000000000006</v>
      </c>
      <c r="P125" s="44">
        <v>8.56</v>
      </c>
      <c r="Q125" s="44">
        <v>9.0500000000000007</v>
      </c>
      <c r="R125" s="44">
        <v>8.82</v>
      </c>
      <c r="S125" s="19">
        <v>76.400000000000006</v>
      </c>
      <c r="T125" s="44">
        <v>16.460340314136122</v>
      </c>
      <c r="U125" s="44">
        <v>14.538219895287957</v>
      </c>
      <c r="V125" s="44">
        <v>15.376963350785342</v>
      </c>
      <c r="W125" s="44">
        <v>15.079908376963349</v>
      </c>
      <c r="X125" s="44">
        <v>14.660536649214659</v>
      </c>
      <c r="Y125" s="44">
        <v>15.149803664921464</v>
      </c>
      <c r="Z125" s="44">
        <v>16.897185863874345</v>
      </c>
      <c r="AA125" s="44">
        <v>21.947120418848165</v>
      </c>
      <c r="AB125" s="44">
        <v>17.998036649214662</v>
      </c>
      <c r="AC125" s="44">
        <v>15.23717277486911</v>
      </c>
      <c r="AD125" s="44">
        <v>14.957591623036649</v>
      </c>
      <c r="AE125" s="44">
        <v>15.813808900523561</v>
      </c>
      <c r="AF125" s="44">
        <v>15.411910994764398</v>
      </c>
    </row>
    <row r="126" spans="1:32">
      <c r="A126" s="3">
        <v>2004</v>
      </c>
      <c r="B126" s="5" t="s">
        <v>27</v>
      </c>
      <c r="C126" s="5" t="s">
        <v>24</v>
      </c>
      <c r="D126" s="2">
        <v>16</v>
      </c>
      <c r="E126" s="2">
        <v>2</v>
      </c>
      <c r="F126" s="44">
        <v>6.33</v>
      </c>
      <c r="G126" s="44">
        <v>5.89</v>
      </c>
      <c r="H126" s="44">
        <v>6.05</v>
      </c>
      <c r="I126" s="44">
        <v>5.99</v>
      </c>
      <c r="J126" s="44">
        <v>6.11</v>
      </c>
      <c r="K126" s="44">
        <v>6.13</v>
      </c>
      <c r="L126" s="44">
        <v>6.35</v>
      </c>
      <c r="M126" s="44">
        <v>7.53</v>
      </c>
      <c r="N126" s="44">
        <v>6.98</v>
      </c>
      <c r="O126" s="44">
        <v>6.35</v>
      </c>
      <c r="P126" s="44">
        <v>6.24</v>
      </c>
      <c r="Q126" s="44">
        <v>6.28</v>
      </c>
      <c r="R126" s="44">
        <v>6.31</v>
      </c>
      <c r="S126" s="19">
        <v>76.400000000000006</v>
      </c>
      <c r="T126" s="44">
        <v>11.060929319371727</v>
      </c>
      <c r="U126" s="44">
        <v>10.292081151832459</v>
      </c>
      <c r="V126" s="44">
        <v>10.571662303664921</v>
      </c>
      <c r="W126" s="44">
        <v>10.466819371727748</v>
      </c>
      <c r="X126" s="44">
        <v>10.676505235602095</v>
      </c>
      <c r="Y126" s="44">
        <v>10.711452879581151</v>
      </c>
      <c r="Z126" s="44">
        <v>11.095876963350783</v>
      </c>
      <c r="AA126" s="44">
        <v>13.157787958115183</v>
      </c>
      <c r="AB126" s="44">
        <v>12.196727748691099</v>
      </c>
      <c r="AC126" s="44">
        <v>11.095876963350783</v>
      </c>
      <c r="AD126" s="44">
        <v>10.903664921465969</v>
      </c>
      <c r="AE126" s="44">
        <v>10.973560209424083</v>
      </c>
      <c r="AF126" s="44">
        <v>11.02598167539267</v>
      </c>
    </row>
    <row r="127" spans="1:32">
      <c r="A127" s="3">
        <v>2004</v>
      </c>
      <c r="B127" s="5" t="s">
        <v>27</v>
      </c>
      <c r="C127" s="5" t="s">
        <v>25</v>
      </c>
      <c r="D127" s="2">
        <v>17</v>
      </c>
      <c r="E127" s="2">
        <v>2</v>
      </c>
      <c r="F127" s="44">
        <v>6.24</v>
      </c>
      <c r="G127" s="44">
        <v>6</v>
      </c>
      <c r="H127" s="44">
        <v>5.94</v>
      </c>
      <c r="I127" s="44">
        <v>6.03</v>
      </c>
      <c r="J127" s="44">
        <v>6.22</v>
      </c>
      <c r="K127" s="44">
        <v>6</v>
      </c>
      <c r="L127" s="44">
        <v>6.09</v>
      </c>
      <c r="M127" s="44">
        <v>6.78</v>
      </c>
      <c r="N127" s="44">
        <v>6.7</v>
      </c>
      <c r="O127" s="44">
        <v>6.16</v>
      </c>
      <c r="P127" s="44">
        <v>6.15</v>
      </c>
      <c r="Q127" s="44">
        <v>6.02</v>
      </c>
      <c r="R127" s="44">
        <v>6.55</v>
      </c>
      <c r="S127" s="19">
        <v>76.400000000000006</v>
      </c>
      <c r="T127" s="44">
        <v>10.903664921465969</v>
      </c>
      <c r="U127" s="44">
        <v>10.484293193717276</v>
      </c>
      <c r="V127" s="44">
        <v>10.379450261780104</v>
      </c>
      <c r="W127" s="44">
        <v>10.536714659685863</v>
      </c>
      <c r="X127" s="44">
        <v>10.86871727748691</v>
      </c>
      <c r="Y127" s="44">
        <v>10.484293193717276</v>
      </c>
      <c r="Z127" s="44">
        <v>10.641557591623036</v>
      </c>
      <c r="AA127" s="44">
        <v>11.847251308900523</v>
      </c>
      <c r="AB127" s="44">
        <v>11.707460732984293</v>
      </c>
      <c r="AC127" s="44">
        <v>10.763874345549738</v>
      </c>
      <c r="AD127" s="44">
        <v>10.74640052356021</v>
      </c>
      <c r="AE127" s="44">
        <v>10.519240837696334</v>
      </c>
      <c r="AF127" s="44">
        <v>11.445353403141359</v>
      </c>
    </row>
    <row r="128" spans="1:32">
      <c r="A128" s="3">
        <v>2004</v>
      </c>
      <c r="B128" s="5" t="s">
        <v>27</v>
      </c>
      <c r="C128" s="5" t="s">
        <v>26</v>
      </c>
      <c r="D128" s="2">
        <v>18</v>
      </c>
      <c r="E128" s="2">
        <v>2</v>
      </c>
      <c r="F128" s="44">
        <v>6.35</v>
      </c>
      <c r="G128" s="44">
        <v>5.86</v>
      </c>
      <c r="H128" s="44">
        <v>6.06</v>
      </c>
      <c r="I128" s="44">
        <v>5.99</v>
      </c>
      <c r="J128" s="44">
        <v>6.1</v>
      </c>
      <c r="K128" s="44">
        <v>6.14</v>
      </c>
      <c r="L128" s="44">
        <v>6.39</v>
      </c>
      <c r="M128" s="44">
        <v>7.87</v>
      </c>
      <c r="N128" s="44">
        <v>7.01</v>
      </c>
      <c r="O128" s="44">
        <v>6.39</v>
      </c>
      <c r="P128" s="44">
        <v>6.26</v>
      </c>
      <c r="Q128" s="44">
        <v>6.3</v>
      </c>
      <c r="R128" s="44">
        <v>6.27</v>
      </c>
      <c r="S128" s="19">
        <v>76.400000000000006</v>
      </c>
      <c r="T128" s="44">
        <v>11.095876963350783</v>
      </c>
      <c r="U128" s="44">
        <v>10.239659685863874</v>
      </c>
      <c r="V128" s="44">
        <v>10.589136125654449</v>
      </c>
      <c r="W128" s="44">
        <v>10.466819371727748</v>
      </c>
      <c r="X128" s="44">
        <v>10.659031413612563</v>
      </c>
      <c r="Y128" s="44">
        <v>10.728926701570678</v>
      </c>
      <c r="Z128" s="44">
        <v>11.165772251308899</v>
      </c>
      <c r="AA128" s="44">
        <v>13.751897905759161</v>
      </c>
      <c r="AB128" s="44">
        <v>12.249149214659685</v>
      </c>
      <c r="AC128" s="44">
        <v>11.165772251308899</v>
      </c>
      <c r="AD128" s="44">
        <v>10.938612565445025</v>
      </c>
      <c r="AE128" s="44">
        <v>11.00850785340314</v>
      </c>
      <c r="AF128" s="44">
        <v>10.956086387434553</v>
      </c>
    </row>
    <row r="129" spans="1:32">
      <c r="A129" s="3">
        <v>2004</v>
      </c>
      <c r="B129" s="5" t="s">
        <v>28</v>
      </c>
      <c r="C129" s="5" t="s">
        <v>18</v>
      </c>
      <c r="D129" s="2">
        <v>19</v>
      </c>
      <c r="E129" s="2">
        <v>2</v>
      </c>
      <c r="F129" s="45">
        <v>9.18</v>
      </c>
      <c r="G129" s="45">
        <v>8.16</v>
      </c>
      <c r="H129" s="45">
        <v>8.7100000000000009</v>
      </c>
      <c r="I129" s="45">
        <v>8.4</v>
      </c>
      <c r="J129" s="45">
        <v>8.56</v>
      </c>
      <c r="K129" s="45">
        <v>8.68</v>
      </c>
      <c r="L129" s="45">
        <v>9.6199999999999992</v>
      </c>
      <c r="M129" s="45">
        <v>12.03</v>
      </c>
      <c r="N129" s="45">
        <v>10.36</v>
      </c>
      <c r="O129" s="45">
        <v>8.64</v>
      </c>
      <c r="P129" s="45">
        <v>8.49</v>
      </c>
      <c r="Q129" s="45">
        <v>8.68</v>
      </c>
      <c r="R129" s="45">
        <v>8.23</v>
      </c>
      <c r="S129" s="19">
        <v>76.400000000000006</v>
      </c>
      <c r="T129" s="45">
        <v>16.040968586387432</v>
      </c>
      <c r="U129" s="45">
        <v>14.258638743455498</v>
      </c>
      <c r="V129" s="45">
        <v>15.219698952879581</v>
      </c>
      <c r="W129" s="45">
        <v>14.678010471204189</v>
      </c>
      <c r="X129" s="45">
        <v>14.957591623036649</v>
      </c>
      <c r="Y129" s="45">
        <v>15.167277486910994</v>
      </c>
      <c r="Z129" s="45">
        <v>16.8098167539267</v>
      </c>
      <c r="AA129" s="45">
        <v>21.021007853403137</v>
      </c>
      <c r="AB129" s="45">
        <v>18.102879581151832</v>
      </c>
      <c r="AC129" s="45">
        <v>15.097382198952879</v>
      </c>
      <c r="AD129" s="45">
        <v>14.835274869109947</v>
      </c>
      <c r="AE129" s="45">
        <v>15.167277486910994</v>
      </c>
      <c r="AF129" s="45">
        <v>14.3809554973822</v>
      </c>
    </row>
    <row r="130" spans="1:32">
      <c r="A130" s="3">
        <v>2004</v>
      </c>
      <c r="B130" s="5" t="s">
        <v>28</v>
      </c>
      <c r="C130" s="5" t="s">
        <v>19</v>
      </c>
      <c r="D130" s="2">
        <v>20</v>
      </c>
      <c r="E130" s="2">
        <v>2</v>
      </c>
      <c r="F130" s="45">
        <v>10.54</v>
      </c>
      <c r="G130" s="45">
        <v>9.35</v>
      </c>
      <c r="H130" s="45">
        <v>10.17</v>
      </c>
      <c r="I130" s="45">
        <v>9.73</v>
      </c>
      <c r="J130" s="45">
        <v>9.8800000000000008</v>
      </c>
      <c r="K130" s="45">
        <v>10</v>
      </c>
      <c r="L130" s="45">
        <v>11.35</v>
      </c>
      <c r="M130" s="45">
        <v>12.97</v>
      </c>
      <c r="N130" s="45">
        <v>12.08</v>
      </c>
      <c r="O130" s="45">
        <v>10.1</v>
      </c>
      <c r="P130" s="45">
        <v>9.64</v>
      </c>
      <c r="Q130" s="45">
        <v>9.85</v>
      </c>
      <c r="R130" s="45">
        <v>9.0399999999999991</v>
      </c>
      <c r="S130" s="19">
        <v>76.400000000000006</v>
      </c>
      <c r="T130" s="45">
        <v>18.417408376963348</v>
      </c>
      <c r="U130" s="45">
        <v>16.338023560209422</v>
      </c>
      <c r="V130" s="45">
        <v>17.770876963350783</v>
      </c>
      <c r="W130" s="45">
        <v>17.002028795811519</v>
      </c>
      <c r="X130" s="45">
        <v>17.264136125654449</v>
      </c>
      <c r="Y130" s="45">
        <v>17.473821989528794</v>
      </c>
      <c r="Z130" s="45">
        <v>19.83278795811518</v>
      </c>
      <c r="AA130" s="45">
        <v>22.663547120418848</v>
      </c>
      <c r="AB130" s="45">
        <v>21.108376963350786</v>
      </c>
      <c r="AC130" s="45">
        <v>17.64856020942408</v>
      </c>
      <c r="AD130" s="45">
        <v>16.84476439790576</v>
      </c>
      <c r="AE130" s="45">
        <v>17.21171465968586</v>
      </c>
      <c r="AF130" s="45">
        <v>15.79633507853403</v>
      </c>
    </row>
    <row r="131" spans="1:32">
      <c r="A131" s="3">
        <v>2004</v>
      </c>
      <c r="B131" s="5" t="s">
        <v>28</v>
      </c>
      <c r="C131" s="5" t="s">
        <v>20</v>
      </c>
      <c r="D131" s="2">
        <v>21</v>
      </c>
      <c r="E131" s="2">
        <v>2</v>
      </c>
      <c r="F131" s="45">
        <v>7.94</v>
      </c>
      <c r="G131" s="45">
        <v>7.22</v>
      </c>
      <c r="H131" s="45">
        <v>7.48</v>
      </c>
      <c r="I131" s="45">
        <v>7.2</v>
      </c>
      <c r="J131" s="45">
        <v>7.22</v>
      </c>
      <c r="K131" s="45">
        <v>7.42</v>
      </c>
      <c r="L131" s="45">
        <v>8</v>
      </c>
      <c r="M131" s="45">
        <v>11.13</v>
      </c>
      <c r="N131" s="45">
        <v>8.7899999999999991</v>
      </c>
      <c r="O131" s="45">
        <v>7.5</v>
      </c>
      <c r="P131" s="45">
        <v>7.38</v>
      </c>
      <c r="Q131" s="45">
        <v>7.76</v>
      </c>
      <c r="R131" s="45">
        <v>7.55</v>
      </c>
      <c r="S131" s="19">
        <v>76.400000000000006</v>
      </c>
      <c r="T131" s="45">
        <v>13.874214659685864</v>
      </c>
      <c r="U131" s="45">
        <v>12.616099476439789</v>
      </c>
      <c r="V131" s="45">
        <v>13.070418848167538</v>
      </c>
      <c r="W131" s="45">
        <v>12.581151832460733</v>
      </c>
      <c r="X131" s="45">
        <v>12.616099476439789</v>
      </c>
      <c r="Y131" s="45">
        <v>12.965575916230364</v>
      </c>
      <c r="Z131" s="45">
        <v>13.979057591623036</v>
      </c>
      <c r="AA131" s="45">
        <v>19.448363874345549</v>
      </c>
      <c r="AB131" s="45">
        <v>15.359489528795809</v>
      </c>
      <c r="AC131" s="45">
        <v>13.105366492146596</v>
      </c>
      <c r="AD131" s="45">
        <v>12.895680628272251</v>
      </c>
      <c r="AE131" s="45">
        <v>13.559685863874344</v>
      </c>
      <c r="AF131" s="45">
        <v>13.19273560209424</v>
      </c>
    </row>
    <row r="132" spans="1:32">
      <c r="A132" s="3">
        <v>2004</v>
      </c>
      <c r="B132" s="5" t="s">
        <v>28</v>
      </c>
      <c r="C132" s="5" t="s">
        <v>21</v>
      </c>
      <c r="D132" s="2">
        <v>22</v>
      </c>
      <c r="E132" s="2">
        <v>2</v>
      </c>
      <c r="F132" s="45">
        <v>10.35</v>
      </c>
      <c r="G132" s="45">
        <v>9.08</v>
      </c>
      <c r="H132" s="45">
        <v>9.83</v>
      </c>
      <c r="I132" s="45">
        <v>9.49</v>
      </c>
      <c r="J132" s="45">
        <v>9.5299999999999994</v>
      </c>
      <c r="K132" s="45">
        <v>9.6300000000000008</v>
      </c>
      <c r="L132" s="45">
        <v>10.98</v>
      </c>
      <c r="M132" s="45">
        <v>13.14</v>
      </c>
      <c r="N132" s="45">
        <v>11.52</v>
      </c>
      <c r="O132" s="45">
        <v>9.67</v>
      </c>
      <c r="P132" s="45">
        <v>9.36</v>
      </c>
      <c r="Q132" s="45">
        <v>9.73</v>
      </c>
      <c r="R132" s="45">
        <v>9.15</v>
      </c>
      <c r="S132" s="19">
        <v>76.400000000000006</v>
      </c>
      <c r="T132" s="45">
        <v>18.085405759162303</v>
      </c>
      <c r="U132" s="45">
        <v>15.866230366492147</v>
      </c>
      <c r="V132" s="45">
        <v>17.176767015706805</v>
      </c>
      <c r="W132" s="45">
        <v>16.582657068062826</v>
      </c>
      <c r="X132" s="45">
        <v>16.652552356020941</v>
      </c>
      <c r="Y132" s="45">
        <v>16.82729057591623</v>
      </c>
      <c r="Z132" s="45">
        <v>19.186256544502619</v>
      </c>
      <c r="AA132" s="45">
        <v>22.960602094240837</v>
      </c>
      <c r="AB132" s="45">
        <v>20.129842931937169</v>
      </c>
      <c r="AC132" s="45">
        <v>16.897185863874345</v>
      </c>
      <c r="AD132" s="45">
        <v>16.355497382198951</v>
      </c>
      <c r="AE132" s="45">
        <v>17.002028795811519</v>
      </c>
      <c r="AF132" s="45">
        <v>15.988547120418849</v>
      </c>
    </row>
    <row r="133" spans="1:32">
      <c r="A133" s="3">
        <v>2004</v>
      </c>
      <c r="B133" s="5" t="s">
        <v>28</v>
      </c>
      <c r="C133" s="5" t="s">
        <v>22</v>
      </c>
      <c r="D133" s="2">
        <v>23</v>
      </c>
      <c r="E133" s="2">
        <v>2</v>
      </c>
      <c r="F133" s="45">
        <v>10.96</v>
      </c>
      <c r="G133" s="45">
        <v>9.66</v>
      </c>
      <c r="H133" s="45">
        <v>10.51</v>
      </c>
      <c r="I133" s="45">
        <v>10.02</v>
      </c>
      <c r="J133" s="45">
        <v>10.220000000000001</v>
      </c>
      <c r="K133" s="45">
        <v>10.28</v>
      </c>
      <c r="L133" s="45">
        <v>11.85</v>
      </c>
      <c r="M133" s="45">
        <v>13.69</v>
      </c>
      <c r="N133" s="45">
        <v>12.51</v>
      </c>
      <c r="O133" s="45">
        <v>10.48</v>
      </c>
      <c r="P133" s="45">
        <v>9.99</v>
      </c>
      <c r="Q133" s="45">
        <v>10.28</v>
      </c>
      <c r="R133" s="45">
        <v>9.3800000000000008</v>
      </c>
      <c r="S133" s="19">
        <v>76.400000000000006</v>
      </c>
      <c r="T133" s="45">
        <v>19.15130890052356</v>
      </c>
      <c r="U133" s="45">
        <v>16.879712041884819</v>
      </c>
      <c r="V133" s="45">
        <v>18.364986910994762</v>
      </c>
      <c r="W133" s="45">
        <v>17.50876963350785</v>
      </c>
      <c r="X133" s="45">
        <v>17.858246073298428</v>
      </c>
      <c r="Y133" s="45">
        <v>17.963089005235599</v>
      </c>
      <c r="Z133" s="45">
        <v>20.706479057591622</v>
      </c>
      <c r="AA133" s="45">
        <v>23.92166230366492</v>
      </c>
      <c r="AB133" s="45">
        <v>21.859751308900524</v>
      </c>
      <c r="AC133" s="45">
        <v>18.312565445026177</v>
      </c>
      <c r="AD133" s="45">
        <v>17.456348167539264</v>
      </c>
      <c r="AE133" s="45">
        <v>17.963089005235599</v>
      </c>
      <c r="AF133" s="45">
        <v>16.390445026178011</v>
      </c>
    </row>
    <row r="134" spans="1:32">
      <c r="A134" s="3">
        <v>2004</v>
      </c>
      <c r="B134" s="5" t="s">
        <v>28</v>
      </c>
      <c r="C134" s="5" t="s">
        <v>23</v>
      </c>
      <c r="D134" s="2">
        <v>24</v>
      </c>
      <c r="E134" s="2">
        <v>2</v>
      </c>
      <c r="F134" s="45">
        <v>9.3699999999999992</v>
      </c>
      <c r="G134" s="45">
        <v>8.3000000000000007</v>
      </c>
      <c r="H134" s="45">
        <v>8.7899999999999991</v>
      </c>
      <c r="I134" s="45">
        <v>8.58</v>
      </c>
      <c r="J134" s="45">
        <v>8.3699999999999992</v>
      </c>
      <c r="K134" s="45">
        <v>8.64</v>
      </c>
      <c r="L134" s="45">
        <v>9.64</v>
      </c>
      <c r="M134" s="45">
        <v>12.53</v>
      </c>
      <c r="N134" s="45">
        <v>10.24</v>
      </c>
      <c r="O134" s="45">
        <v>8.69</v>
      </c>
      <c r="P134" s="45">
        <v>8.52</v>
      </c>
      <c r="Q134" s="45">
        <v>9.0399999999999991</v>
      </c>
      <c r="R134" s="45">
        <v>8.7899999999999991</v>
      </c>
      <c r="S134" s="19">
        <v>76.400000000000006</v>
      </c>
      <c r="T134" s="45">
        <v>16.372971204188481</v>
      </c>
      <c r="U134" s="45">
        <v>14.503272251308902</v>
      </c>
      <c r="V134" s="45">
        <v>15.359489528795809</v>
      </c>
      <c r="W134" s="45">
        <v>14.992539267015706</v>
      </c>
      <c r="X134" s="45">
        <v>14.6255890052356</v>
      </c>
      <c r="Y134" s="45">
        <v>15.097382198952879</v>
      </c>
      <c r="Z134" s="45">
        <v>16.84476439790576</v>
      </c>
      <c r="AA134" s="45">
        <v>21.89469895287958</v>
      </c>
      <c r="AB134" s="45">
        <v>17.893193717277484</v>
      </c>
      <c r="AC134" s="45">
        <v>15.184751308900523</v>
      </c>
      <c r="AD134" s="45">
        <v>14.88769633507853</v>
      </c>
      <c r="AE134" s="45">
        <v>15.79633507853403</v>
      </c>
      <c r="AF134" s="45">
        <v>15.359489528795809</v>
      </c>
    </row>
    <row r="135" spans="1:32">
      <c r="A135" s="3">
        <v>2004</v>
      </c>
      <c r="B135" s="5" t="s">
        <v>28</v>
      </c>
      <c r="C135" s="5" t="s">
        <v>24</v>
      </c>
      <c r="D135" s="2">
        <v>25</v>
      </c>
      <c r="E135" s="2">
        <v>2</v>
      </c>
      <c r="F135" s="45">
        <v>6.29</v>
      </c>
      <c r="G135" s="45">
        <v>5.87</v>
      </c>
      <c r="H135" s="45">
        <v>6.01</v>
      </c>
      <c r="I135" s="45">
        <v>5.95</v>
      </c>
      <c r="J135" s="45">
        <v>6.07</v>
      </c>
      <c r="K135" s="45">
        <v>6.1</v>
      </c>
      <c r="L135" s="45">
        <v>6.29</v>
      </c>
      <c r="M135" s="45">
        <v>7.5</v>
      </c>
      <c r="N135" s="45">
        <v>6.92</v>
      </c>
      <c r="O135" s="45">
        <v>6.29</v>
      </c>
      <c r="P135" s="45">
        <v>6.18</v>
      </c>
      <c r="Q135" s="45">
        <v>6.24</v>
      </c>
      <c r="R135" s="45">
        <v>6.29</v>
      </c>
      <c r="S135" s="19">
        <v>76.400000000000006</v>
      </c>
      <c r="T135" s="45">
        <v>10.991034031413612</v>
      </c>
      <c r="U135" s="45">
        <v>10.257133507853402</v>
      </c>
      <c r="V135" s="45">
        <v>10.501767015706804</v>
      </c>
      <c r="W135" s="45">
        <v>10.396924083769633</v>
      </c>
      <c r="X135" s="45">
        <v>10.606609947643978</v>
      </c>
      <c r="Y135" s="45">
        <v>10.659031413612563</v>
      </c>
      <c r="Z135" s="45">
        <v>10.991034031413612</v>
      </c>
      <c r="AA135" s="45">
        <v>13.105366492146596</v>
      </c>
      <c r="AB135" s="45">
        <v>12.091884816753925</v>
      </c>
      <c r="AC135" s="45">
        <v>10.991034031413612</v>
      </c>
      <c r="AD135" s="45">
        <v>10.798821989528795</v>
      </c>
      <c r="AE135" s="45">
        <v>10.903664921465969</v>
      </c>
      <c r="AF135" s="45">
        <v>10.991034031413612</v>
      </c>
    </row>
    <row r="136" spans="1:32">
      <c r="A136" s="3">
        <v>2004</v>
      </c>
      <c r="B136" s="5" t="s">
        <v>28</v>
      </c>
      <c r="C136" s="5" t="s">
        <v>25</v>
      </c>
      <c r="D136" s="2">
        <v>26</v>
      </c>
      <c r="E136" s="2">
        <v>2</v>
      </c>
      <c r="F136" s="45">
        <v>6.16</v>
      </c>
      <c r="G136" s="45">
        <v>6</v>
      </c>
      <c r="H136" s="45">
        <v>5.94</v>
      </c>
      <c r="I136" s="45">
        <v>5.98</v>
      </c>
      <c r="J136" s="45">
        <v>6.12</v>
      </c>
      <c r="K136" s="45">
        <v>6</v>
      </c>
      <c r="L136" s="45">
        <v>6</v>
      </c>
      <c r="M136" s="45">
        <v>6.74</v>
      </c>
      <c r="N136" s="45">
        <v>6.66</v>
      </c>
      <c r="O136" s="45">
        <v>6.08</v>
      </c>
      <c r="P136" s="45">
        <v>6</v>
      </c>
      <c r="Q136" s="45">
        <v>6</v>
      </c>
      <c r="R136" s="45">
        <v>6.61</v>
      </c>
      <c r="S136" s="19">
        <v>76.400000000000006</v>
      </c>
      <c r="T136" s="45">
        <v>10.763874345549738</v>
      </c>
      <c r="U136" s="45">
        <v>10.484293193717276</v>
      </c>
      <c r="V136" s="45">
        <v>10.379450261780104</v>
      </c>
      <c r="W136" s="45">
        <v>10.44934554973822</v>
      </c>
      <c r="X136" s="45">
        <v>10.693979057591623</v>
      </c>
      <c r="Y136" s="45">
        <v>10.484293193717276</v>
      </c>
      <c r="Z136" s="45">
        <v>10.484293193717276</v>
      </c>
      <c r="AA136" s="45">
        <v>11.777356020942408</v>
      </c>
      <c r="AB136" s="45">
        <v>11.637565445026178</v>
      </c>
      <c r="AC136" s="45">
        <v>10.624083769633508</v>
      </c>
      <c r="AD136" s="45">
        <v>10.484293193717276</v>
      </c>
      <c r="AE136" s="45">
        <v>10.484293193717276</v>
      </c>
      <c r="AF136" s="45">
        <v>11.550196335078533</v>
      </c>
    </row>
    <row r="137" spans="1:32">
      <c r="A137" s="3">
        <v>2004</v>
      </c>
      <c r="B137" s="5" t="s">
        <v>28</v>
      </c>
      <c r="C137" s="5" t="s">
        <v>26</v>
      </c>
      <c r="D137" s="2">
        <v>27</v>
      </c>
      <c r="E137" s="2">
        <v>2</v>
      </c>
      <c r="F137" s="45">
        <v>6.32</v>
      </c>
      <c r="G137" s="45">
        <v>5.84</v>
      </c>
      <c r="H137" s="45">
        <v>6.02</v>
      </c>
      <c r="I137" s="45">
        <v>5.94</v>
      </c>
      <c r="J137" s="45">
        <v>6.06</v>
      </c>
      <c r="K137" s="45">
        <v>6.11</v>
      </c>
      <c r="L137" s="45">
        <v>6.32</v>
      </c>
      <c r="M137" s="45">
        <v>7.87</v>
      </c>
      <c r="N137" s="45">
        <v>7</v>
      </c>
      <c r="O137" s="45">
        <v>6.32</v>
      </c>
      <c r="P137" s="45">
        <v>6.23</v>
      </c>
      <c r="Q137" s="45">
        <v>6.26</v>
      </c>
      <c r="R137" s="45">
        <v>6.22</v>
      </c>
      <c r="S137" s="19">
        <v>76.400000000000006</v>
      </c>
      <c r="T137" s="45">
        <v>11.043455497382199</v>
      </c>
      <c r="U137" s="45">
        <v>10.204712041884816</v>
      </c>
      <c r="V137" s="45">
        <v>10.519240837696334</v>
      </c>
      <c r="W137" s="45">
        <v>10.379450261780104</v>
      </c>
      <c r="X137" s="45">
        <v>10.589136125654449</v>
      </c>
      <c r="Y137" s="45">
        <v>10.676505235602095</v>
      </c>
      <c r="Z137" s="45">
        <v>11.043455497382199</v>
      </c>
      <c r="AA137" s="45">
        <v>13.751897905759161</v>
      </c>
      <c r="AB137" s="45">
        <v>12.231675392670157</v>
      </c>
      <c r="AC137" s="45">
        <v>11.043455497382199</v>
      </c>
      <c r="AD137" s="45">
        <v>10.88619109947644</v>
      </c>
      <c r="AE137" s="45">
        <v>10.938612565445025</v>
      </c>
      <c r="AF137" s="45">
        <v>10.86871727748691</v>
      </c>
    </row>
    <row r="138" spans="1:32">
      <c r="A138" s="3">
        <v>2004</v>
      </c>
      <c r="B138" s="5" t="s">
        <v>29</v>
      </c>
      <c r="C138" s="5" t="s">
        <v>18</v>
      </c>
      <c r="D138" s="2">
        <v>28</v>
      </c>
      <c r="E138" s="2">
        <v>2</v>
      </c>
      <c r="F138" s="46">
        <v>18172</v>
      </c>
      <c r="G138" s="46">
        <v>16018</v>
      </c>
      <c r="H138" s="46">
        <v>17513</v>
      </c>
      <c r="I138" s="46">
        <v>16895</v>
      </c>
      <c r="J138" s="46">
        <v>17314</v>
      </c>
      <c r="K138" s="46">
        <v>17189</v>
      </c>
      <c r="L138" s="46">
        <v>19259</v>
      </c>
      <c r="M138" s="46">
        <v>23595</v>
      </c>
      <c r="N138" s="46">
        <v>20469</v>
      </c>
      <c r="O138" s="46">
        <v>16895</v>
      </c>
      <c r="P138" s="46">
        <v>16464</v>
      </c>
      <c r="Q138" s="46">
        <v>16906</v>
      </c>
      <c r="R138" s="46">
        <v>16137</v>
      </c>
      <c r="S138" s="19">
        <v>76.400000000000006</v>
      </c>
      <c r="T138" s="46">
        <v>31753.429319371724</v>
      </c>
      <c r="U138" s="46">
        <v>27989.568062827224</v>
      </c>
      <c r="V138" s="46">
        <v>30601.904450261776</v>
      </c>
      <c r="W138" s="46">
        <v>29522.022251308899</v>
      </c>
      <c r="X138" s="46">
        <v>30254.175392670153</v>
      </c>
      <c r="Y138" s="46">
        <v>30035.752617801045</v>
      </c>
      <c r="Z138" s="46">
        <v>33652.833769633507</v>
      </c>
      <c r="AA138" s="46">
        <v>41229.482984293194</v>
      </c>
      <c r="AB138" s="46">
        <v>35767.166230366493</v>
      </c>
      <c r="AC138" s="46">
        <v>29522.022251308899</v>
      </c>
      <c r="AD138" s="46">
        <v>28768.900523560209</v>
      </c>
      <c r="AE138" s="46">
        <v>29541.243455497381</v>
      </c>
      <c r="AF138" s="46">
        <v>28197.506544502616</v>
      </c>
    </row>
    <row r="139" spans="1:32">
      <c r="A139" s="3">
        <v>2004</v>
      </c>
      <c r="B139" s="5" t="s">
        <v>29</v>
      </c>
      <c r="C139" s="5" t="s">
        <v>19</v>
      </c>
      <c r="D139" s="2">
        <v>29</v>
      </c>
      <c r="E139" s="2">
        <v>2</v>
      </c>
      <c r="F139" s="46">
        <v>23044</v>
      </c>
      <c r="G139" s="46">
        <v>20405</v>
      </c>
      <c r="H139" s="46">
        <v>22269</v>
      </c>
      <c r="I139" s="46">
        <v>21367</v>
      </c>
      <c r="J139" s="46">
        <v>22038</v>
      </c>
      <c r="K139" s="46">
        <v>21760</v>
      </c>
      <c r="L139" s="46">
        <v>25000</v>
      </c>
      <c r="M139" s="46">
        <v>27605</v>
      </c>
      <c r="N139" s="46">
        <v>26333</v>
      </c>
      <c r="O139" s="46">
        <v>22137</v>
      </c>
      <c r="P139" s="46">
        <v>21243</v>
      </c>
      <c r="Q139" s="46">
        <v>21579</v>
      </c>
      <c r="R139" s="46">
        <v>19623</v>
      </c>
      <c r="S139" s="19">
        <v>76.400000000000006</v>
      </c>
      <c r="T139" s="46">
        <v>40266.675392670157</v>
      </c>
      <c r="U139" s="46">
        <v>35655.333769633507</v>
      </c>
      <c r="V139" s="46">
        <v>38912.454188481672</v>
      </c>
      <c r="W139" s="46">
        <v>37336.315445026172</v>
      </c>
      <c r="X139" s="46">
        <v>38508.80890052356</v>
      </c>
      <c r="Y139" s="46">
        <v>38023.036649214657</v>
      </c>
      <c r="Z139" s="46">
        <v>43684.554973821985</v>
      </c>
      <c r="AA139" s="46">
        <v>48236.485602094239</v>
      </c>
      <c r="AB139" s="46">
        <v>46013.815445026172</v>
      </c>
      <c r="AC139" s="46">
        <v>38681.799738219896</v>
      </c>
      <c r="AD139" s="46">
        <v>37119.640052356015</v>
      </c>
      <c r="AE139" s="46">
        <v>37706.760471204187</v>
      </c>
      <c r="AF139" s="46">
        <v>34288.880890052351</v>
      </c>
    </row>
    <row r="140" spans="1:32">
      <c r="A140" s="3">
        <v>2004</v>
      </c>
      <c r="B140" s="5" t="s">
        <v>29</v>
      </c>
      <c r="C140" s="5" t="s">
        <v>20</v>
      </c>
      <c r="D140" s="2">
        <v>30</v>
      </c>
      <c r="E140" s="2">
        <v>2</v>
      </c>
      <c r="F140" s="46">
        <v>13195</v>
      </c>
      <c r="G140" s="46">
        <v>12220</v>
      </c>
      <c r="H140" s="46">
        <v>12865</v>
      </c>
      <c r="I140" s="46">
        <v>11978</v>
      </c>
      <c r="J140" s="46">
        <v>11846</v>
      </c>
      <c r="K140" s="46">
        <v>12300</v>
      </c>
      <c r="L140" s="46">
        <v>13031</v>
      </c>
      <c r="M140" s="46">
        <v>19346</v>
      </c>
      <c r="N140" s="46">
        <v>14488</v>
      </c>
      <c r="O140" s="46">
        <v>11978</v>
      </c>
      <c r="P140" s="46">
        <v>12535</v>
      </c>
      <c r="Q140" s="46">
        <v>13035</v>
      </c>
      <c r="R140" s="46">
        <v>12544</v>
      </c>
      <c r="S140" s="19">
        <v>76.400000000000006</v>
      </c>
      <c r="T140" s="46">
        <v>23056.708115183243</v>
      </c>
      <c r="U140" s="46">
        <v>21353.010471204187</v>
      </c>
      <c r="V140" s="46">
        <v>22480.071989528795</v>
      </c>
      <c r="W140" s="46">
        <v>20930.14397905759</v>
      </c>
      <c r="X140" s="46">
        <v>20699.48952879581</v>
      </c>
      <c r="Y140" s="46">
        <v>21492.801047120418</v>
      </c>
      <c r="Z140" s="46">
        <v>22770.137434554974</v>
      </c>
      <c r="AA140" s="46">
        <v>33804.856020942403</v>
      </c>
      <c r="AB140" s="46">
        <v>25316.073298429317</v>
      </c>
      <c r="AC140" s="46">
        <v>20930.14397905759</v>
      </c>
      <c r="AD140" s="46">
        <v>21903.435863874343</v>
      </c>
      <c r="AE140" s="46">
        <v>22777.126963350784</v>
      </c>
      <c r="AF140" s="46">
        <v>21919.162303664922</v>
      </c>
    </row>
    <row r="141" spans="1:32">
      <c r="A141" s="3">
        <v>2004</v>
      </c>
      <c r="B141" s="5" t="s">
        <v>29</v>
      </c>
      <c r="C141" s="5" t="s">
        <v>21</v>
      </c>
      <c r="D141" s="2">
        <v>31</v>
      </c>
      <c r="E141" s="2">
        <v>2</v>
      </c>
      <c r="F141" s="46">
        <v>22056</v>
      </c>
      <c r="G141" s="46">
        <v>19311</v>
      </c>
      <c r="H141" s="46">
        <v>20895</v>
      </c>
      <c r="I141" s="46">
        <v>20469</v>
      </c>
      <c r="J141" s="46">
        <v>20935</v>
      </c>
      <c r="K141" s="46">
        <v>20795</v>
      </c>
      <c r="L141" s="46">
        <v>23690</v>
      </c>
      <c r="M141" s="46">
        <v>27046</v>
      </c>
      <c r="N141" s="46">
        <v>24700</v>
      </c>
      <c r="O141" s="46">
        <v>21000</v>
      </c>
      <c r="P141" s="46">
        <v>20211</v>
      </c>
      <c r="Q141" s="46">
        <v>20609</v>
      </c>
      <c r="R141" s="46">
        <v>19622</v>
      </c>
      <c r="S141" s="19">
        <v>76.400000000000006</v>
      </c>
      <c r="T141" s="46">
        <v>38540.261780104709</v>
      </c>
      <c r="U141" s="46">
        <v>33743.697643979052</v>
      </c>
      <c r="V141" s="46">
        <v>36511.551047120418</v>
      </c>
      <c r="W141" s="46">
        <v>35767.166230366493</v>
      </c>
      <c r="X141" s="46">
        <v>36581.44633507853</v>
      </c>
      <c r="Y141" s="46">
        <v>36336.812827225127</v>
      </c>
      <c r="Z141" s="46">
        <v>41395.484293193716</v>
      </c>
      <c r="AA141" s="46">
        <v>47259.698952879575</v>
      </c>
      <c r="AB141" s="46">
        <v>43160.34031413612</v>
      </c>
      <c r="AC141" s="46">
        <v>36695.02617801047</v>
      </c>
      <c r="AD141" s="46">
        <v>35316.341623036649</v>
      </c>
      <c r="AE141" s="46">
        <v>36011.799738219896</v>
      </c>
      <c r="AF141" s="46">
        <v>34287.133507853403</v>
      </c>
    </row>
    <row r="142" spans="1:32">
      <c r="A142" s="3">
        <v>2004</v>
      </c>
      <c r="B142" s="5" t="s">
        <v>29</v>
      </c>
      <c r="C142" s="5" t="s">
        <v>22</v>
      </c>
      <c r="D142" s="2">
        <v>32</v>
      </c>
      <c r="E142" s="2">
        <v>2</v>
      </c>
      <c r="F142" s="46">
        <v>24222</v>
      </c>
      <c r="G142" s="46">
        <v>21436</v>
      </c>
      <c r="H142" s="46">
        <v>23210</v>
      </c>
      <c r="I142" s="46">
        <v>22473</v>
      </c>
      <c r="J142" s="46">
        <v>23168</v>
      </c>
      <c r="K142" s="46">
        <v>22739</v>
      </c>
      <c r="L142" s="46">
        <v>26106</v>
      </c>
      <c r="M142" s="46">
        <v>29149</v>
      </c>
      <c r="N142" s="46">
        <v>27550</v>
      </c>
      <c r="O142" s="46">
        <v>23433</v>
      </c>
      <c r="P142" s="46">
        <v>22172</v>
      </c>
      <c r="Q142" s="46">
        <v>22520</v>
      </c>
      <c r="R142" s="46">
        <v>21356</v>
      </c>
      <c r="S142" s="19">
        <v>76.400000000000006</v>
      </c>
      <c r="T142" s="46">
        <v>42325.091623036649</v>
      </c>
      <c r="U142" s="46">
        <v>37456.884816753925</v>
      </c>
      <c r="V142" s="46">
        <v>40556.740837696329</v>
      </c>
      <c r="W142" s="46">
        <v>39268.92015706806</v>
      </c>
      <c r="X142" s="46">
        <v>40483.350785340313</v>
      </c>
      <c r="Y142" s="46">
        <v>39733.723821989523</v>
      </c>
      <c r="Z142" s="46">
        <v>45617.159685863873</v>
      </c>
      <c r="AA142" s="46">
        <v>50934.443717277485</v>
      </c>
      <c r="AB142" s="46">
        <v>48140.379581151828</v>
      </c>
      <c r="AC142" s="46">
        <v>40946.407068062821</v>
      </c>
      <c r="AD142" s="46">
        <v>38742.958115183246</v>
      </c>
      <c r="AE142" s="46">
        <v>39351.047120418843</v>
      </c>
      <c r="AF142" s="46">
        <v>37317.094240837694</v>
      </c>
    </row>
    <row r="143" spans="1:32">
      <c r="A143" s="3">
        <v>2004</v>
      </c>
      <c r="B143" s="5" t="s">
        <v>29</v>
      </c>
      <c r="C143" s="5" t="s">
        <v>23</v>
      </c>
      <c r="D143" s="2">
        <v>33</v>
      </c>
      <c r="E143" s="2">
        <v>2</v>
      </c>
      <c r="F143" s="46">
        <v>18551</v>
      </c>
      <c r="G143" s="46">
        <v>16298</v>
      </c>
      <c r="H143" s="46">
        <v>17345</v>
      </c>
      <c r="I143" s="46">
        <v>17077</v>
      </c>
      <c r="J143" s="46">
        <v>16695</v>
      </c>
      <c r="K143" s="46">
        <v>17002</v>
      </c>
      <c r="L143" s="46">
        <v>19051</v>
      </c>
      <c r="M143" s="46">
        <v>24446</v>
      </c>
      <c r="N143" s="46">
        <v>20310</v>
      </c>
      <c r="O143" s="46">
        <v>17242</v>
      </c>
      <c r="P143" s="46">
        <v>16750</v>
      </c>
      <c r="Q143" s="46">
        <v>17411</v>
      </c>
      <c r="R143" s="46">
        <v>17442</v>
      </c>
      <c r="S143" s="19">
        <v>76.400000000000006</v>
      </c>
      <c r="T143" s="46">
        <v>32415.687172774866</v>
      </c>
      <c r="U143" s="46">
        <v>28478.83507853403</v>
      </c>
      <c r="V143" s="46">
        <v>30308.344240837694</v>
      </c>
      <c r="W143" s="46">
        <v>29840.045811518321</v>
      </c>
      <c r="X143" s="46">
        <v>29172.545811518321</v>
      </c>
      <c r="Y143" s="46">
        <v>29708.992146596858</v>
      </c>
      <c r="Z143" s="46">
        <v>33289.378272251306</v>
      </c>
      <c r="AA143" s="46">
        <v>42716.50523560209</v>
      </c>
      <c r="AB143" s="46">
        <v>35489.332460732985</v>
      </c>
      <c r="AC143" s="46">
        <v>30128.363874345549</v>
      </c>
      <c r="AD143" s="46">
        <v>29268.651832460731</v>
      </c>
      <c r="AE143" s="46">
        <v>30423.671465968586</v>
      </c>
      <c r="AF143" s="46">
        <v>30477.840314136123</v>
      </c>
    </row>
    <row r="144" spans="1:32">
      <c r="A144" s="3">
        <v>2004</v>
      </c>
      <c r="B144" s="5" t="s">
        <v>29</v>
      </c>
      <c r="C144" s="5" t="s">
        <v>24</v>
      </c>
      <c r="D144" s="2">
        <v>34</v>
      </c>
      <c r="E144" s="2">
        <v>2</v>
      </c>
      <c r="F144" s="46">
        <v>6773</v>
      </c>
      <c r="G144" s="46">
        <v>6584</v>
      </c>
      <c r="H144" s="46">
        <v>6768</v>
      </c>
      <c r="I144" s="46">
        <v>6641</v>
      </c>
      <c r="J144" s="46">
        <v>6465</v>
      </c>
      <c r="K144" s="46">
        <v>6562</v>
      </c>
      <c r="L144" s="46">
        <v>6626</v>
      </c>
      <c r="M144" s="46">
        <v>7911</v>
      </c>
      <c r="N144" s="46">
        <v>7203</v>
      </c>
      <c r="O144" s="46">
        <v>6555</v>
      </c>
      <c r="P144" s="46">
        <v>6641</v>
      </c>
      <c r="Q144" s="46">
        <v>6960</v>
      </c>
      <c r="R144" s="46">
        <v>6643</v>
      </c>
      <c r="S144" s="19">
        <v>76.400000000000006</v>
      </c>
      <c r="T144" s="46">
        <v>11835.019633507853</v>
      </c>
      <c r="U144" s="46">
        <v>11504.764397905758</v>
      </c>
      <c r="V144" s="46">
        <v>11826.282722513088</v>
      </c>
      <c r="W144" s="46">
        <v>11604.365183246073</v>
      </c>
      <c r="X144" s="46">
        <v>11296.825916230366</v>
      </c>
      <c r="Y144" s="46">
        <v>11466.321989528795</v>
      </c>
      <c r="Z144" s="46">
        <v>11578.15445026178</v>
      </c>
      <c r="AA144" s="46">
        <v>13823.540575916229</v>
      </c>
      <c r="AB144" s="46">
        <v>12586.393979057591</v>
      </c>
      <c r="AC144" s="46">
        <v>11454.090314136125</v>
      </c>
      <c r="AD144" s="46">
        <v>11604.365183246073</v>
      </c>
      <c r="AE144" s="46">
        <v>12161.780104712041</v>
      </c>
      <c r="AF144" s="46">
        <v>11607.859947643978</v>
      </c>
    </row>
    <row r="145" spans="1:32">
      <c r="A145" s="3">
        <v>2004</v>
      </c>
      <c r="B145" s="5" t="s">
        <v>29</v>
      </c>
      <c r="C145" s="5" t="s">
        <v>25</v>
      </c>
      <c r="D145" s="2">
        <v>35</v>
      </c>
      <c r="E145" s="2">
        <v>2</v>
      </c>
      <c r="F145" s="46">
        <v>6353</v>
      </c>
      <c r="G145" s="46">
        <v>6630</v>
      </c>
      <c r="H145" s="46">
        <v>6544</v>
      </c>
      <c r="I145" s="46" t="s">
        <v>38</v>
      </c>
      <c r="J145" s="46">
        <v>6173</v>
      </c>
      <c r="K145" s="46">
        <v>5933</v>
      </c>
      <c r="L145" s="46">
        <v>6339</v>
      </c>
      <c r="M145" s="46">
        <v>7343</v>
      </c>
      <c r="N145" s="46">
        <v>6891</v>
      </c>
      <c r="O145" s="46">
        <v>5858</v>
      </c>
      <c r="P145" s="46">
        <v>5788</v>
      </c>
      <c r="Q145" s="46">
        <v>6039</v>
      </c>
      <c r="R145" s="46">
        <v>5768</v>
      </c>
      <c r="S145" s="19">
        <v>76.400000000000006</v>
      </c>
      <c r="T145" s="46">
        <v>11101.119109947644</v>
      </c>
      <c r="U145" s="46">
        <v>11585.143979057591</v>
      </c>
      <c r="V145" s="46">
        <v>11434.869109947644</v>
      </c>
      <c r="W145" s="46" t="s">
        <v>39</v>
      </c>
      <c r="X145" s="46">
        <v>10786.590314136125</v>
      </c>
      <c r="Y145" s="46">
        <v>10367.218586387433</v>
      </c>
      <c r="Z145" s="46">
        <v>11076.655759162302</v>
      </c>
      <c r="AA145" s="46">
        <v>12831.027486910994</v>
      </c>
      <c r="AB145" s="46">
        <v>12041.210732984293</v>
      </c>
      <c r="AC145" s="46">
        <v>10236.164921465968</v>
      </c>
      <c r="AD145" s="46">
        <v>10113.848167539267</v>
      </c>
      <c r="AE145" s="46">
        <v>10552.441099476438</v>
      </c>
      <c r="AF145" s="46">
        <v>10078.900523560209</v>
      </c>
    </row>
    <row r="146" spans="1:32">
      <c r="A146" s="3">
        <v>2004</v>
      </c>
      <c r="B146" s="5" t="s">
        <v>29</v>
      </c>
      <c r="C146" s="5" t="s">
        <v>26</v>
      </c>
      <c r="D146" s="2">
        <v>36</v>
      </c>
      <c r="E146" s="2">
        <v>2</v>
      </c>
      <c r="F146" s="46">
        <v>6837</v>
      </c>
      <c r="G146" s="46">
        <v>6571</v>
      </c>
      <c r="H146" s="46">
        <v>6792</v>
      </c>
      <c r="I146" s="46">
        <v>6695</v>
      </c>
      <c r="J146" s="46">
        <v>6497</v>
      </c>
      <c r="K146" s="46">
        <v>6617</v>
      </c>
      <c r="L146" s="46">
        <v>6696</v>
      </c>
      <c r="M146" s="46">
        <v>8060</v>
      </c>
      <c r="N146" s="46">
        <v>7257</v>
      </c>
      <c r="O146" s="46">
        <v>6700</v>
      </c>
      <c r="P146" s="46">
        <v>6742</v>
      </c>
      <c r="Q146" s="46">
        <v>7032</v>
      </c>
      <c r="R146" s="46">
        <v>6795</v>
      </c>
      <c r="S146" s="19">
        <v>76.400000000000006</v>
      </c>
      <c r="T146" s="46">
        <v>11946.852094240838</v>
      </c>
      <c r="U146" s="46">
        <v>11482.048429319371</v>
      </c>
      <c r="V146" s="46">
        <v>11868.219895287957</v>
      </c>
      <c r="W146" s="46">
        <v>11698.723821989528</v>
      </c>
      <c r="X146" s="46">
        <v>11352.742146596858</v>
      </c>
      <c r="Y146" s="46">
        <v>11562.428010471203</v>
      </c>
      <c r="Z146" s="46">
        <v>11700.471204188481</v>
      </c>
      <c r="AA146" s="46">
        <v>14083.900523560209</v>
      </c>
      <c r="AB146" s="46">
        <v>12680.752617801047</v>
      </c>
      <c r="AC146" s="46">
        <v>11707.460732984293</v>
      </c>
      <c r="AD146" s="46">
        <v>11780.850785340313</v>
      </c>
      <c r="AE146" s="46">
        <v>12287.591623036647</v>
      </c>
      <c r="AF146" s="46">
        <v>11873.462041884815</v>
      </c>
    </row>
    <row r="147" spans="1:32">
      <c r="A147" s="3">
        <v>2005</v>
      </c>
      <c r="B147" s="5" t="s">
        <v>17</v>
      </c>
      <c r="C147" s="5" t="s">
        <v>18</v>
      </c>
      <c r="D147" s="2">
        <v>1</v>
      </c>
      <c r="E147" s="2">
        <v>3</v>
      </c>
      <c r="F147" s="96">
        <v>349.1</v>
      </c>
      <c r="G147" s="96">
        <v>312.3</v>
      </c>
      <c r="H147" s="96">
        <v>334.5</v>
      </c>
      <c r="I147" s="96">
        <v>324.8</v>
      </c>
      <c r="J147" s="96">
        <v>336.6</v>
      </c>
      <c r="K147" s="96">
        <v>334.8</v>
      </c>
      <c r="L147" s="96">
        <v>367.7</v>
      </c>
      <c r="M147" s="96">
        <v>458</v>
      </c>
      <c r="N147" s="96">
        <v>383.3</v>
      </c>
      <c r="O147" s="96">
        <v>325.8</v>
      </c>
      <c r="P147" s="96">
        <v>320.60000000000002</v>
      </c>
      <c r="Q147" s="96">
        <v>333.4</v>
      </c>
      <c r="R147" s="96">
        <v>318.7</v>
      </c>
      <c r="S147" s="19">
        <v>77.8</v>
      </c>
      <c r="T147" s="96">
        <v>599.03406169665823</v>
      </c>
      <c r="U147" s="96">
        <v>535.88753213367613</v>
      </c>
      <c r="V147" s="96">
        <v>573.98136246786635</v>
      </c>
      <c r="W147" s="96">
        <v>557.33676092544988</v>
      </c>
      <c r="X147" s="96">
        <v>577.58483290488437</v>
      </c>
      <c r="Y147" s="96">
        <v>574.49614395886897</v>
      </c>
      <c r="Z147" s="96">
        <v>630.95051413881743</v>
      </c>
      <c r="AA147" s="96">
        <v>785.89974293059129</v>
      </c>
      <c r="AB147" s="96">
        <v>657.71915167095119</v>
      </c>
      <c r="AC147" s="96">
        <v>559.05269922879188</v>
      </c>
      <c r="AD147" s="96">
        <v>550.12982005141396</v>
      </c>
      <c r="AE147" s="96">
        <v>572.09383033419022</v>
      </c>
      <c r="AF147" s="96">
        <v>546.8695372750642</v>
      </c>
    </row>
    <row r="148" spans="1:32">
      <c r="A148" s="3">
        <v>2005</v>
      </c>
      <c r="B148" s="5" t="s">
        <v>17</v>
      </c>
      <c r="C148" s="5" t="s">
        <v>19</v>
      </c>
      <c r="D148" s="2">
        <v>2</v>
      </c>
      <c r="E148" s="2">
        <v>3</v>
      </c>
      <c r="F148" s="96">
        <v>439.8</v>
      </c>
      <c r="G148" s="96">
        <v>398.4</v>
      </c>
      <c r="H148" s="96">
        <v>417.6</v>
      </c>
      <c r="I148" s="96">
        <v>412.6</v>
      </c>
      <c r="J148" s="96">
        <v>425</v>
      </c>
      <c r="K148" s="96">
        <v>417.8</v>
      </c>
      <c r="L148" s="96">
        <v>475.6</v>
      </c>
      <c r="M148" s="96">
        <v>528.5</v>
      </c>
      <c r="N148" s="96">
        <v>490</v>
      </c>
      <c r="O148" s="96">
        <v>420.9</v>
      </c>
      <c r="P148" s="96">
        <v>402.4</v>
      </c>
      <c r="Q148" s="96">
        <v>415.9</v>
      </c>
      <c r="R148" s="96">
        <v>384.8</v>
      </c>
      <c r="S148" s="19">
        <v>77.8</v>
      </c>
      <c r="T148" s="96">
        <v>754.66966580976873</v>
      </c>
      <c r="U148" s="96">
        <v>683.62982005141384</v>
      </c>
      <c r="V148" s="96">
        <v>716.57583547557851</v>
      </c>
      <c r="W148" s="96">
        <v>707.99614395886897</v>
      </c>
      <c r="X148" s="96">
        <v>729.27377892030847</v>
      </c>
      <c r="Y148" s="96">
        <v>716.91902313624689</v>
      </c>
      <c r="Z148" s="96">
        <v>816.10025706940883</v>
      </c>
      <c r="AA148" s="96">
        <v>906.87339331619546</v>
      </c>
      <c r="AB148" s="96">
        <v>840.80976863753222</v>
      </c>
      <c r="AC148" s="96">
        <v>722.23843187660668</v>
      </c>
      <c r="AD148" s="96">
        <v>690.49357326478139</v>
      </c>
      <c r="AE148" s="96">
        <v>713.65874035989714</v>
      </c>
      <c r="AF148" s="96">
        <v>660.29305912596408</v>
      </c>
    </row>
    <row r="149" spans="1:32">
      <c r="A149" s="3">
        <v>2005</v>
      </c>
      <c r="B149" s="5" t="s">
        <v>17</v>
      </c>
      <c r="C149" s="5" t="s">
        <v>20</v>
      </c>
      <c r="D149" s="2">
        <v>3</v>
      </c>
      <c r="E149" s="2">
        <v>3</v>
      </c>
      <c r="F149" s="96">
        <v>267.10000000000002</v>
      </c>
      <c r="G149" s="96">
        <v>244.5</v>
      </c>
      <c r="H149" s="96">
        <v>260.7</v>
      </c>
      <c r="I149" s="96">
        <v>237.6</v>
      </c>
      <c r="J149" s="96">
        <v>244.8</v>
      </c>
      <c r="K149" s="96">
        <v>253.2</v>
      </c>
      <c r="L149" s="96">
        <v>260.60000000000002</v>
      </c>
      <c r="M149" s="96">
        <v>383.3</v>
      </c>
      <c r="N149" s="96">
        <v>287.5</v>
      </c>
      <c r="O149" s="96">
        <v>247.4</v>
      </c>
      <c r="P149" s="96">
        <v>253.2</v>
      </c>
      <c r="Q149" s="96">
        <v>267.5</v>
      </c>
      <c r="R149" s="96">
        <v>258.8</v>
      </c>
      <c r="S149" s="19">
        <v>77.8</v>
      </c>
      <c r="T149" s="96">
        <v>458.32712082262219</v>
      </c>
      <c r="U149" s="96">
        <v>419.54691516709511</v>
      </c>
      <c r="V149" s="96">
        <v>447.34511568123389</v>
      </c>
      <c r="W149" s="96">
        <v>407.70694087403598</v>
      </c>
      <c r="X149" s="96">
        <v>420.06169665809773</v>
      </c>
      <c r="Y149" s="96">
        <v>434.47557840616963</v>
      </c>
      <c r="Z149" s="96">
        <v>447.17352185089982</v>
      </c>
      <c r="AA149" s="96">
        <v>657.71915167095119</v>
      </c>
      <c r="AB149" s="96">
        <v>493.33226221079696</v>
      </c>
      <c r="AC149" s="96">
        <v>424.52313624678669</v>
      </c>
      <c r="AD149" s="96">
        <v>434.47557840616963</v>
      </c>
      <c r="AE149" s="96">
        <v>459.01349614395889</v>
      </c>
      <c r="AF149" s="96">
        <v>444.08483290488437</v>
      </c>
    </row>
    <row r="150" spans="1:32">
      <c r="A150" s="3">
        <v>2005</v>
      </c>
      <c r="B150" s="5" t="s">
        <v>17</v>
      </c>
      <c r="C150" s="5" t="s">
        <v>21</v>
      </c>
      <c r="D150" s="2">
        <v>4</v>
      </c>
      <c r="E150" s="2">
        <v>3</v>
      </c>
      <c r="F150" s="96">
        <v>431.2</v>
      </c>
      <c r="G150" s="96">
        <v>383.3</v>
      </c>
      <c r="H150" s="96">
        <v>409.5</v>
      </c>
      <c r="I150" s="96">
        <v>400</v>
      </c>
      <c r="J150" s="96">
        <v>412.2</v>
      </c>
      <c r="K150" s="96">
        <v>404.7</v>
      </c>
      <c r="L150" s="96">
        <v>456.7</v>
      </c>
      <c r="M150" s="96">
        <v>526.70000000000005</v>
      </c>
      <c r="N150" s="96">
        <v>468.9</v>
      </c>
      <c r="O150" s="96">
        <v>406</v>
      </c>
      <c r="P150" s="96">
        <v>393.4</v>
      </c>
      <c r="Q150" s="96">
        <v>409.8</v>
      </c>
      <c r="R150" s="96">
        <v>385.2</v>
      </c>
      <c r="S150" s="19">
        <v>77.8</v>
      </c>
      <c r="T150" s="96">
        <v>739.91259640102828</v>
      </c>
      <c r="U150" s="96">
        <v>657.71915167095119</v>
      </c>
      <c r="V150" s="96">
        <v>702.67673521850907</v>
      </c>
      <c r="W150" s="96">
        <v>686.37532133676098</v>
      </c>
      <c r="X150" s="96">
        <v>707.3097686375321</v>
      </c>
      <c r="Y150" s="96">
        <v>694.4402313624679</v>
      </c>
      <c r="Z150" s="96">
        <v>783.66902313624678</v>
      </c>
      <c r="AA150" s="96">
        <v>903.78470437018018</v>
      </c>
      <c r="AB150" s="96">
        <v>804.6034704370179</v>
      </c>
      <c r="AC150" s="96">
        <v>696.67095115681241</v>
      </c>
      <c r="AD150" s="96">
        <v>675.0501285347043</v>
      </c>
      <c r="AE150" s="96">
        <v>703.19151670951157</v>
      </c>
      <c r="AF150" s="96">
        <v>660.97943444730072</v>
      </c>
    </row>
    <row r="151" spans="1:32">
      <c r="A151" s="3">
        <v>2005</v>
      </c>
      <c r="B151" s="5" t="s">
        <v>17</v>
      </c>
      <c r="C151" s="5" t="s">
        <v>22</v>
      </c>
      <c r="D151" s="2">
        <v>5</v>
      </c>
      <c r="E151" s="2">
        <v>3</v>
      </c>
      <c r="F151" s="96">
        <v>471</v>
      </c>
      <c r="G151" s="96">
        <v>422.9</v>
      </c>
      <c r="H151" s="96">
        <v>448.7</v>
      </c>
      <c r="I151" s="96">
        <v>438.6</v>
      </c>
      <c r="J151" s="96">
        <v>454.9</v>
      </c>
      <c r="K151" s="96">
        <v>444</v>
      </c>
      <c r="L151" s="96">
        <v>499</v>
      </c>
      <c r="M151" s="96">
        <v>574.9</v>
      </c>
      <c r="N151" s="96">
        <v>523.20000000000005</v>
      </c>
      <c r="O151" s="96">
        <v>451</v>
      </c>
      <c r="P151" s="96">
        <v>432.9</v>
      </c>
      <c r="Q151" s="96">
        <v>446.5</v>
      </c>
      <c r="R151" s="96">
        <v>409.5</v>
      </c>
      <c r="S151" s="19">
        <v>77.8</v>
      </c>
      <c r="T151" s="96">
        <v>808.20694087403604</v>
      </c>
      <c r="U151" s="96">
        <v>725.67030848329046</v>
      </c>
      <c r="V151" s="96">
        <v>769.94151670951157</v>
      </c>
      <c r="W151" s="96">
        <v>752.61053984575847</v>
      </c>
      <c r="X151" s="96">
        <v>780.58033419023127</v>
      </c>
      <c r="Y151" s="96">
        <v>761.87660668380465</v>
      </c>
      <c r="Z151" s="96">
        <v>856.25321336760931</v>
      </c>
      <c r="AA151" s="96">
        <v>986.49293059125955</v>
      </c>
      <c r="AB151" s="96">
        <v>897.77892030848352</v>
      </c>
      <c r="AC151" s="96">
        <v>773.88817480719797</v>
      </c>
      <c r="AD151" s="96">
        <v>742.82969151670943</v>
      </c>
      <c r="AE151" s="96">
        <v>766.16645244215943</v>
      </c>
      <c r="AF151" s="96">
        <v>702.67673521850907</v>
      </c>
    </row>
    <row r="152" spans="1:32">
      <c r="A152" s="3">
        <v>2005</v>
      </c>
      <c r="B152" s="5" t="s">
        <v>17</v>
      </c>
      <c r="C152" s="5" t="s">
        <v>23</v>
      </c>
      <c r="D152" s="2">
        <v>6</v>
      </c>
      <c r="E152" s="2">
        <v>3</v>
      </c>
      <c r="F152" s="96">
        <v>371.4</v>
      </c>
      <c r="G152" s="96">
        <v>325.60000000000002</v>
      </c>
      <c r="H152" s="96">
        <v>351.5</v>
      </c>
      <c r="I152" s="96">
        <v>335.4</v>
      </c>
      <c r="J152" s="96">
        <v>342.9</v>
      </c>
      <c r="K152" s="96">
        <v>345</v>
      </c>
      <c r="L152" s="96">
        <v>374.7</v>
      </c>
      <c r="M152" s="96">
        <v>481.3</v>
      </c>
      <c r="N152" s="96">
        <v>394.8</v>
      </c>
      <c r="O152" s="96">
        <v>343</v>
      </c>
      <c r="P152" s="96">
        <v>337.3</v>
      </c>
      <c r="Q152" s="96">
        <v>360.4</v>
      </c>
      <c r="R152" s="96">
        <v>353.5</v>
      </c>
      <c r="S152" s="19">
        <v>77.8</v>
      </c>
      <c r="T152" s="96">
        <v>637.29948586118246</v>
      </c>
      <c r="U152" s="96">
        <v>558.7095115681235</v>
      </c>
      <c r="V152" s="96">
        <v>603.15231362467864</v>
      </c>
      <c r="W152" s="96">
        <v>575.52570694087399</v>
      </c>
      <c r="X152" s="96">
        <v>588.39524421593831</v>
      </c>
      <c r="Y152" s="96">
        <v>591.99871465295632</v>
      </c>
      <c r="Z152" s="96">
        <v>642.96208226221074</v>
      </c>
      <c r="AA152" s="96">
        <v>825.88110539845763</v>
      </c>
      <c r="AB152" s="96">
        <v>677.45244215938305</v>
      </c>
      <c r="AC152" s="96">
        <v>588.56683804627255</v>
      </c>
      <c r="AD152" s="96">
        <v>578.78598971722374</v>
      </c>
      <c r="AE152" s="96">
        <v>618.42416452442149</v>
      </c>
      <c r="AF152" s="96">
        <v>606.58419023136253</v>
      </c>
    </row>
    <row r="153" spans="1:32">
      <c r="A153" s="3">
        <v>2005</v>
      </c>
      <c r="B153" s="5" t="s">
        <v>17</v>
      </c>
      <c r="C153" s="5" t="s">
        <v>24</v>
      </c>
      <c r="D153" s="2">
        <v>7</v>
      </c>
      <c r="E153" s="2">
        <v>3</v>
      </c>
      <c r="F153" s="96">
        <v>132.30000000000001</v>
      </c>
      <c r="G153" s="96">
        <v>128.80000000000001</v>
      </c>
      <c r="H153" s="96">
        <v>133</v>
      </c>
      <c r="I153" s="96">
        <v>130</v>
      </c>
      <c r="J153" s="96">
        <v>126.9</v>
      </c>
      <c r="K153" s="96">
        <v>130.69999999999999</v>
      </c>
      <c r="L153" s="96">
        <v>128.69999999999999</v>
      </c>
      <c r="M153" s="96">
        <v>150.19999999999999</v>
      </c>
      <c r="N153" s="96">
        <v>139.5</v>
      </c>
      <c r="O153" s="96">
        <v>131.80000000000001</v>
      </c>
      <c r="P153" s="96">
        <v>132.19999999999999</v>
      </c>
      <c r="Q153" s="96">
        <v>133.6</v>
      </c>
      <c r="R153" s="96">
        <v>134.6</v>
      </c>
      <c r="S153" s="19">
        <v>77.8</v>
      </c>
      <c r="T153" s="96">
        <v>227.01863753213371</v>
      </c>
      <c r="U153" s="96">
        <v>221.01285347043705</v>
      </c>
      <c r="V153" s="96">
        <v>228.21979434447303</v>
      </c>
      <c r="W153" s="96">
        <v>223.07197943444731</v>
      </c>
      <c r="X153" s="96">
        <v>217.75257069408744</v>
      </c>
      <c r="Y153" s="96">
        <v>224.27313624678661</v>
      </c>
      <c r="Z153" s="96">
        <v>220.84125964010281</v>
      </c>
      <c r="AA153" s="96">
        <v>257.7339331619537</v>
      </c>
      <c r="AB153" s="96">
        <v>239.37339331619538</v>
      </c>
      <c r="AC153" s="96">
        <v>226.16066838046277</v>
      </c>
      <c r="AD153" s="96">
        <v>226.84704370179946</v>
      </c>
      <c r="AE153" s="96">
        <v>229.24935732647813</v>
      </c>
      <c r="AF153" s="96">
        <v>230.96529562982005</v>
      </c>
    </row>
    <row r="154" spans="1:32">
      <c r="A154" s="3">
        <v>2005</v>
      </c>
      <c r="B154" s="5" t="s">
        <v>17</v>
      </c>
      <c r="C154" s="5" t="s">
        <v>25</v>
      </c>
      <c r="D154" s="2">
        <v>8</v>
      </c>
      <c r="E154" s="2">
        <v>3</v>
      </c>
      <c r="F154" s="96">
        <v>121.6</v>
      </c>
      <c r="G154" s="96">
        <v>135</v>
      </c>
      <c r="H154" s="96">
        <v>126</v>
      </c>
      <c r="I154" s="96">
        <v>119.9</v>
      </c>
      <c r="J154" s="96">
        <v>115.5</v>
      </c>
      <c r="K154" s="96">
        <v>117.9</v>
      </c>
      <c r="L154" s="96">
        <v>122.5</v>
      </c>
      <c r="M154" s="96">
        <v>134.1</v>
      </c>
      <c r="N154" s="96">
        <v>123.6</v>
      </c>
      <c r="O154" s="96">
        <v>124.6</v>
      </c>
      <c r="P154" s="96">
        <v>129.5</v>
      </c>
      <c r="Q154" s="96">
        <v>115.6</v>
      </c>
      <c r="R154" s="96">
        <v>131.30000000000001</v>
      </c>
      <c r="S154" s="19">
        <v>77.8</v>
      </c>
      <c r="T154" s="96">
        <v>208.6580976863753</v>
      </c>
      <c r="U154" s="96">
        <v>231.65167095115683</v>
      </c>
      <c r="V154" s="96">
        <v>216.20822622107971</v>
      </c>
      <c r="W154" s="96">
        <v>205.74100257069412</v>
      </c>
      <c r="X154" s="96">
        <v>198.19087403598974</v>
      </c>
      <c r="Y154" s="96">
        <v>202.30912596401032</v>
      </c>
      <c r="Z154" s="96">
        <v>210.20244215938305</v>
      </c>
      <c r="AA154" s="96">
        <v>230.10732647814908</v>
      </c>
      <c r="AB154" s="96">
        <v>212.08997429305913</v>
      </c>
      <c r="AC154" s="96">
        <v>213.80591259640101</v>
      </c>
      <c r="AD154" s="96">
        <v>222.21401028277637</v>
      </c>
      <c r="AE154" s="96">
        <v>198.3624678663239</v>
      </c>
      <c r="AF154" s="96">
        <v>225.30269922879182</v>
      </c>
    </row>
    <row r="155" spans="1:32">
      <c r="A155" s="3">
        <v>2005</v>
      </c>
      <c r="B155" s="5" t="s">
        <v>17</v>
      </c>
      <c r="C155" s="5" t="s">
        <v>26</v>
      </c>
      <c r="D155" s="2">
        <v>9</v>
      </c>
      <c r="E155" s="2">
        <v>3</v>
      </c>
      <c r="F155" s="96">
        <v>134.69999999999999</v>
      </c>
      <c r="G155" s="96">
        <v>127.2</v>
      </c>
      <c r="H155" s="96">
        <v>134.5</v>
      </c>
      <c r="I155" s="96">
        <v>133.1</v>
      </c>
      <c r="J155" s="96">
        <v>129.6</v>
      </c>
      <c r="K155" s="96">
        <v>132.5</v>
      </c>
      <c r="L155" s="96">
        <v>129.4</v>
      </c>
      <c r="M155" s="96">
        <v>156.19999999999999</v>
      </c>
      <c r="N155" s="96">
        <v>143</v>
      </c>
      <c r="O155" s="96">
        <v>133.5</v>
      </c>
      <c r="P155" s="96">
        <v>132.9</v>
      </c>
      <c r="Q155" s="96">
        <v>138.19999999999999</v>
      </c>
      <c r="R155" s="96">
        <v>135.1</v>
      </c>
      <c r="S155" s="19">
        <v>77.8</v>
      </c>
      <c r="T155" s="96">
        <v>231.13688946015421</v>
      </c>
      <c r="U155" s="96">
        <v>218.26735218509</v>
      </c>
      <c r="V155" s="96">
        <v>230.79370179948586</v>
      </c>
      <c r="W155" s="96">
        <v>228.39138817480719</v>
      </c>
      <c r="X155" s="96">
        <v>222.38560411311053</v>
      </c>
      <c r="Y155" s="96">
        <v>227.36182519280206</v>
      </c>
      <c r="Z155" s="96">
        <v>222.04241645244218</v>
      </c>
      <c r="AA155" s="96">
        <v>268.02956298200513</v>
      </c>
      <c r="AB155" s="96">
        <v>245.37917737789203</v>
      </c>
      <c r="AC155" s="96">
        <v>229.07776349614397</v>
      </c>
      <c r="AD155" s="96">
        <v>228.04820051413884</v>
      </c>
      <c r="AE155" s="96">
        <v>237.14267352185087</v>
      </c>
      <c r="AF155" s="96">
        <v>231.82326478149099</v>
      </c>
    </row>
    <row r="156" spans="1:32">
      <c r="A156" s="3">
        <v>2005</v>
      </c>
      <c r="B156" s="5" t="s">
        <v>27</v>
      </c>
      <c r="C156" s="5" t="s">
        <v>18</v>
      </c>
      <c r="D156" s="2">
        <v>10</v>
      </c>
      <c r="E156" s="2">
        <v>3</v>
      </c>
      <c r="F156" s="44">
        <v>9.56</v>
      </c>
      <c r="G156" s="44">
        <v>8.58</v>
      </c>
      <c r="H156" s="44">
        <v>9.1300000000000008</v>
      </c>
      <c r="I156" s="44">
        <v>8.77</v>
      </c>
      <c r="J156" s="44">
        <v>9.0299999999999994</v>
      </c>
      <c r="K156" s="44">
        <v>9.07</v>
      </c>
      <c r="L156" s="44">
        <v>9.92</v>
      </c>
      <c r="M156" s="44">
        <v>12.5</v>
      </c>
      <c r="N156" s="44">
        <v>10.51</v>
      </c>
      <c r="O156" s="44">
        <v>9</v>
      </c>
      <c r="P156" s="44">
        <v>8.86</v>
      </c>
      <c r="Q156" s="44">
        <v>9.18</v>
      </c>
      <c r="R156" s="44">
        <v>8.81</v>
      </c>
      <c r="S156" s="19">
        <v>77.8</v>
      </c>
      <c r="T156" s="44">
        <v>16.404370179948586</v>
      </c>
      <c r="U156" s="44">
        <v>14.722750642673523</v>
      </c>
      <c r="V156" s="44">
        <v>15.666516709511569</v>
      </c>
      <c r="W156" s="44">
        <v>15.048778920308482</v>
      </c>
      <c r="X156" s="44">
        <v>15.494922879177377</v>
      </c>
      <c r="Y156" s="44">
        <v>15.563560411311055</v>
      </c>
      <c r="Z156" s="44">
        <v>17.022107969151669</v>
      </c>
      <c r="AA156" s="44">
        <v>21.449228791773781</v>
      </c>
      <c r="AB156" s="44">
        <v>18.034511568123396</v>
      </c>
      <c r="AC156" s="44">
        <v>15.443444730077122</v>
      </c>
      <c r="AD156" s="44">
        <v>15.203213367609255</v>
      </c>
      <c r="AE156" s="44">
        <v>15.752313624678663</v>
      </c>
      <c r="AF156" s="44">
        <v>15.117416452442161</v>
      </c>
    </row>
    <row r="157" spans="1:32">
      <c r="A157" s="3">
        <v>2005</v>
      </c>
      <c r="B157" s="5" t="s">
        <v>27</v>
      </c>
      <c r="C157" s="5" t="s">
        <v>19</v>
      </c>
      <c r="D157" s="2">
        <v>11</v>
      </c>
      <c r="E157" s="2">
        <v>3</v>
      </c>
      <c r="F157" s="44">
        <v>10.91</v>
      </c>
      <c r="G157" s="44">
        <v>10</v>
      </c>
      <c r="H157" s="44">
        <v>10.42</v>
      </c>
      <c r="I157" s="44">
        <v>10.07</v>
      </c>
      <c r="J157" s="44">
        <v>10.35</v>
      </c>
      <c r="K157" s="44">
        <v>10.35</v>
      </c>
      <c r="L157" s="44">
        <v>11.58</v>
      </c>
      <c r="M157" s="44">
        <v>13.61</v>
      </c>
      <c r="N157" s="44">
        <v>12.35</v>
      </c>
      <c r="O157" s="44">
        <v>10.54</v>
      </c>
      <c r="P157" s="44">
        <v>10.02</v>
      </c>
      <c r="Q157" s="44">
        <v>10.31</v>
      </c>
      <c r="R157" s="44">
        <v>9.66</v>
      </c>
      <c r="S157" s="19">
        <v>77.8</v>
      </c>
      <c r="T157" s="44">
        <v>18.720886889460157</v>
      </c>
      <c r="U157" s="44">
        <v>17.159383033419022</v>
      </c>
      <c r="V157" s="44">
        <v>17.880077120822623</v>
      </c>
      <c r="W157" s="44">
        <v>17.279498714652956</v>
      </c>
      <c r="X157" s="44">
        <v>17.75996143958869</v>
      </c>
      <c r="Y157" s="44">
        <v>17.75996143958869</v>
      </c>
      <c r="Z157" s="44">
        <v>19.87056555269923</v>
      </c>
      <c r="AA157" s="44">
        <v>23.353920308483289</v>
      </c>
      <c r="AB157" s="44">
        <v>21.191838046272494</v>
      </c>
      <c r="AC157" s="44">
        <v>18.085989717223651</v>
      </c>
      <c r="AD157" s="44">
        <v>17.193701799485861</v>
      </c>
      <c r="AE157" s="44">
        <v>17.691323907455015</v>
      </c>
      <c r="AF157" s="44">
        <v>16.575964010282778</v>
      </c>
    </row>
    <row r="158" spans="1:32">
      <c r="A158" s="3">
        <v>2005</v>
      </c>
      <c r="B158" s="5" t="s">
        <v>27</v>
      </c>
      <c r="C158" s="5" t="s">
        <v>20</v>
      </c>
      <c r="D158" s="2">
        <v>12</v>
      </c>
      <c r="E158" s="2">
        <v>3</v>
      </c>
      <c r="F158" s="44">
        <v>8.35</v>
      </c>
      <c r="G158" s="44">
        <v>7.48</v>
      </c>
      <c r="H158" s="44">
        <v>8.0299999999999994</v>
      </c>
      <c r="I158" s="44">
        <v>7.6</v>
      </c>
      <c r="J158" s="44">
        <v>7.67</v>
      </c>
      <c r="K158" s="44">
        <v>7.87</v>
      </c>
      <c r="L158" s="44">
        <v>8.35</v>
      </c>
      <c r="M158" s="44">
        <v>11.41</v>
      </c>
      <c r="N158" s="44">
        <v>9.08</v>
      </c>
      <c r="O158" s="44">
        <v>7.93</v>
      </c>
      <c r="P158" s="44">
        <v>7.77</v>
      </c>
      <c r="Q158" s="44">
        <v>8.27</v>
      </c>
      <c r="R158" s="44">
        <v>8.15</v>
      </c>
      <c r="S158" s="19">
        <v>77.8</v>
      </c>
      <c r="T158" s="44">
        <v>14.328084832904883</v>
      </c>
      <c r="U158" s="44">
        <v>12.83521850899743</v>
      </c>
      <c r="V158" s="44">
        <v>13.778984575835475</v>
      </c>
      <c r="W158" s="44">
        <v>13.041131105398456</v>
      </c>
      <c r="X158" s="44">
        <v>13.16124678663239</v>
      </c>
      <c r="Y158" s="44">
        <v>13.504434447300772</v>
      </c>
      <c r="Z158" s="44">
        <v>14.328084832904883</v>
      </c>
      <c r="AA158" s="44">
        <v>19.578856041131107</v>
      </c>
      <c r="AB158" s="44">
        <v>15.580719794344475</v>
      </c>
      <c r="AC158" s="44">
        <v>13.607390745501286</v>
      </c>
      <c r="AD158" s="44">
        <v>13.33284061696658</v>
      </c>
      <c r="AE158" s="44">
        <v>14.19080976863753</v>
      </c>
      <c r="AF158" s="44">
        <v>13.984897172236506</v>
      </c>
    </row>
    <row r="159" spans="1:32">
      <c r="A159" s="3">
        <v>2005</v>
      </c>
      <c r="B159" s="5" t="s">
        <v>27</v>
      </c>
      <c r="C159" s="5" t="s">
        <v>21</v>
      </c>
      <c r="D159" s="2">
        <v>13</v>
      </c>
      <c r="E159" s="2">
        <v>3</v>
      </c>
      <c r="F159" s="44">
        <v>10.77</v>
      </c>
      <c r="G159" s="44">
        <v>9.64</v>
      </c>
      <c r="H159" s="44">
        <v>10.29</v>
      </c>
      <c r="I159" s="44">
        <v>9.91</v>
      </c>
      <c r="J159" s="44">
        <v>10.15</v>
      </c>
      <c r="K159" s="44">
        <v>10.15</v>
      </c>
      <c r="L159" s="44">
        <v>11.28</v>
      </c>
      <c r="M159" s="44">
        <v>13.7</v>
      </c>
      <c r="N159" s="44">
        <v>11.87</v>
      </c>
      <c r="O159" s="44">
        <v>10.15</v>
      </c>
      <c r="P159" s="44">
        <v>9.84</v>
      </c>
      <c r="Q159" s="44">
        <v>10.29</v>
      </c>
      <c r="R159" s="44">
        <v>9.64</v>
      </c>
      <c r="S159" s="19">
        <v>77.8</v>
      </c>
      <c r="T159" s="44">
        <v>18.480655526992287</v>
      </c>
      <c r="U159" s="44">
        <v>16.541645244215939</v>
      </c>
      <c r="V159" s="44">
        <v>17.657005141388176</v>
      </c>
      <c r="W159" s="44">
        <v>17.004948586118253</v>
      </c>
      <c r="X159" s="44">
        <v>17.416773778920309</v>
      </c>
      <c r="Y159" s="44">
        <v>17.416773778920309</v>
      </c>
      <c r="Z159" s="44">
        <v>19.355784061696657</v>
      </c>
      <c r="AA159" s="44">
        <v>23.508354755784062</v>
      </c>
      <c r="AB159" s="44">
        <v>20.368187660668379</v>
      </c>
      <c r="AC159" s="44">
        <v>17.416773778920309</v>
      </c>
      <c r="AD159" s="44">
        <v>16.884832904884316</v>
      </c>
      <c r="AE159" s="44">
        <v>17.657005141388176</v>
      </c>
      <c r="AF159" s="44">
        <v>16.541645244215939</v>
      </c>
    </row>
    <row r="160" spans="1:32">
      <c r="A160" s="3">
        <v>2005</v>
      </c>
      <c r="B160" s="5" t="s">
        <v>27</v>
      </c>
      <c r="C160" s="5" t="s">
        <v>22</v>
      </c>
      <c r="D160" s="2">
        <v>14</v>
      </c>
      <c r="E160" s="2">
        <v>3</v>
      </c>
      <c r="F160" s="44">
        <v>11.42</v>
      </c>
      <c r="G160" s="44">
        <v>10.29</v>
      </c>
      <c r="H160" s="44">
        <v>10.93</v>
      </c>
      <c r="I160" s="44">
        <v>10.45</v>
      </c>
      <c r="J160" s="44">
        <v>10.78</v>
      </c>
      <c r="K160" s="44">
        <v>10.74</v>
      </c>
      <c r="L160" s="44">
        <v>12.08</v>
      </c>
      <c r="M160" s="44">
        <v>14.36</v>
      </c>
      <c r="N160" s="44">
        <v>12.83</v>
      </c>
      <c r="O160" s="44">
        <v>10.96</v>
      </c>
      <c r="P160" s="44">
        <v>10.36</v>
      </c>
      <c r="Q160" s="44">
        <v>10.76</v>
      </c>
      <c r="R160" s="44">
        <v>9.91</v>
      </c>
      <c r="S160" s="19">
        <v>77.8</v>
      </c>
      <c r="T160" s="44">
        <v>19.596015424164523</v>
      </c>
      <c r="U160" s="44">
        <v>17.657005141388176</v>
      </c>
      <c r="V160" s="44">
        <v>18.755205655526993</v>
      </c>
      <c r="W160" s="44">
        <v>17.931555269922878</v>
      </c>
      <c r="X160" s="44">
        <v>18.497814910025706</v>
      </c>
      <c r="Y160" s="44">
        <v>18.429177377892032</v>
      </c>
      <c r="Z160" s="44">
        <v>20.72853470437018</v>
      </c>
      <c r="AA160" s="44">
        <v>24.640874035989718</v>
      </c>
      <c r="AB160" s="44">
        <v>22.015488431876609</v>
      </c>
      <c r="AC160" s="44">
        <v>18.806683804627252</v>
      </c>
      <c r="AD160" s="44">
        <v>17.777120822622109</v>
      </c>
      <c r="AE160" s="44">
        <v>18.463496143958871</v>
      </c>
      <c r="AF160" s="44">
        <v>17.004948586118253</v>
      </c>
    </row>
    <row r="161" spans="1:32">
      <c r="A161" s="3">
        <v>2005</v>
      </c>
      <c r="B161" s="5" t="s">
        <v>27</v>
      </c>
      <c r="C161" s="5" t="s">
        <v>23</v>
      </c>
      <c r="D161" s="2">
        <v>15</v>
      </c>
      <c r="E161" s="2">
        <v>3</v>
      </c>
      <c r="F161" s="44">
        <v>9.85</v>
      </c>
      <c r="G161" s="44">
        <v>8.67</v>
      </c>
      <c r="H161" s="44">
        <v>9.35</v>
      </c>
      <c r="I161" s="44">
        <v>8.86</v>
      </c>
      <c r="J161" s="44">
        <v>9.0500000000000007</v>
      </c>
      <c r="K161" s="44">
        <v>9.2100000000000009</v>
      </c>
      <c r="L161" s="44">
        <v>9.9499999999999993</v>
      </c>
      <c r="M161" s="44">
        <v>13.07</v>
      </c>
      <c r="N161" s="44">
        <v>10.44</v>
      </c>
      <c r="O161" s="44">
        <v>9.02</v>
      </c>
      <c r="P161" s="44">
        <v>9.01</v>
      </c>
      <c r="Q161" s="44">
        <v>9.57</v>
      </c>
      <c r="R161" s="44">
        <v>9.1999999999999993</v>
      </c>
      <c r="S161" s="19">
        <v>77.8</v>
      </c>
      <c r="T161" s="44">
        <v>16.901992287917736</v>
      </c>
      <c r="U161" s="44">
        <v>14.877185089974292</v>
      </c>
      <c r="V161" s="44">
        <v>16.044023136246786</v>
      </c>
      <c r="W161" s="44">
        <v>15.203213367609255</v>
      </c>
      <c r="X161" s="44">
        <v>15.52924164524422</v>
      </c>
      <c r="Y161" s="44">
        <v>15.803791773778922</v>
      </c>
      <c r="Z161" s="44">
        <v>17.073586118251928</v>
      </c>
      <c r="AA161" s="44">
        <v>22.427313624678664</v>
      </c>
      <c r="AB161" s="44">
        <v>17.914395886889462</v>
      </c>
      <c r="AC161" s="44">
        <v>15.477763496143957</v>
      </c>
      <c r="AD161" s="44">
        <v>15.460604113110541</v>
      </c>
      <c r="AE161" s="44">
        <v>16.421529562982006</v>
      </c>
      <c r="AF161" s="44">
        <v>15.786632390745499</v>
      </c>
    </row>
    <row r="162" spans="1:32">
      <c r="A162" s="3">
        <v>2005</v>
      </c>
      <c r="B162" s="5" t="s">
        <v>27</v>
      </c>
      <c r="C162" s="5" t="s">
        <v>24</v>
      </c>
      <c r="D162" s="2">
        <v>16</v>
      </c>
      <c r="E162" s="2">
        <v>3</v>
      </c>
      <c r="F162" s="44">
        <v>6.72</v>
      </c>
      <c r="G162" s="44">
        <v>6.14</v>
      </c>
      <c r="H162" s="44">
        <v>6.44</v>
      </c>
      <c r="I162" s="44">
        <v>6.42</v>
      </c>
      <c r="J162" s="44">
        <v>6.33</v>
      </c>
      <c r="K162" s="44">
        <v>6.5</v>
      </c>
      <c r="L162" s="44">
        <v>6.78</v>
      </c>
      <c r="M162" s="44">
        <v>7.99</v>
      </c>
      <c r="N162" s="44">
        <v>7.29</v>
      </c>
      <c r="O162" s="44">
        <v>6.75</v>
      </c>
      <c r="P162" s="44">
        <v>6.49</v>
      </c>
      <c r="Q162" s="44">
        <v>6.74</v>
      </c>
      <c r="R162" s="44">
        <v>7.13</v>
      </c>
      <c r="S162" s="19">
        <v>77.8</v>
      </c>
      <c r="T162" s="44">
        <v>11.531105398457584</v>
      </c>
      <c r="U162" s="44">
        <v>10.53586118251928</v>
      </c>
      <c r="V162" s="44">
        <v>11.050642673521851</v>
      </c>
      <c r="W162" s="44">
        <v>11.016323907455012</v>
      </c>
      <c r="X162" s="44">
        <v>10.861889460154243</v>
      </c>
      <c r="Y162" s="44">
        <v>11.153598971722365</v>
      </c>
      <c r="Z162" s="44">
        <v>11.634061696658097</v>
      </c>
      <c r="AA162" s="44">
        <v>13.7103470437018</v>
      </c>
      <c r="AB162" s="44">
        <v>12.509190231362469</v>
      </c>
      <c r="AC162" s="44">
        <v>11.58258354755784</v>
      </c>
      <c r="AD162" s="44">
        <v>11.136439588688948</v>
      </c>
      <c r="AE162" s="44">
        <v>11.565424164524423</v>
      </c>
      <c r="AF162" s="44">
        <v>12.234640102827765</v>
      </c>
    </row>
    <row r="163" spans="1:32">
      <c r="A163" s="3">
        <v>2005</v>
      </c>
      <c r="B163" s="5" t="s">
        <v>27</v>
      </c>
      <c r="C163" s="5" t="s">
        <v>25</v>
      </c>
      <c r="D163" s="2">
        <v>17</v>
      </c>
      <c r="E163" s="2">
        <v>3</v>
      </c>
      <c r="F163" s="44">
        <v>6.58</v>
      </c>
      <c r="G163" s="44">
        <v>6.5</v>
      </c>
      <c r="H163" s="44">
        <v>6.27</v>
      </c>
      <c r="I163" s="44">
        <v>6.41</v>
      </c>
      <c r="J163" s="44">
        <v>6.46</v>
      </c>
      <c r="K163" s="44">
        <v>6.65</v>
      </c>
      <c r="L163" s="44">
        <v>6.47</v>
      </c>
      <c r="M163" s="44">
        <v>7.19</v>
      </c>
      <c r="N163" s="44">
        <v>6.94</v>
      </c>
      <c r="O163" s="44">
        <v>6.56</v>
      </c>
      <c r="P163" s="44">
        <v>6.53</v>
      </c>
      <c r="Q163" s="44">
        <v>6.48</v>
      </c>
      <c r="R163" s="44">
        <v>7.22</v>
      </c>
      <c r="S163" s="19">
        <v>77.8</v>
      </c>
      <c r="T163" s="44">
        <v>11.290874035989718</v>
      </c>
      <c r="U163" s="44">
        <v>11.153598971722365</v>
      </c>
      <c r="V163" s="44">
        <v>10.758933161953728</v>
      </c>
      <c r="W163" s="44">
        <v>10.999164524421595</v>
      </c>
      <c r="X163" s="44">
        <v>11.084961439588689</v>
      </c>
      <c r="Y163" s="44">
        <v>11.410989717223652</v>
      </c>
      <c r="Z163" s="44">
        <v>11.102120822622108</v>
      </c>
      <c r="AA163" s="44">
        <v>12.337596401028279</v>
      </c>
      <c r="AB163" s="44">
        <v>11.908611825192803</v>
      </c>
      <c r="AC163" s="44">
        <v>11.256555269922879</v>
      </c>
      <c r="AD163" s="44">
        <v>11.205077120822622</v>
      </c>
      <c r="AE163" s="44">
        <v>11.119280205655528</v>
      </c>
      <c r="AF163" s="44">
        <v>12.389074550128536</v>
      </c>
    </row>
    <row r="164" spans="1:32">
      <c r="A164" s="3">
        <v>2005</v>
      </c>
      <c r="B164" s="5" t="s">
        <v>27</v>
      </c>
      <c r="C164" s="5" t="s">
        <v>26</v>
      </c>
      <c r="D164" s="2">
        <v>18</v>
      </c>
      <c r="E164" s="2">
        <v>3</v>
      </c>
      <c r="F164" s="44">
        <v>6.75</v>
      </c>
      <c r="G164" s="44">
        <v>6.03</v>
      </c>
      <c r="H164" s="44">
        <v>6.46</v>
      </c>
      <c r="I164" s="44">
        <v>6.41</v>
      </c>
      <c r="J164" s="44">
        <v>6.32</v>
      </c>
      <c r="K164" s="44">
        <v>6.48</v>
      </c>
      <c r="L164" s="44">
        <v>6.88</v>
      </c>
      <c r="M164" s="44">
        <v>8.24</v>
      </c>
      <c r="N164" s="44">
        <v>7.37</v>
      </c>
      <c r="O164" s="44">
        <v>6.79</v>
      </c>
      <c r="P164" s="44">
        <v>6.44</v>
      </c>
      <c r="Q164" s="44">
        <v>6.79</v>
      </c>
      <c r="R164" s="44">
        <v>7.06</v>
      </c>
      <c r="S164" s="19">
        <v>77.8</v>
      </c>
      <c r="T164" s="44">
        <v>11.58258354755784</v>
      </c>
      <c r="U164" s="44">
        <v>10.347107969151672</v>
      </c>
      <c r="V164" s="44">
        <v>11.084961439588689</v>
      </c>
      <c r="W164" s="44">
        <v>10.999164524421595</v>
      </c>
      <c r="X164" s="44">
        <v>10.844730077120824</v>
      </c>
      <c r="Y164" s="44">
        <v>11.119280205655528</v>
      </c>
      <c r="Z164" s="44">
        <v>11.805655526992288</v>
      </c>
      <c r="AA164" s="44">
        <v>14.139331619537275</v>
      </c>
      <c r="AB164" s="44">
        <v>12.64646529562982</v>
      </c>
      <c r="AC164" s="44">
        <v>11.651221079691517</v>
      </c>
      <c r="AD164" s="44">
        <v>11.050642673521851</v>
      </c>
      <c r="AE164" s="44">
        <v>11.651221079691517</v>
      </c>
      <c r="AF164" s="44">
        <v>12.114524421593831</v>
      </c>
    </row>
    <row r="165" spans="1:32">
      <c r="A165" s="3">
        <v>2005</v>
      </c>
      <c r="B165" s="5" t="s">
        <v>28</v>
      </c>
      <c r="C165" s="5" t="s">
        <v>18</v>
      </c>
      <c r="D165" s="2">
        <v>19</v>
      </c>
      <c r="E165" s="2">
        <v>3</v>
      </c>
      <c r="F165" s="45">
        <v>9.49</v>
      </c>
      <c r="G165" s="45">
        <v>8.5</v>
      </c>
      <c r="H165" s="45">
        <v>9.0500000000000007</v>
      </c>
      <c r="I165" s="45">
        <v>8.7200000000000006</v>
      </c>
      <c r="J165" s="45">
        <v>8.94</v>
      </c>
      <c r="K165" s="45">
        <v>9.02</v>
      </c>
      <c r="L165" s="45">
        <v>9.85</v>
      </c>
      <c r="M165" s="45">
        <v>12.46</v>
      </c>
      <c r="N165" s="45">
        <v>10.44</v>
      </c>
      <c r="O165" s="45">
        <v>8.9700000000000006</v>
      </c>
      <c r="P165" s="45">
        <v>8.8000000000000007</v>
      </c>
      <c r="Q165" s="45">
        <v>9.09</v>
      </c>
      <c r="R165" s="45">
        <v>8.73</v>
      </c>
      <c r="S165" s="19">
        <v>77.8</v>
      </c>
      <c r="T165" s="45">
        <v>16.284254498714652</v>
      </c>
      <c r="U165" s="45">
        <v>14.58547557840617</v>
      </c>
      <c r="V165" s="45">
        <v>15.52924164524422</v>
      </c>
      <c r="W165" s="45">
        <v>14.96298200514139</v>
      </c>
      <c r="X165" s="45">
        <v>15.340488431876608</v>
      </c>
      <c r="Y165" s="45">
        <v>15.477763496143957</v>
      </c>
      <c r="Z165" s="45">
        <v>16.901992287917736</v>
      </c>
      <c r="AA165" s="45">
        <v>21.380591259640106</v>
      </c>
      <c r="AB165" s="45">
        <v>17.914395886889462</v>
      </c>
      <c r="AC165" s="45">
        <v>15.391966580976867</v>
      </c>
      <c r="AD165" s="45">
        <v>15.100257069408743</v>
      </c>
      <c r="AE165" s="45">
        <v>15.597879177377891</v>
      </c>
      <c r="AF165" s="45">
        <v>14.980141388174809</v>
      </c>
    </row>
    <row r="166" spans="1:32">
      <c r="A166" s="3">
        <v>2005</v>
      </c>
      <c r="B166" s="5" t="s">
        <v>28</v>
      </c>
      <c r="C166" s="5" t="s">
        <v>19</v>
      </c>
      <c r="D166" s="2">
        <v>20</v>
      </c>
      <c r="E166" s="2">
        <v>3</v>
      </c>
      <c r="F166" s="45">
        <v>10.77</v>
      </c>
      <c r="G166" s="45">
        <v>9.8699999999999992</v>
      </c>
      <c r="H166" s="45">
        <v>10.29</v>
      </c>
      <c r="I166" s="45">
        <v>9.9499999999999993</v>
      </c>
      <c r="J166" s="45">
        <v>10.210000000000001</v>
      </c>
      <c r="K166" s="45">
        <v>10.24</v>
      </c>
      <c r="L166" s="45">
        <v>11.46</v>
      </c>
      <c r="M166" s="45">
        <v>13.53</v>
      </c>
      <c r="N166" s="45">
        <v>12.22</v>
      </c>
      <c r="O166" s="45">
        <v>10.41</v>
      </c>
      <c r="P166" s="45">
        <v>9.9</v>
      </c>
      <c r="Q166" s="45">
        <v>10.09</v>
      </c>
      <c r="R166" s="45">
        <v>9.44</v>
      </c>
      <c r="S166" s="19">
        <v>77.8</v>
      </c>
      <c r="T166" s="45">
        <v>18.480655526992287</v>
      </c>
      <c r="U166" s="45">
        <v>16.936311053984575</v>
      </c>
      <c r="V166" s="45">
        <v>17.657005141388176</v>
      </c>
      <c r="W166" s="45">
        <v>17.073586118251928</v>
      </c>
      <c r="X166" s="45">
        <v>17.519730077120823</v>
      </c>
      <c r="Y166" s="45">
        <v>17.571208226221081</v>
      </c>
      <c r="Z166" s="45">
        <v>19.664652956298202</v>
      </c>
      <c r="AA166" s="45">
        <v>23.216645244215936</v>
      </c>
      <c r="AB166" s="45">
        <v>20.96876606683805</v>
      </c>
      <c r="AC166" s="45">
        <v>17.862917737789207</v>
      </c>
      <c r="AD166" s="45">
        <v>16.987789203084834</v>
      </c>
      <c r="AE166" s="45">
        <v>17.313817480719795</v>
      </c>
      <c r="AF166" s="45">
        <v>16.198457583547558</v>
      </c>
    </row>
    <row r="167" spans="1:32">
      <c r="A167" s="3">
        <v>2005</v>
      </c>
      <c r="B167" s="5" t="s">
        <v>28</v>
      </c>
      <c r="C167" s="5" t="s">
        <v>20</v>
      </c>
      <c r="D167" s="2">
        <v>21</v>
      </c>
      <c r="E167" s="2">
        <v>3</v>
      </c>
      <c r="F167" s="45">
        <v>8.33</v>
      </c>
      <c r="G167" s="45">
        <v>7.48</v>
      </c>
      <c r="H167" s="45">
        <v>8.01</v>
      </c>
      <c r="I167" s="45">
        <v>7.57</v>
      </c>
      <c r="J167" s="45">
        <v>7.66</v>
      </c>
      <c r="K167" s="45">
        <v>7.87</v>
      </c>
      <c r="L167" s="45">
        <v>8.33</v>
      </c>
      <c r="M167" s="45">
        <v>11.42</v>
      </c>
      <c r="N167" s="45">
        <v>9.07</v>
      </c>
      <c r="O167" s="45">
        <v>7.93</v>
      </c>
      <c r="P167" s="45">
        <v>7.73</v>
      </c>
      <c r="Q167" s="45">
        <v>8.25</v>
      </c>
      <c r="R167" s="45">
        <v>8.14</v>
      </c>
      <c r="S167" s="19">
        <v>77.8</v>
      </c>
      <c r="T167" s="45">
        <v>14.293766066838048</v>
      </c>
      <c r="U167" s="45">
        <v>12.83521850899743</v>
      </c>
      <c r="V167" s="45">
        <v>13.744665809768639</v>
      </c>
      <c r="W167" s="45">
        <v>12.989652956298201</v>
      </c>
      <c r="X167" s="45">
        <v>13.144087403598972</v>
      </c>
      <c r="Y167" s="45">
        <v>13.504434447300772</v>
      </c>
      <c r="Z167" s="45">
        <v>14.293766066838048</v>
      </c>
      <c r="AA167" s="45">
        <v>19.596015424164523</v>
      </c>
      <c r="AB167" s="45">
        <v>15.563560411311055</v>
      </c>
      <c r="AC167" s="45">
        <v>13.607390745501286</v>
      </c>
      <c r="AD167" s="45">
        <v>13.264203084832907</v>
      </c>
      <c r="AE167" s="45">
        <v>14.156491002570695</v>
      </c>
      <c r="AF167" s="45">
        <v>13.967737789203087</v>
      </c>
    </row>
    <row r="168" spans="1:32">
      <c r="A168" s="3">
        <v>2005</v>
      </c>
      <c r="B168" s="5" t="s">
        <v>28</v>
      </c>
      <c r="C168" s="5" t="s">
        <v>21</v>
      </c>
      <c r="D168" s="2">
        <v>22</v>
      </c>
      <c r="E168" s="2">
        <v>3</v>
      </c>
      <c r="F168" s="45">
        <v>10.67</v>
      </c>
      <c r="G168" s="45">
        <v>9.5299999999999994</v>
      </c>
      <c r="H168" s="45">
        <v>10.18</v>
      </c>
      <c r="I168" s="45">
        <v>9.82</v>
      </c>
      <c r="J168" s="45">
        <v>10.01</v>
      </c>
      <c r="K168" s="45">
        <v>10.029999999999999</v>
      </c>
      <c r="L168" s="45">
        <v>11.21</v>
      </c>
      <c r="M168" s="45">
        <v>13.65</v>
      </c>
      <c r="N168" s="45">
        <v>11.75</v>
      </c>
      <c r="O168" s="45">
        <v>10.029999999999999</v>
      </c>
      <c r="P168" s="45">
        <v>9.7100000000000009</v>
      </c>
      <c r="Q168" s="45">
        <v>10.130000000000001</v>
      </c>
      <c r="R168" s="45">
        <v>9.5</v>
      </c>
      <c r="S168" s="19">
        <v>77.8</v>
      </c>
      <c r="T168" s="45">
        <v>18.309061696658098</v>
      </c>
      <c r="U168" s="45">
        <v>16.352892030848327</v>
      </c>
      <c r="V168" s="45">
        <v>17.468251928020567</v>
      </c>
      <c r="W168" s="45">
        <v>16.850514138817481</v>
      </c>
      <c r="X168" s="45">
        <v>17.176542416452442</v>
      </c>
      <c r="Y168" s="45">
        <v>17.210861182519281</v>
      </c>
      <c r="Z168" s="45">
        <v>19.235668380462727</v>
      </c>
      <c r="AA168" s="45">
        <v>23.422557840616967</v>
      </c>
      <c r="AB168" s="45">
        <v>20.162275064267352</v>
      </c>
      <c r="AC168" s="45">
        <v>17.210861182519281</v>
      </c>
      <c r="AD168" s="45">
        <v>16.661760925449872</v>
      </c>
      <c r="AE168" s="45">
        <v>17.38245501285347</v>
      </c>
      <c r="AF168" s="45">
        <v>16.301413881748072</v>
      </c>
    </row>
    <row r="169" spans="1:32">
      <c r="A169" s="3">
        <v>2005</v>
      </c>
      <c r="B169" s="5" t="s">
        <v>28</v>
      </c>
      <c r="C169" s="5" t="s">
        <v>22</v>
      </c>
      <c r="D169" s="2">
        <v>23</v>
      </c>
      <c r="E169" s="2">
        <v>3</v>
      </c>
      <c r="F169" s="45">
        <v>11.29</v>
      </c>
      <c r="G169" s="45">
        <v>10.18</v>
      </c>
      <c r="H169" s="45">
        <v>10.79</v>
      </c>
      <c r="I169" s="45">
        <v>10.36</v>
      </c>
      <c r="J169" s="45">
        <v>10.66</v>
      </c>
      <c r="K169" s="45">
        <v>10.67</v>
      </c>
      <c r="L169" s="45">
        <v>11.96</v>
      </c>
      <c r="M169" s="45">
        <v>14.3</v>
      </c>
      <c r="N169" s="45">
        <v>12.74</v>
      </c>
      <c r="O169" s="45">
        <v>10.79</v>
      </c>
      <c r="P169" s="45">
        <v>10.23</v>
      </c>
      <c r="Q169" s="45">
        <v>10.59</v>
      </c>
      <c r="R169" s="45">
        <v>9.6999999999999993</v>
      </c>
      <c r="S169" s="19">
        <v>77.8</v>
      </c>
      <c r="T169" s="45">
        <v>19.372943444730076</v>
      </c>
      <c r="U169" s="45">
        <v>17.468251928020567</v>
      </c>
      <c r="V169" s="45">
        <v>18.514974293059126</v>
      </c>
      <c r="W169" s="45">
        <v>17.777120822622109</v>
      </c>
      <c r="X169" s="45">
        <v>18.291902313624682</v>
      </c>
      <c r="Y169" s="45">
        <v>18.309061696658098</v>
      </c>
      <c r="Z169" s="45">
        <v>20.522622107969152</v>
      </c>
      <c r="AA169" s="45">
        <v>24.537917737789208</v>
      </c>
      <c r="AB169" s="45">
        <v>21.861053984575836</v>
      </c>
      <c r="AC169" s="45">
        <v>18.514974293059126</v>
      </c>
      <c r="AD169" s="45">
        <v>17.554048843187662</v>
      </c>
      <c r="AE169" s="45">
        <v>18.171786632390745</v>
      </c>
      <c r="AF169" s="45">
        <v>16.644601542416449</v>
      </c>
    </row>
    <row r="170" spans="1:32">
      <c r="A170" s="3">
        <v>2005</v>
      </c>
      <c r="B170" s="5" t="s">
        <v>28</v>
      </c>
      <c r="C170" s="5" t="s">
        <v>23</v>
      </c>
      <c r="D170" s="2">
        <v>24</v>
      </c>
      <c r="E170" s="2">
        <v>3</v>
      </c>
      <c r="F170" s="45">
        <v>9.82</v>
      </c>
      <c r="G170" s="45">
        <v>8.66</v>
      </c>
      <c r="H170" s="45">
        <v>9.32</v>
      </c>
      <c r="I170" s="45">
        <v>8.83</v>
      </c>
      <c r="J170" s="45">
        <v>9.0399999999999991</v>
      </c>
      <c r="K170" s="45">
        <v>9.1999999999999993</v>
      </c>
      <c r="L170" s="45">
        <v>9.9</v>
      </c>
      <c r="M170" s="45">
        <v>13.05</v>
      </c>
      <c r="N170" s="45">
        <v>10.41</v>
      </c>
      <c r="O170" s="45">
        <v>9.02</v>
      </c>
      <c r="P170" s="45">
        <v>8.99</v>
      </c>
      <c r="Q170" s="45">
        <v>9.5500000000000007</v>
      </c>
      <c r="R170" s="45">
        <v>9.19</v>
      </c>
      <c r="S170" s="19">
        <v>77.8</v>
      </c>
      <c r="T170" s="45">
        <v>16.850514138817481</v>
      </c>
      <c r="U170" s="45">
        <v>14.860025706940876</v>
      </c>
      <c r="V170" s="45">
        <v>15.99254498714653</v>
      </c>
      <c r="W170" s="45">
        <v>15.151735218508998</v>
      </c>
      <c r="X170" s="45">
        <v>15.512082262210797</v>
      </c>
      <c r="Y170" s="45">
        <v>15.786632390745499</v>
      </c>
      <c r="Z170" s="45">
        <v>16.987789203084834</v>
      </c>
      <c r="AA170" s="45">
        <v>22.392994858611829</v>
      </c>
      <c r="AB170" s="45">
        <v>17.862917737789207</v>
      </c>
      <c r="AC170" s="45">
        <v>15.477763496143957</v>
      </c>
      <c r="AD170" s="45">
        <v>15.426285347043702</v>
      </c>
      <c r="AE170" s="45">
        <v>16.38721079691517</v>
      </c>
      <c r="AF170" s="45">
        <v>15.769473007712083</v>
      </c>
    </row>
    <row r="171" spans="1:32">
      <c r="A171" s="3">
        <v>2005</v>
      </c>
      <c r="B171" s="5" t="s">
        <v>28</v>
      </c>
      <c r="C171" s="5" t="s">
        <v>24</v>
      </c>
      <c r="D171" s="2">
        <v>25</v>
      </c>
      <c r="E171" s="2">
        <v>3</v>
      </c>
      <c r="F171" s="45">
        <v>6.69</v>
      </c>
      <c r="G171" s="45">
        <v>6.11</v>
      </c>
      <c r="H171" s="45">
        <v>6.41</v>
      </c>
      <c r="I171" s="45">
        <v>6.38</v>
      </c>
      <c r="J171" s="45">
        <v>6.32</v>
      </c>
      <c r="K171" s="45">
        <v>6.48</v>
      </c>
      <c r="L171" s="45">
        <v>6.77</v>
      </c>
      <c r="M171" s="45">
        <v>7.94</v>
      </c>
      <c r="N171" s="45">
        <v>7.29</v>
      </c>
      <c r="O171" s="45">
        <v>6.75</v>
      </c>
      <c r="P171" s="45">
        <v>6.39</v>
      </c>
      <c r="Q171" s="45">
        <v>6.73</v>
      </c>
      <c r="R171" s="45">
        <v>7.12</v>
      </c>
      <c r="S171" s="19">
        <v>77.8</v>
      </c>
      <c r="T171" s="45">
        <v>11.479627249357327</v>
      </c>
      <c r="U171" s="45">
        <v>10.484383033419025</v>
      </c>
      <c r="V171" s="45">
        <v>10.999164524421595</v>
      </c>
      <c r="W171" s="45">
        <v>10.947686375321338</v>
      </c>
      <c r="X171" s="45">
        <v>10.844730077120824</v>
      </c>
      <c r="Y171" s="45">
        <v>11.119280205655528</v>
      </c>
      <c r="Z171" s="45">
        <v>11.616902313624678</v>
      </c>
      <c r="AA171" s="45">
        <v>13.624550128534706</v>
      </c>
      <c r="AB171" s="45">
        <v>12.509190231362469</v>
      </c>
      <c r="AC171" s="45">
        <v>11.58258354755784</v>
      </c>
      <c r="AD171" s="45">
        <v>10.964845758354755</v>
      </c>
      <c r="AE171" s="45">
        <v>11.548264781491003</v>
      </c>
      <c r="AF171" s="45">
        <v>12.217480719794345</v>
      </c>
    </row>
    <row r="172" spans="1:32">
      <c r="A172" s="3">
        <v>2005</v>
      </c>
      <c r="B172" s="5" t="s">
        <v>28</v>
      </c>
      <c r="C172" s="5" t="s">
        <v>25</v>
      </c>
      <c r="D172" s="2">
        <v>26</v>
      </c>
      <c r="E172" s="2">
        <v>3</v>
      </c>
      <c r="F172" s="45">
        <v>6.53</v>
      </c>
      <c r="G172" s="45">
        <v>6.66</v>
      </c>
      <c r="H172" s="45">
        <v>6.25</v>
      </c>
      <c r="I172" s="45">
        <v>6.37</v>
      </c>
      <c r="J172" s="45">
        <v>6.36</v>
      </c>
      <c r="K172" s="45">
        <v>6.65</v>
      </c>
      <c r="L172" s="45">
        <v>6.48</v>
      </c>
      <c r="M172" s="45">
        <v>7.12</v>
      </c>
      <c r="N172" s="45">
        <v>6.9</v>
      </c>
      <c r="O172" s="45">
        <v>6.53</v>
      </c>
      <c r="P172" s="45">
        <v>6.49</v>
      </c>
      <c r="Q172" s="45">
        <v>6.5</v>
      </c>
      <c r="R172" s="45">
        <v>7.22</v>
      </c>
      <c r="S172" s="19">
        <v>77.8</v>
      </c>
      <c r="T172" s="45">
        <v>11.205077120822622</v>
      </c>
      <c r="U172" s="45">
        <v>11.42814910025707</v>
      </c>
      <c r="V172" s="45">
        <v>10.72461439588689</v>
      </c>
      <c r="W172" s="45">
        <v>10.930526992287918</v>
      </c>
      <c r="X172" s="45">
        <v>10.9133676092545</v>
      </c>
      <c r="Y172" s="45">
        <v>11.410989717223652</v>
      </c>
      <c r="Z172" s="45">
        <v>11.119280205655528</v>
      </c>
      <c r="AA172" s="45">
        <v>12.217480719794345</v>
      </c>
      <c r="AB172" s="45">
        <v>11.839974293059127</v>
      </c>
      <c r="AC172" s="45">
        <v>11.205077120822622</v>
      </c>
      <c r="AD172" s="45">
        <v>11.136439588688948</v>
      </c>
      <c r="AE172" s="45">
        <v>11.153598971722365</v>
      </c>
      <c r="AF172" s="45">
        <v>12.389074550128536</v>
      </c>
    </row>
    <row r="173" spans="1:32">
      <c r="A173" s="3">
        <v>2005</v>
      </c>
      <c r="B173" s="5" t="s">
        <v>28</v>
      </c>
      <c r="C173" s="5" t="s">
        <v>26</v>
      </c>
      <c r="D173" s="2">
        <v>27</v>
      </c>
      <c r="E173" s="2">
        <v>3</v>
      </c>
      <c r="F173" s="45">
        <v>6.73</v>
      </c>
      <c r="G173" s="45">
        <v>6</v>
      </c>
      <c r="H173" s="45">
        <v>6.45</v>
      </c>
      <c r="I173" s="45">
        <v>6.39</v>
      </c>
      <c r="J173" s="45">
        <v>6.3</v>
      </c>
      <c r="K173" s="45">
        <v>6.44</v>
      </c>
      <c r="L173" s="45">
        <v>6.87</v>
      </c>
      <c r="M173" s="45">
        <v>8.2200000000000006</v>
      </c>
      <c r="N173" s="45">
        <v>7.36</v>
      </c>
      <c r="O173" s="45">
        <v>6.8</v>
      </c>
      <c r="P173" s="45">
        <v>6.37</v>
      </c>
      <c r="Q173" s="45">
        <v>6.77</v>
      </c>
      <c r="R173" s="45">
        <v>7.06</v>
      </c>
      <c r="S173" s="19">
        <v>77.8</v>
      </c>
      <c r="T173" s="45">
        <v>11.548264781491003</v>
      </c>
      <c r="U173" s="45">
        <v>10.295629820051415</v>
      </c>
      <c r="V173" s="45">
        <v>11.067802056555271</v>
      </c>
      <c r="W173" s="45">
        <v>10.964845758354755</v>
      </c>
      <c r="X173" s="45">
        <v>10.810411311053985</v>
      </c>
      <c r="Y173" s="45">
        <v>11.050642673521851</v>
      </c>
      <c r="Z173" s="45">
        <v>11.788496143958868</v>
      </c>
      <c r="AA173" s="45">
        <v>14.10501285347044</v>
      </c>
      <c r="AB173" s="45">
        <v>12.629305912596402</v>
      </c>
      <c r="AC173" s="45">
        <v>11.668380462724935</v>
      </c>
      <c r="AD173" s="45">
        <v>10.930526992287918</v>
      </c>
      <c r="AE173" s="45">
        <v>11.616902313624678</v>
      </c>
      <c r="AF173" s="45">
        <v>12.114524421593831</v>
      </c>
    </row>
    <row r="174" spans="1:32">
      <c r="A174" s="3">
        <v>2005</v>
      </c>
      <c r="B174" s="5" t="s">
        <v>29</v>
      </c>
      <c r="C174" s="5" t="s">
        <v>18</v>
      </c>
      <c r="D174" s="2">
        <v>28</v>
      </c>
      <c r="E174" s="2">
        <v>3</v>
      </c>
      <c r="F174" s="46">
        <v>18949</v>
      </c>
      <c r="G174" s="46">
        <v>16942</v>
      </c>
      <c r="H174" s="46">
        <v>18140</v>
      </c>
      <c r="I174" s="46">
        <v>17731</v>
      </c>
      <c r="J174" s="46">
        <v>18201</v>
      </c>
      <c r="K174" s="46">
        <v>18020</v>
      </c>
      <c r="L174" s="46">
        <v>19993</v>
      </c>
      <c r="M174" s="46">
        <v>24704</v>
      </c>
      <c r="N174" s="46">
        <v>20902</v>
      </c>
      <c r="O174" s="46">
        <v>17808</v>
      </c>
      <c r="P174" s="46">
        <v>17253</v>
      </c>
      <c r="Q174" s="46">
        <v>17851</v>
      </c>
      <c r="R174" s="46">
        <v>16966</v>
      </c>
      <c r="S174" s="19">
        <v>77.8</v>
      </c>
      <c r="T174" s="46">
        <v>32515.314910025707</v>
      </c>
      <c r="U174" s="46">
        <v>29071.426735218509</v>
      </c>
      <c r="V174" s="46">
        <v>31127.12082262211</v>
      </c>
      <c r="W174" s="46">
        <v>30425.302056555272</v>
      </c>
      <c r="X174" s="46">
        <v>31231.793059125965</v>
      </c>
      <c r="Y174" s="46">
        <v>30921.208226221082</v>
      </c>
      <c r="Z174" s="46">
        <v>34306.754498714654</v>
      </c>
      <c r="AA174" s="46">
        <v>42390.539845758358</v>
      </c>
      <c r="AB174" s="46">
        <v>35866.542416452445</v>
      </c>
      <c r="AC174" s="46">
        <v>30557.429305912596</v>
      </c>
      <c r="AD174" s="46">
        <v>29605.083547557842</v>
      </c>
      <c r="AE174" s="46">
        <v>30631.2146529563</v>
      </c>
      <c r="AF174" s="46">
        <v>29112.609254498715</v>
      </c>
    </row>
    <row r="175" spans="1:32">
      <c r="A175" s="3">
        <v>2005</v>
      </c>
      <c r="B175" s="5" t="s">
        <v>29</v>
      </c>
      <c r="C175" s="5" t="s">
        <v>19</v>
      </c>
      <c r="D175" s="2">
        <v>29</v>
      </c>
      <c r="E175" s="2">
        <v>3</v>
      </c>
      <c r="F175" s="46">
        <v>23879</v>
      </c>
      <c r="G175" s="46">
        <v>21609</v>
      </c>
      <c r="H175" s="46">
        <v>22845</v>
      </c>
      <c r="I175" s="46">
        <v>22609</v>
      </c>
      <c r="J175" s="46">
        <v>23117</v>
      </c>
      <c r="K175" s="46">
        <v>22659</v>
      </c>
      <c r="L175" s="46">
        <v>25451</v>
      </c>
      <c r="M175" s="46">
        <v>28936</v>
      </c>
      <c r="N175" s="46">
        <v>27000</v>
      </c>
      <c r="O175" s="46">
        <v>22945</v>
      </c>
      <c r="P175" s="46">
        <v>21999</v>
      </c>
      <c r="Q175" s="46">
        <v>22216</v>
      </c>
      <c r="R175" s="46">
        <v>20084</v>
      </c>
      <c r="S175" s="19">
        <v>77.8</v>
      </c>
      <c r="T175" s="46">
        <v>40974.890745501289</v>
      </c>
      <c r="U175" s="46">
        <v>37079.710796915169</v>
      </c>
      <c r="V175" s="46">
        <v>39200.610539845758</v>
      </c>
      <c r="W175" s="46">
        <v>38795.649100257069</v>
      </c>
      <c r="X175" s="46">
        <v>39667.345758354757</v>
      </c>
      <c r="Y175" s="46">
        <v>38881.446015424168</v>
      </c>
      <c r="Z175" s="46">
        <v>43672.345758354757</v>
      </c>
      <c r="AA175" s="46">
        <v>49652.390745501289</v>
      </c>
      <c r="AB175" s="46">
        <v>46330.334190231362</v>
      </c>
      <c r="AC175" s="46">
        <v>39372.204370179948</v>
      </c>
      <c r="AD175" s="46">
        <v>37748.926735218512</v>
      </c>
      <c r="AE175" s="46">
        <v>38121.285347043704</v>
      </c>
      <c r="AF175" s="46">
        <v>34462.90488431877</v>
      </c>
    </row>
    <row r="176" spans="1:32">
      <c r="A176" s="3">
        <v>2005</v>
      </c>
      <c r="B176" s="5" t="s">
        <v>29</v>
      </c>
      <c r="C176" s="5" t="s">
        <v>20</v>
      </c>
      <c r="D176" s="2">
        <v>30</v>
      </c>
      <c r="E176" s="2">
        <v>3</v>
      </c>
      <c r="F176" s="46">
        <v>14039</v>
      </c>
      <c r="G176" s="46">
        <v>13218</v>
      </c>
      <c r="H176" s="46">
        <v>13792</v>
      </c>
      <c r="I176" s="46">
        <v>12624</v>
      </c>
      <c r="J176" s="46">
        <v>12843</v>
      </c>
      <c r="K176" s="46">
        <v>13356</v>
      </c>
      <c r="L176" s="46">
        <v>13914</v>
      </c>
      <c r="M176" s="46">
        <v>20398</v>
      </c>
      <c r="N176" s="46">
        <v>15092</v>
      </c>
      <c r="O176" s="46">
        <v>13027</v>
      </c>
      <c r="P176" s="46">
        <v>13297</v>
      </c>
      <c r="Q176" s="46">
        <v>14002</v>
      </c>
      <c r="R176" s="46">
        <v>13811</v>
      </c>
      <c r="S176" s="19">
        <v>77.8</v>
      </c>
      <c r="T176" s="46">
        <v>24090.057840616966</v>
      </c>
      <c r="U176" s="46">
        <v>22681.272493573266</v>
      </c>
      <c r="V176" s="46">
        <v>23666.221079691517</v>
      </c>
      <c r="W176" s="46">
        <v>21662.005141388174</v>
      </c>
      <c r="X176" s="46">
        <v>22037.795629820052</v>
      </c>
      <c r="Y176" s="46">
        <v>22918.071979434448</v>
      </c>
      <c r="Z176" s="46">
        <v>23875.56555269923</v>
      </c>
      <c r="AA176" s="46">
        <v>35001.709511568122</v>
      </c>
      <c r="AB176" s="46">
        <v>25896.94087403599</v>
      </c>
      <c r="AC176" s="46">
        <v>22353.528277634963</v>
      </c>
      <c r="AD176" s="46">
        <v>22816.831619537275</v>
      </c>
      <c r="AE176" s="46">
        <v>24026.568123393317</v>
      </c>
      <c r="AF176" s="46">
        <v>23698.823907455015</v>
      </c>
    </row>
    <row r="177" spans="1:32">
      <c r="A177" s="3">
        <v>2005</v>
      </c>
      <c r="B177" s="5" t="s">
        <v>29</v>
      </c>
      <c r="C177" s="5" t="s">
        <v>21</v>
      </c>
      <c r="D177" s="2">
        <v>31</v>
      </c>
      <c r="E177" s="2">
        <v>3</v>
      </c>
      <c r="F177" s="46">
        <v>22888</v>
      </c>
      <c r="G177" s="46">
        <v>20132</v>
      </c>
      <c r="H177" s="46">
        <v>21923</v>
      </c>
      <c r="I177" s="46">
        <v>21493</v>
      </c>
      <c r="J177" s="46">
        <v>21950</v>
      </c>
      <c r="K177" s="46">
        <v>21570</v>
      </c>
      <c r="L177" s="46">
        <v>24393</v>
      </c>
      <c r="M177" s="46">
        <v>28177</v>
      </c>
      <c r="N177" s="46">
        <v>25224</v>
      </c>
      <c r="O177" s="46">
        <v>21667</v>
      </c>
      <c r="P177" s="46">
        <v>20998</v>
      </c>
      <c r="Q177" s="46">
        <v>21476</v>
      </c>
      <c r="R177" s="46">
        <v>20060</v>
      </c>
      <c r="S177" s="19">
        <v>77.8</v>
      </c>
      <c r="T177" s="46">
        <v>39274.395886889462</v>
      </c>
      <c r="U177" s="46">
        <v>34545.269922879175</v>
      </c>
      <c r="V177" s="46">
        <v>37618.515424164529</v>
      </c>
      <c r="W177" s="46">
        <v>36880.661953727511</v>
      </c>
      <c r="X177" s="46">
        <v>37664.845758354757</v>
      </c>
      <c r="Y177" s="46">
        <v>37012.789203084831</v>
      </c>
      <c r="Z177" s="46">
        <v>41856.883033419028</v>
      </c>
      <c r="AA177" s="46">
        <v>48349.993573264786</v>
      </c>
      <c r="AB177" s="46">
        <v>43282.827763496149</v>
      </c>
      <c r="AC177" s="46">
        <v>37179.235218508999</v>
      </c>
      <c r="AD177" s="46">
        <v>36031.272493573269</v>
      </c>
      <c r="AE177" s="46">
        <v>36851.491002570692</v>
      </c>
      <c r="AF177" s="46">
        <v>34421.722365038564</v>
      </c>
    </row>
    <row r="178" spans="1:32">
      <c r="A178" s="3">
        <v>2005</v>
      </c>
      <c r="B178" s="5" t="s">
        <v>29</v>
      </c>
      <c r="C178" s="5" t="s">
        <v>22</v>
      </c>
      <c r="D178" s="2">
        <v>32</v>
      </c>
      <c r="E178" s="2">
        <v>3</v>
      </c>
      <c r="F178" s="46">
        <v>25064</v>
      </c>
      <c r="G178" s="46">
        <v>22619</v>
      </c>
      <c r="H178" s="46">
        <v>23970</v>
      </c>
      <c r="I178" s="46">
        <v>23617</v>
      </c>
      <c r="J178" s="46">
        <v>24143</v>
      </c>
      <c r="K178" s="46">
        <v>23582</v>
      </c>
      <c r="L178" s="46">
        <v>26710</v>
      </c>
      <c r="M178" s="46">
        <v>30458</v>
      </c>
      <c r="N178" s="46">
        <v>28119</v>
      </c>
      <c r="O178" s="46">
        <v>24261</v>
      </c>
      <c r="P178" s="46">
        <v>23014</v>
      </c>
      <c r="Q178" s="46">
        <v>23416</v>
      </c>
      <c r="R178" s="46">
        <v>21166</v>
      </c>
      <c r="S178" s="19">
        <v>77.8</v>
      </c>
      <c r="T178" s="46">
        <v>43008.277634961443</v>
      </c>
      <c r="U178" s="46">
        <v>38812.808483290493</v>
      </c>
      <c r="V178" s="46">
        <v>41131.041131105398</v>
      </c>
      <c r="W178" s="46">
        <v>40525.314910025707</v>
      </c>
      <c r="X178" s="46">
        <v>41427.898457583549</v>
      </c>
      <c r="Y178" s="46">
        <v>40465.257069408741</v>
      </c>
      <c r="Z178" s="46">
        <v>45832.712082262209</v>
      </c>
      <c r="AA178" s="46">
        <v>52264.048843187666</v>
      </c>
      <c r="AB178" s="46">
        <v>48250.46915167095</v>
      </c>
      <c r="AC178" s="46">
        <v>41630.379177377894</v>
      </c>
      <c r="AD178" s="46">
        <v>39490.604113110545</v>
      </c>
      <c r="AE178" s="46">
        <v>40180.411311053984</v>
      </c>
      <c r="AF178" s="46">
        <v>36319.550128534705</v>
      </c>
    </row>
    <row r="179" spans="1:32">
      <c r="A179" s="3">
        <v>2005</v>
      </c>
      <c r="B179" s="5" t="s">
        <v>29</v>
      </c>
      <c r="C179" s="5" t="s">
        <v>23</v>
      </c>
      <c r="D179" s="2">
        <v>33</v>
      </c>
      <c r="E179" s="2">
        <v>3</v>
      </c>
      <c r="F179" s="46">
        <v>19442</v>
      </c>
      <c r="G179" s="46">
        <v>17009</v>
      </c>
      <c r="H179" s="46">
        <v>18729</v>
      </c>
      <c r="I179" s="46">
        <v>17705</v>
      </c>
      <c r="J179" s="46">
        <v>17702</v>
      </c>
      <c r="K179" s="46">
        <v>18040</v>
      </c>
      <c r="L179" s="46">
        <v>19766</v>
      </c>
      <c r="M179" s="46">
        <v>25388</v>
      </c>
      <c r="N179" s="46">
        <v>21006</v>
      </c>
      <c r="O179" s="46">
        <v>17975</v>
      </c>
      <c r="P179" s="46">
        <v>17754</v>
      </c>
      <c r="Q179" s="46">
        <v>18585</v>
      </c>
      <c r="R179" s="46">
        <v>18327</v>
      </c>
      <c r="S179" s="19">
        <v>77.8</v>
      </c>
      <c r="T179" s="46">
        <v>33361.272493573269</v>
      </c>
      <c r="U179" s="46">
        <v>29186.394601542419</v>
      </c>
      <c r="V179" s="46">
        <v>32137.80848329049</v>
      </c>
      <c r="W179" s="46">
        <v>30380.68766066838</v>
      </c>
      <c r="X179" s="46">
        <v>30375.539845758354</v>
      </c>
      <c r="Y179" s="46">
        <v>30955.52699228792</v>
      </c>
      <c r="Z179" s="46">
        <v>33917.236503856046</v>
      </c>
      <c r="AA179" s="46">
        <v>43564.241645244219</v>
      </c>
      <c r="AB179" s="46">
        <v>36045</v>
      </c>
      <c r="AC179" s="46">
        <v>30843.991002570696</v>
      </c>
      <c r="AD179" s="46">
        <v>30464.768637532135</v>
      </c>
      <c r="AE179" s="46">
        <v>31890.713367609256</v>
      </c>
      <c r="AF179" s="46">
        <v>31448.001285347043</v>
      </c>
    </row>
    <row r="180" spans="1:32">
      <c r="A180" s="3">
        <v>2005</v>
      </c>
      <c r="B180" s="5" t="s">
        <v>29</v>
      </c>
      <c r="C180" s="5" t="s">
        <v>24</v>
      </c>
      <c r="D180" s="2">
        <v>34</v>
      </c>
      <c r="E180" s="2">
        <v>3</v>
      </c>
      <c r="F180" s="46">
        <v>7358</v>
      </c>
      <c r="G180" s="46">
        <v>7261</v>
      </c>
      <c r="H180" s="46">
        <v>7347</v>
      </c>
      <c r="I180" s="46">
        <v>7196</v>
      </c>
      <c r="J180" s="46">
        <v>7035</v>
      </c>
      <c r="K180" s="46">
        <v>7106</v>
      </c>
      <c r="L180" s="46">
        <v>7258</v>
      </c>
      <c r="M180" s="46">
        <v>8673</v>
      </c>
      <c r="N180" s="46">
        <v>7729</v>
      </c>
      <c r="O180" s="46">
        <v>7260</v>
      </c>
      <c r="P180" s="46">
        <v>7245</v>
      </c>
      <c r="Q180" s="46">
        <v>7250</v>
      </c>
      <c r="R180" s="46">
        <v>7647</v>
      </c>
      <c r="S180" s="19">
        <v>77.8</v>
      </c>
      <c r="T180" s="46">
        <v>12625.874035989718</v>
      </c>
      <c r="U180" s="46">
        <v>12459.428020565552</v>
      </c>
      <c r="V180" s="46">
        <v>12606.998714652957</v>
      </c>
      <c r="W180" s="46">
        <v>12347.89203084833</v>
      </c>
      <c r="X180" s="46">
        <v>12071.625964010283</v>
      </c>
      <c r="Y180" s="46">
        <v>12193.457583547559</v>
      </c>
      <c r="Z180" s="46">
        <v>12454.280205655528</v>
      </c>
      <c r="AA180" s="46">
        <v>14882.332904884319</v>
      </c>
      <c r="AB180" s="46">
        <v>13262.487146529564</v>
      </c>
      <c r="AC180" s="46">
        <v>12457.712082262211</v>
      </c>
      <c r="AD180" s="46">
        <v>12431.973007712082</v>
      </c>
      <c r="AE180" s="46">
        <v>12440.552699228792</v>
      </c>
      <c r="AF180" s="46">
        <v>13121.780205655528</v>
      </c>
    </row>
    <row r="181" spans="1:32">
      <c r="A181" s="3">
        <v>2005</v>
      </c>
      <c r="B181" s="5" t="s">
        <v>29</v>
      </c>
      <c r="C181" s="5" t="s">
        <v>25</v>
      </c>
      <c r="D181" s="2">
        <v>35</v>
      </c>
      <c r="E181" s="2">
        <v>3</v>
      </c>
      <c r="F181" s="46">
        <v>7453</v>
      </c>
      <c r="G181" s="46">
        <v>7789</v>
      </c>
      <c r="H181" s="46">
        <v>7415</v>
      </c>
      <c r="I181" s="46">
        <v>8115</v>
      </c>
      <c r="J181" s="46">
        <v>6985</v>
      </c>
      <c r="K181" s="46">
        <v>7278</v>
      </c>
      <c r="L181" s="46">
        <v>7385</v>
      </c>
      <c r="M181" s="46" t="s">
        <v>38</v>
      </c>
      <c r="N181" s="46">
        <v>7559</v>
      </c>
      <c r="O181" s="46">
        <v>7956</v>
      </c>
      <c r="P181" s="46" t="s">
        <v>38</v>
      </c>
      <c r="Q181" s="46">
        <v>6732</v>
      </c>
      <c r="R181" s="46" t="s">
        <v>38</v>
      </c>
      <c r="S181" s="19">
        <v>77.8</v>
      </c>
      <c r="T181" s="46">
        <v>12788.888174807198</v>
      </c>
      <c r="U181" s="46">
        <v>13365.443444730077</v>
      </c>
      <c r="V181" s="46">
        <v>12723.682519280206</v>
      </c>
      <c r="W181" s="46">
        <v>13924.839331619538</v>
      </c>
      <c r="X181" s="46">
        <v>11985.829048843189</v>
      </c>
      <c r="Y181" s="46">
        <v>12488.598971722366</v>
      </c>
      <c r="Z181" s="46">
        <v>12672.204370179948</v>
      </c>
      <c r="AA181" s="46" t="s">
        <v>39</v>
      </c>
      <c r="AB181" s="46">
        <v>12970.77763496144</v>
      </c>
      <c r="AC181" s="46">
        <v>13652.005141388176</v>
      </c>
      <c r="AD181" s="46" t="s">
        <v>39</v>
      </c>
      <c r="AE181" s="46">
        <v>11551.696658097686</v>
      </c>
      <c r="AF181" s="46" t="s">
        <v>39</v>
      </c>
    </row>
    <row r="182" spans="1:32">
      <c r="A182" s="3">
        <v>2005</v>
      </c>
      <c r="B182" s="5" t="s">
        <v>29</v>
      </c>
      <c r="C182" s="5" t="s">
        <v>26</v>
      </c>
      <c r="D182" s="2">
        <v>36</v>
      </c>
      <c r="E182" s="2">
        <v>3</v>
      </c>
      <c r="F182" s="46">
        <v>7346</v>
      </c>
      <c r="G182" s="46">
        <v>7134</v>
      </c>
      <c r="H182" s="46">
        <v>7305</v>
      </c>
      <c r="I182" s="46">
        <v>7095</v>
      </c>
      <c r="J182" s="46">
        <v>7043</v>
      </c>
      <c r="K182" s="46">
        <v>7076</v>
      </c>
      <c r="L182" s="46">
        <v>7249</v>
      </c>
      <c r="M182" s="46">
        <v>8767</v>
      </c>
      <c r="N182" s="46">
        <v>7744</v>
      </c>
      <c r="O182" s="46">
        <v>7178</v>
      </c>
      <c r="P182" s="46">
        <v>7154</v>
      </c>
      <c r="Q182" s="46">
        <v>7345</v>
      </c>
      <c r="R182" s="46">
        <v>7650</v>
      </c>
      <c r="S182" s="19">
        <v>77.8</v>
      </c>
      <c r="T182" s="46">
        <v>12605.282776349615</v>
      </c>
      <c r="U182" s="46">
        <v>12241.503856041132</v>
      </c>
      <c r="V182" s="46">
        <v>12534.929305912598</v>
      </c>
      <c r="W182" s="46">
        <v>12174.582262210797</v>
      </c>
      <c r="X182" s="46">
        <v>12085.353470437018</v>
      </c>
      <c r="Y182" s="46">
        <v>12141.979434447301</v>
      </c>
      <c r="Z182" s="46">
        <v>12438.836760925451</v>
      </c>
      <c r="AA182" s="46">
        <v>15043.631105398457</v>
      </c>
      <c r="AB182" s="46">
        <v>13288.226221079693</v>
      </c>
      <c r="AC182" s="46">
        <v>12317.005141388176</v>
      </c>
      <c r="AD182" s="46">
        <v>12275.822622107969</v>
      </c>
      <c r="AE182" s="46">
        <v>12603.566838046272</v>
      </c>
      <c r="AF182" s="46">
        <v>13126.928020565552</v>
      </c>
    </row>
    <row r="183" spans="1:32">
      <c r="A183" s="3" t="s">
        <v>31</v>
      </c>
      <c r="B183" s="5" t="s">
        <v>17</v>
      </c>
      <c r="C183" s="5" t="s">
        <v>18</v>
      </c>
      <c r="D183" s="2">
        <v>1</v>
      </c>
      <c r="E183" s="2" t="s">
        <v>40</v>
      </c>
      <c r="F183" s="96">
        <v>364.1</v>
      </c>
      <c r="G183" s="96">
        <v>321.39999999999998</v>
      </c>
      <c r="H183" s="96">
        <v>345</v>
      </c>
      <c r="I183" s="96">
        <v>338.8</v>
      </c>
      <c r="J183" s="96">
        <v>349.3</v>
      </c>
      <c r="K183" s="96">
        <v>348.3</v>
      </c>
      <c r="L183" s="96">
        <v>381.4</v>
      </c>
      <c r="M183" s="96">
        <v>469.5</v>
      </c>
      <c r="N183" s="96">
        <v>395.2</v>
      </c>
      <c r="O183" s="96">
        <v>344.6</v>
      </c>
      <c r="P183" s="96">
        <v>335.4</v>
      </c>
      <c r="Q183" s="96">
        <v>347.6</v>
      </c>
      <c r="R183" s="96">
        <v>325.2</v>
      </c>
      <c r="S183" s="19">
        <v>79.400000000000006</v>
      </c>
      <c r="T183" s="96">
        <v>612.18324937027705</v>
      </c>
      <c r="U183" s="96">
        <v>540.38916876574297</v>
      </c>
      <c r="V183" s="96">
        <v>580.06926952141055</v>
      </c>
      <c r="W183" s="96">
        <v>569.64483627204027</v>
      </c>
      <c r="X183" s="96">
        <v>587.29911838790929</v>
      </c>
      <c r="Y183" s="96">
        <v>585.61775818639796</v>
      </c>
      <c r="Z183" s="96">
        <v>641.27078085642302</v>
      </c>
      <c r="AA183" s="96">
        <v>789.39861460957172</v>
      </c>
      <c r="AB183" s="96">
        <v>664.47355163727946</v>
      </c>
      <c r="AC183" s="96">
        <v>579.39672544080611</v>
      </c>
      <c r="AD183" s="96">
        <v>563.92821158690163</v>
      </c>
      <c r="AE183" s="96">
        <v>584.44080604534008</v>
      </c>
      <c r="AF183" s="96">
        <v>546.77833753148605</v>
      </c>
    </row>
    <row r="184" spans="1:32">
      <c r="A184" s="3" t="s">
        <v>31</v>
      </c>
      <c r="B184" s="5" t="s">
        <v>17</v>
      </c>
      <c r="C184" s="5" t="s">
        <v>19</v>
      </c>
      <c r="D184" s="2">
        <v>2</v>
      </c>
      <c r="E184" s="2" t="s">
        <v>40</v>
      </c>
      <c r="F184" s="96">
        <v>455.5</v>
      </c>
      <c r="G184" s="96">
        <v>404.2</v>
      </c>
      <c r="H184" s="96">
        <v>434.2</v>
      </c>
      <c r="I184" s="96">
        <v>426.4</v>
      </c>
      <c r="J184" s="96">
        <v>440.8</v>
      </c>
      <c r="K184" s="96">
        <v>431.9</v>
      </c>
      <c r="L184" s="96">
        <v>488.7</v>
      </c>
      <c r="M184" s="96">
        <v>536.6</v>
      </c>
      <c r="N184" s="96">
        <v>508.4</v>
      </c>
      <c r="O184" s="96">
        <v>439</v>
      </c>
      <c r="P184" s="96">
        <v>421.4</v>
      </c>
      <c r="Q184" s="96">
        <v>435.6</v>
      </c>
      <c r="R184" s="96">
        <v>392.9</v>
      </c>
      <c r="S184" s="19">
        <v>79.400000000000006</v>
      </c>
      <c r="T184" s="96">
        <v>765.85957178841306</v>
      </c>
      <c r="U184" s="96">
        <v>679.60579345088149</v>
      </c>
      <c r="V184" s="96">
        <v>730.04659949622157</v>
      </c>
      <c r="W184" s="96">
        <v>716.93198992443308</v>
      </c>
      <c r="X184" s="96">
        <v>741.14357682619641</v>
      </c>
      <c r="Y184" s="96">
        <v>726.17947103274548</v>
      </c>
      <c r="Z184" s="96">
        <v>821.68073047858934</v>
      </c>
      <c r="AA184" s="96">
        <v>902.21788413098238</v>
      </c>
      <c r="AB184" s="96">
        <v>854.80352644836262</v>
      </c>
      <c r="AC184" s="96">
        <v>738.11712846347598</v>
      </c>
      <c r="AD184" s="96">
        <v>708.52518891687646</v>
      </c>
      <c r="AE184" s="96">
        <v>732.40050377833757</v>
      </c>
      <c r="AF184" s="96">
        <v>660.60642317380336</v>
      </c>
    </row>
    <row r="185" spans="1:32">
      <c r="A185" s="3" t="s">
        <v>31</v>
      </c>
      <c r="B185" s="5" t="s">
        <v>17</v>
      </c>
      <c r="C185" s="5" t="s">
        <v>20</v>
      </c>
      <c r="D185" s="2">
        <v>3</v>
      </c>
      <c r="E185" s="2" t="s">
        <v>40</v>
      </c>
      <c r="F185" s="96">
        <v>279.60000000000002</v>
      </c>
      <c r="G185" s="96">
        <v>254.2</v>
      </c>
      <c r="H185" s="96">
        <v>268.3</v>
      </c>
      <c r="I185" s="96">
        <v>252.3</v>
      </c>
      <c r="J185" s="96">
        <v>262.89999999999998</v>
      </c>
      <c r="K185" s="96">
        <v>268.2</v>
      </c>
      <c r="L185" s="96">
        <v>277.8</v>
      </c>
      <c r="M185" s="96">
        <v>402</v>
      </c>
      <c r="N185" s="96">
        <v>296.7</v>
      </c>
      <c r="O185" s="96">
        <v>258.60000000000002</v>
      </c>
      <c r="P185" s="96">
        <v>266.10000000000002</v>
      </c>
      <c r="Q185" s="96">
        <v>274.39999999999998</v>
      </c>
      <c r="R185" s="96">
        <v>262.7</v>
      </c>
      <c r="S185" s="19">
        <v>79.400000000000006</v>
      </c>
      <c r="T185" s="96">
        <v>470.10831234256932</v>
      </c>
      <c r="U185" s="96">
        <v>427.40176322418131</v>
      </c>
      <c r="V185" s="96">
        <v>451.10894206549119</v>
      </c>
      <c r="W185" s="96">
        <v>424.20717884130983</v>
      </c>
      <c r="X185" s="96">
        <v>442.02959697732985</v>
      </c>
      <c r="Y185" s="96">
        <v>450.94080604533997</v>
      </c>
      <c r="Z185" s="96">
        <v>467.08186397984889</v>
      </c>
      <c r="AA185" s="96">
        <v>675.90680100755662</v>
      </c>
      <c r="AB185" s="96">
        <v>498.85957178841301</v>
      </c>
      <c r="AC185" s="96">
        <v>434.79974811083127</v>
      </c>
      <c r="AD185" s="96">
        <v>447.40994962216627</v>
      </c>
      <c r="AE185" s="96">
        <v>461.36523929471019</v>
      </c>
      <c r="AF185" s="96">
        <v>441.69332493702763</v>
      </c>
    </row>
    <row r="186" spans="1:32">
      <c r="A186" s="3" t="s">
        <v>31</v>
      </c>
      <c r="B186" s="5" t="s">
        <v>17</v>
      </c>
      <c r="C186" s="5" t="s">
        <v>21</v>
      </c>
      <c r="D186" s="2">
        <v>4</v>
      </c>
      <c r="E186" s="2" t="s">
        <v>40</v>
      </c>
      <c r="F186" s="96">
        <v>446.4</v>
      </c>
      <c r="G186" s="96">
        <v>392.9</v>
      </c>
      <c r="H186" s="96">
        <v>422</v>
      </c>
      <c r="I186" s="96">
        <v>414.9</v>
      </c>
      <c r="J186" s="96">
        <v>425.3</v>
      </c>
      <c r="K186" s="96">
        <v>419.9</v>
      </c>
      <c r="L186" s="96">
        <v>469.4</v>
      </c>
      <c r="M186" s="96">
        <v>538.9</v>
      </c>
      <c r="N186" s="96">
        <v>488</v>
      </c>
      <c r="O186" s="96">
        <v>422.6</v>
      </c>
      <c r="P186" s="96">
        <v>407.8</v>
      </c>
      <c r="Q186" s="96">
        <v>431.8</v>
      </c>
      <c r="R186" s="96">
        <v>405.2</v>
      </c>
      <c r="S186" s="19">
        <v>79.400000000000006</v>
      </c>
      <c r="T186" s="96">
        <v>750.5591939546598</v>
      </c>
      <c r="U186" s="96">
        <v>660.60642317380336</v>
      </c>
      <c r="V186" s="96">
        <v>709.53400503778334</v>
      </c>
      <c r="W186" s="96">
        <v>697.59634760705273</v>
      </c>
      <c r="X186" s="96">
        <v>715.08249370277076</v>
      </c>
      <c r="Y186" s="96">
        <v>706.00314861460947</v>
      </c>
      <c r="Z186" s="96">
        <v>789.2304785894205</v>
      </c>
      <c r="AA186" s="96">
        <v>906.08501259445825</v>
      </c>
      <c r="AB186" s="96">
        <v>820.50377833753146</v>
      </c>
      <c r="AC186" s="96">
        <v>710.54282115869023</v>
      </c>
      <c r="AD186" s="96">
        <v>685.65869017632235</v>
      </c>
      <c r="AE186" s="96">
        <v>726.01133501259449</v>
      </c>
      <c r="AF186" s="96">
        <v>681.28715365239282</v>
      </c>
    </row>
    <row r="187" spans="1:32">
      <c r="A187" s="3" t="s">
        <v>31</v>
      </c>
      <c r="B187" s="5" t="s">
        <v>17</v>
      </c>
      <c r="C187" s="5" t="s">
        <v>22</v>
      </c>
      <c r="D187" s="2">
        <v>5</v>
      </c>
      <c r="E187" s="2" t="s">
        <v>40</v>
      </c>
      <c r="F187" s="96">
        <v>487.1</v>
      </c>
      <c r="G187" s="96">
        <v>437.3</v>
      </c>
      <c r="H187" s="96">
        <v>463.7</v>
      </c>
      <c r="I187" s="96">
        <v>456.5</v>
      </c>
      <c r="J187" s="96">
        <v>470.4</v>
      </c>
      <c r="K187" s="96">
        <v>459.1</v>
      </c>
      <c r="L187" s="96">
        <v>520.4</v>
      </c>
      <c r="M187" s="96">
        <v>577.79999999999995</v>
      </c>
      <c r="N187" s="96">
        <v>547.4</v>
      </c>
      <c r="O187" s="96">
        <v>469.5</v>
      </c>
      <c r="P187" s="96">
        <v>448.7</v>
      </c>
      <c r="Q187" s="96">
        <v>465.8</v>
      </c>
      <c r="R187" s="96">
        <v>424.5</v>
      </c>
      <c r="S187" s="19">
        <v>79.400000000000006</v>
      </c>
      <c r="T187" s="96">
        <v>818.99055415617124</v>
      </c>
      <c r="U187" s="96">
        <v>735.25881612090677</v>
      </c>
      <c r="V187" s="96">
        <v>779.64672544080599</v>
      </c>
      <c r="W187" s="96">
        <v>767.54093198992439</v>
      </c>
      <c r="X187" s="96">
        <v>790.91183879093182</v>
      </c>
      <c r="Y187" s="96">
        <v>771.91246851385392</v>
      </c>
      <c r="Z187" s="96">
        <v>874.97984886649863</v>
      </c>
      <c r="AA187" s="96">
        <v>971.48992443324914</v>
      </c>
      <c r="AB187" s="96">
        <v>920.37657430730462</v>
      </c>
      <c r="AC187" s="96">
        <v>789.39861460957172</v>
      </c>
      <c r="AD187" s="96">
        <v>754.4263224181359</v>
      </c>
      <c r="AE187" s="96">
        <v>783.17758186397987</v>
      </c>
      <c r="AF187" s="96">
        <v>713.73740554156166</v>
      </c>
    </row>
    <row r="188" spans="1:32">
      <c r="A188" s="3" t="s">
        <v>31</v>
      </c>
      <c r="B188" s="5" t="s">
        <v>17</v>
      </c>
      <c r="C188" s="5" t="s">
        <v>23</v>
      </c>
      <c r="D188" s="2">
        <v>6</v>
      </c>
      <c r="E188" s="2" t="s">
        <v>40</v>
      </c>
      <c r="F188" s="96">
        <v>385.8</v>
      </c>
      <c r="G188" s="96">
        <v>335.6</v>
      </c>
      <c r="H188" s="96">
        <v>363.4</v>
      </c>
      <c r="I188" s="96">
        <v>353.7</v>
      </c>
      <c r="J188" s="96">
        <v>358.3</v>
      </c>
      <c r="K188" s="96">
        <v>358.3</v>
      </c>
      <c r="L188" s="96">
        <v>392.4</v>
      </c>
      <c r="M188" s="96">
        <v>498.3</v>
      </c>
      <c r="N188" s="96">
        <v>409.1</v>
      </c>
      <c r="O188" s="96">
        <v>358.3</v>
      </c>
      <c r="P188" s="96">
        <v>352.2</v>
      </c>
      <c r="Q188" s="96">
        <v>375.9</v>
      </c>
      <c r="R188" s="96">
        <v>377.5</v>
      </c>
      <c r="S188" s="19">
        <v>79.400000000000006</v>
      </c>
      <c r="T188" s="96">
        <v>648.66876574307298</v>
      </c>
      <c r="U188" s="96">
        <v>564.26448362720407</v>
      </c>
      <c r="V188" s="96">
        <v>611.00629722921906</v>
      </c>
      <c r="W188" s="96">
        <v>594.69710327455914</v>
      </c>
      <c r="X188" s="96">
        <v>602.43136020151132</v>
      </c>
      <c r="Y188" s="96">
        <v>602.43136020151132</v>
      </c>
      <c r="Z188" s="96">
        <v>659.7657430730477</v>
      </c>
      <c r="AA188" s="96">
        <v>837.82178841309826</v>
      </c>
      <c r="AB188" s="96">
        <v>687.84445843828723</v>
      </c>
      <c r="AC188" s="96">
        <v>602.43136020151132</v>
      </c>
      <c r="AD188" s="96">
        <v>592.17506297229215</v>
      </c>
      <c r="AE188" s="96">
        <v>632.02329974811073</v>
      </c>
      <c r="AF188" s="96">
        <v>634.71347607052894</v>
      </c>
    </row>
    <row r="189" spans="1:32">
      <c r="A189" s="3" t="s">
        <v>31</v>
      </c>
      <c r="B189" s="5" t="s">
        <v>17</v>
      </c>
      <c r="C189" s="5" t="s">
        <v>24</v>
      </c>
      <c r="D189" s="2">
        <v>7</v>
      </c>
      <c r="E189" s="2" t="s">
        <v>40</v>
      </c>
      <c r="F189" s="96">
        <v>137.4</v>
      </c>
      <c r="G189" s="96">
        <v>134.69999999999999</v>
      </c>
      <c r="H189" s="96">
        <v>135.5</v>
      </c>
      <c r="I189" s="96">
        <v>131.69999999999999</v>
      </c>
      <c r="J189" s="96">
        <v>135.30000000000001</v>
      </c>
      <c r="K189" s="96">
        <v>133.1</v>
      </c>
      <c r="L189" s="96">
        <v>136.69999999999999</v>
      </c>
      <c r="M189" s="96">
        <v>153.5</v>
      </c>
      <c r="N189" s="96">
        <v>141.30000000000001</v>
      </c>
      <c r="O189" s="96">
        <v>138.5</v>
      </c>
      <c r="P189" s="96">
        <v>136.4</v>
      </c>
      <c r="Q189" s="96">
        <v>138.6</v>
      </c>
      <c r="R189" s="96">
        <v>131.6</v>
      </c>
      <c r="S189" s="19">
        <v>79.400000000000006</v>
      </c>
      <c r="T189" s="96">
        <v>231.01889168765743</v>
      </c>
      <c r="U189" s="96">
        <v>226.47921914357678</v>
      </c>
      <c r="V189" s="96">
        <v>227.82430730478589</v>
      </c>
      <c r="W189" s="96">
        <v>221.43513853904278</v>
      </c>
      <c r="X189" s="96">
        <v>227.48803526448364</v>
      </c>
      <c r="Y189" s="96">
        <v>223.78904282115866</v>
      </c>
      <c r="Z189" s="96">
        <v>229.84193954659943</v>
      </c>
      <c r="AA189" s="96">
        <v>258.08879093198993</v>
      </c>
      <c r="AB189" s="96">
        <v>237.57619647355165</v>
      </c>
      <c r="AC189" s="96">
        <v>232.86838790931989</v>
      </c>
      <c r="AD189" s="96">
        <v>229.3375314861461</v>
      </c>
      <c r="AE189" s="96">
        <v>233.036523929471</v>
      </c>
      <c r="AF189" s="96">
        <v>221.26700251889164</v>
      </c>
    </row>
    <row r="190" spans="1:32">
      <c r="A190" s="3" t="s">
        <v>31</v>
      </c>
      <c r="B190" s="5" t="s">
        <v>17</v>
      </c>
      <c r="C190" s="5" t="s">
        <v>25</v>
      </c>
      <c r="D190" s="2">
        <v>8</v>
      </c>
      <c r="E190" s="2" t="s">
        <v>40</v>
      </c>
      <c r="F190" s="96">
        <v>128.1</v>
      </c>
      <c r="G190" s="96">
        <v>122.8</v>
      </c>
      <c r="H190" s="96">
        <v>128</v>
      </c>
      <c r="I190" s="96">
        <v>121.6</v>
      </c>
      <c r="J190" s="96">
        <v>130</v>
      </c>
      <c r="K190" s="96">
        <v>115.5</v>
      </c>
      <c r="L190" s="96">
        <v>128.9</v>
      </c>
      <c r="M190" s="96">
        <v>143.9</v>
      </c>
      <c r="N190" s="96">
        <v>128.6</v>
      </c>
      <c r="O190" s="96">
        <v>132.9</v>
      </c>
      <c r="P190" s="96">
        <v>122.7</v>
      </c>
      <c r="Q190" s="96">
        <v>128.80000000000001</v>
      </c>
      <c r="R190" s="96">
        <v>122.5</v>
      </c>
      <c r="S190" s="19">
        <v>79.400000000000006</v>
      </c>
      <c r="T190" s="96">
        <v>215.38224181360198</v>
      </c>
      <c r="U190" s="96">
        <v>206.47103274559191</v>
      </c>
      <c r="V190" s="96">
        <v>215.21410579345087</v>
      </c>
      <c r="W190" s="96">
        <v>204.45340050377831</v>
      </c>
      <c r="X190" s="96">
        <v>218.57682619647355</v>
      </c>
      <c r="Y190" s="96">
        <v>194.19710327455917</v>
      </c>
      <c r="Z190" s="96">
        <v>216.72732997481108</v>
      </c>
      <c r="AA190" s="96">
        <v>241.9477329974811</v>
      </c>
      <c r="AB190" s="96">
        <v>216.22292191435764</v>
      </c>
      <c r="AC190" s="96">
        <v>223.45277078085641</v>
      </c>
      <c r="AD190" s="96">
        <v>206.3028967254408</v>
      </c>
      <c r="AE190" s="96">
        <v>216.55919395465997</v>
      </c>
      <c r="AF190" s="96">
        <v>205.96662468513853</v>
      </c>
    </row>
    <row r="191" spans="1:32">
      <c r="A191" s="3" t="s">
        <v>31</v>
      </c>
      <c r="B191" s="5" t="s">
        <v>17</v>
      </c>
      <c r="C191" s="5" t="s">
        <v>26</v>
      </c>
      <c r="D191" s="2">
        <v>9</v>
      </c>
      <c r="E191" s="2" t="s">
        <v>40</v>
      </c>
      <c r="F191" s="96">
        <v>139.6</v>
      </c>
      <c r="G191" s="96">
        <v>137.4</v>
      </c>
      <c r="H191" s="96">
        <v>137.6</v>
      </c>
      <c r="I191" s="96">
        <v>133.6</v>
      </c>
      <c r="J191" s="96">
        <v>136.4</v>
      </c>
      <c r="K191" s="96">
        <v>138</v>
      </c>
      <c r="L191" s="96">
        <v>138.9</v>
      </c>
      <c r="M191" s="96">
        <v>159.19999999999999</v>
      </c>
      <c r="N191" s="96">
        <v>144.6</v>
      </c>
      <c r="O191" s="96">
        <v>141.4</v>
      </c>
      <c r="P191" s="96">
        <v>139.19999999999999</v>
      </c>
      <c r="Q191" s="96">
        <v>140.1</v>
      </c>
      <c r="R191" s="96">
        <v>133.30000000000001</v>
      </c>
      <c r="S191" s="19">
        <v>79.400000000000006</v>
      </c>
      <c r="T191" s="96">
        <v>234.71788413098233</v>
      </c>
      <c r="U191" s="96">
        <v>231.01889168765743</v>
      </c>
      <c r="V191" s="96">
        <v>231.35516372795965</v>
      </c>
      <c r="W191" s="96">
        <v>224.62972292191432</v>
      </c>
      <c r="X191" s="96">
        <v>229.3375314861461</v>
      </c>
      <c r="Y191" s="96">
        <v>232.0277078085642</v>
      </c>
      <c r="Z191" s="96">
        <v>233.54093198992445</v>
      </c>
      <c r="AA191" s="96">
        <v>267.6725440806045</v>
      </c>
      <c r="AB191" s="96">
        <v>243.12468513853901</v>
      </c>
      <c r="AC191" s="96">
        <v>237.74433249370279</v>
      </c>
      <c r="AD191" s="96">
        <v>234.04534005037777</v>
      </c>
      <c r="AE191" s="96">
        <v>235.55856423173799</v>
      </c>
      <c r="AF191" s="96">
        <v>224.12531486146096</v>
      </c>
    </row>
    <row r="192" spans="1:32">
      <c r="A192" s="3" t="s">
        <v>31</v>
      </c>
      <c r="B192" s="5" t="s">
        <v>27</v>
      </c>
      <c r="C192" s="5" t="s">
        <v>18</v>
      </c>
      <c r="D192" s="2">
        <v>10</v>
      </c>
      <c r="E192" s="2" t="s">
        <v>40</v>
      </c>
      <c r="F192" s="44">
        <v>9.9700000000000006</v>
      </c>
      <c r="G192" s="44">
        <v>8.82</v>
      </c>
      <c r="H192" s="44">
        <v>9.48</v>
      </c>
      <c r="I192" s="44">
        <v>9.16</v>
      </c>
      <c r="J192" s="44">
        <v>9.42</v>
      </c>
      <c r="K192" s="44">
        <v>9.4</v>
      </c>
      <c r="L192" s="44">
        <v>10.28</v>
      </c>
      <c r="M192" s="44">
        <v>12.82</v>
      </c>
      <c r="N192" s="44">
        <v>10.92</v>
      </c>
      <c r="O192" s="44">
        <v>9.4700000000000006</v>
      </c>
      <c r="P192" s="44">
        <v>9.2100000000000009</v>
      </c>
      <c r="Q192" s="44">
        <v>9.6</v>
      </c>
      <c r="R192" s="44">
        <v>9.16</v>
      </c>
      <c r="S192" s="19">
        <v>79.400000000000006</v>
      </c>
      <c r="T192" s="44">
        <v>16.763161209068009</v>
      </c>
      <c r="U192" s="44">
        <v>14.829596977329974</v>
      </c>
      <c r="V192" s="44">
        <v>15.939294710327458</v>
      </c>
      <c r="W192" s="44">
        <v>15.401259445843829</v>
      </c>
      <c r="X192" s="44">
        <v>15.838413098236774</v>
      </c>
      <c r="Y192" s="44">
        <v>15.80478589420655</v>
      </c>
      <c r="Z192" s="44">
        <v>17.284382871536522</v>
      </c>
      <c r="AA192" s="44">
        <v>21.555037783375315</v>
      </c>
      <c r="AB192" s="44">
        <v>18.360453400503776</v>
      </c>
      <c r="AC192" s="44">
        <v>15.922481108312343</v>
      </c>
      <c r="AD192" s="44">
        <v>15.485327455919395</v>
      </c>
      <c r="AE192" s="44">
        <v>16.141057934508815</v>
      </c>
      <c r="AF192" s="44">
        <v>15.401259445843829</v>
      </c>
    </row>
    <row r="193" spans="1:32">
      <c r="A193" s="3" t="s">
        <v>31</v>
      </c>
      <c r="B193" s="5" t="s">
        <v>27</v>
      </c>
      <c r="C193" s="5" t="s">
        <v>19</v>
      </c>
      <c r="D193" s="2">
        <v>11</v>
      </c>
      <c r="E193" s="2" t="s">
        <v>40</v>
      </c>
      <c r="F193" s="44">
        <v>11.32</v>
      </c>
      <c r="G193" s="44">
        <v>10.16</v>
      </c>
      <c r="H193" s="44">
        <v>10.81</v>
      </c>
      <c r="I193" s="44">
        <v>10.49</v>
      </c>
      <c r="J193" s="44">
        <v>10.83</v>
      </c>
      <c r="K193" s="44">
        <v>10.69</v>
      </c>
      <c r="L193" s="44">
        <v>12.01</v>
      </c>
      <c r="M193" s="44">
        <v>13.89</v>
      </c>
      <c r="N193" s="44">
        <v>12.85</v>
      </c>
      <c r="O193" s="44">
        <v>10.94</v>
      </c>
      <c r="P193" s="44">
        <v>10.4</v>
      </c>
      <c r="Q193" s="44">
        <v>10.78</v>
      </c>
      <c r="R193" s="44">
        <v>9.92</v>
      </c>
      <c r="S193" s="19">
        <v>79.400000000000006</v>
      </c>
      <c r="T193" s="44">
        <v>19.03299748110831</v>
      </c>
      <c r="U193" s="44">
        <v>17.082619647355163</v>
      </c>
      <c r="V193" s="44">
        <v>18.175503778337529</v>
      </c>
      <c r="W193" s="44">
        <v>17.637468513853904</v>
      </c>
      <c r="X193" s="44">
        <v>18.209130982367757</v>
      </c>
      <c r="Y193" s="44">
        <v>17.973740554156169</v>
      </c>
      <c r="Z193" s="44">
        <v>20.193136020151133</v>
      </c>
      <c r="AA193" s="44">
        <v>23.354093198992441</v>
      </c>
      <c r="AB193" s="44">
        <v>21.605478589420652</v>
      </c>
      <c r="AC193" s="44">
        <v>18.394080604534004</v>
      </c>
      <c r="AD193" s="44">
        <v>17.486146095717885</v>
      </c>
      <c r="AE193" s="44">
        <v>18.125062972292188</v>
      </c>
      <c r="AF193" s="44">
        <v>16.67909319899244</v>
      </c>
    </row>
    <row r="194" spans="1:32">
      <c r="A194" s="3" t="s">
        <v>31</v>
      </c>
      <c r="B194" s="5" t="s">
        <v>27</v>
      </c>
      <c r="C194" s="5" t="s">
        <v>20</v>
      </c>
      <c r="D194" s="2">
        <v>12</v>
      </c>
      <c r="E194" s="2" t="s">
        <v>40</v>
      </c>
      <c r="F194" s="44">
        <v>8.7100000000000009</v>
      </c>
      <c r="G194" s="44">
        <v>7.83</v>
      </c>
      <c r="H194" s="44">
        <v>8.2799999999999994</v>
      </c>
      <c r="I194" s="44">
        <v>7.91</v>
      </c>
      <c r="J194" s="44">
        <v>8.1300000000000008</v>
      </c>
      <c r="K194" s="44">
        <v>8.2200000000000006</v>
      </c>
      <c r="L194" s="44">
        <v>8.6999999999999993</v>
      </c>
      <c r="M194" s="44">
        <v>11.82</v>
      </c>
      <c r="N194" s="44">
        <v>9.4</v>
      </c>
      <c r="O194" s="44">
        <v>8.2100000000000009</v>
      </c>
      <c r="P194" s="44">
        <v>8.1199999999999992</v>
      </c>
      <c r="Q194" s="44">
        <v>8.6</v>
      </c>
      <c r="R194" s="44">
        <v>8.44</v>
      </c>
      <c r="S194" s="19">
        <v>79.400000000000006</v>
      </c>
      <c r="T194" s="44">
        <v>14.644647355163729</v>
      </c>
      <c r="U194" s="44">
        <v>13.165050377833753</v>
      </c>
      <c r="V194" s="44">
        <v>13.921662468513851</v>
      </c>
      <c r="W194" s="44">
        <v>13.299559193954661</v>
      </c>
      <c r="X194" s="44">
        <v>13.669458438287153</v>
      </c>
      <c r="Y194" s="44">
        <v>13.820780856423175</v>
      </c>
      <c r="Z194" s="44">
        <v>14.627833753148611</v>
      </c>
      <c r="AA194" s="44">
        <v>19.87367758186398</v>
      </c>
      <c r="AB194" s="44">
        <v>15.80478589420655</v>
      </c>
      <c r="AC194" s="44">
        <v>13.803967254408061</v>
      </c>
      <c r="AD194" s="44">
        <v>13.652644836272039</v>
      </c>
      <c r="AE194" s="44">
        <v>14.459697732997478</v>
      </c>
      <c r="AF194" s="44">
        <v>14.190680100755667</v>
      </c>
    </row>
    <row r="195" spans="1:32">
      <c r="A195" s="3" t="s">
        <v>31</v>
      </c>
      <c r="B195" s="5" t="s">
        <v>27</v>
      </c>
      <c r="C195" s="5" t="s">
        <v>21</v>
      </c>
      <c r="D195" s="2">
        <v>13</v>
      </c>
      <c r="E195" s="2" t="s">
        <v>40</v>
      </c>
      <c r="F195" s="44">
        <v>11.2</v>
      </c>
      <c r="G195" s="44">
        <v>9.9</v>
      </c>
      <c r="H195" s="44">
        <v>10.63</v>
      </c>
      <c r="I195" s="44">
        <v>10.3</v>
      </c>
      <c r="J195" s="44">
        <v>10.53</v>
      </c>
      <c r="K195" s="44">
        <v>10.49</v>
      </c>
      <c r="L195" s="44">
        <v>11.68</v>
      </c>
      <c r="M195" s="44">
        <v>14</v>
      </c>
      <c r="N195" s="44">
        <v>12.39</v>
      </c>
      <c r="O195" s="44">
        <v>10.52</v>
      </c>
      <c r="P195" s="44">
        <v>10.15</v>
      </c>
      <c r="Q195" s="44">
        <v>10.75</v>
      </c>
      <c r="R195" s="44">
        <v>10.050000000000001</v>
      </c>
      <c r="S195" s="19">
        <v>79.400000000000006</v>
      </c>
      <c r="T195" s="44">
        <v>18.831234256926948</v>
      </c>
      <c r="U195" s="44">
        <v>16.645465994962215</v>
      </c>
      <c r="V195" s="44">
        <v>17.872858942065491</v>
      </c>
      <c r="W195" s="44">
        <v>17.31801007556675</v>
      </c>
      <c r="X195" s="44">
        <v>17.704722921914353</v>
      </c>
      <c r="Y195" s="44">
        <v>17.637468513853904</v>
      </c>
      <c r="Z195" s="44">
        <v>19.638287153652392</v>
      </c>
      <c r="AA195" s="44">
        <v>23.539042821158688</v>
      </c>
      <c r="AB195" s="44">
        <v>20.83205289672544</v>
      </c>
      <c r="AC195" s="44">
        <v>17.687909319899241</v>
      </c>
      <c r="AD195" s="44">
        <v>17.06580604534005</v>
      </c>
      <c r="AE195" s="44">
        <v>18.074622166246851</v>
      </c>
      <c r="AF195" s="44">
        <v>16.897670025188919</v>
      </c>
    </row>
    <row r="196" spans="1:32">
      <c r="A196" s="3" t="s">
        <v>31</v>
      </c>
      <c r="B196" s="5" t="s">
        <v>27</v>
      </c>
      <c r="C196" s="5" t="s">
        <v>22</v>
      </c>
      <c r="D196" s="2">
        <v>14</v>
      </c>
      <c r="E196" s="2" t="s">
        <v>40</v>
      </c>
      <c r="F196" s="44">
        <v>11.83</v>
      </c>
      <c r="G196" s="44">
        <v>10.65</v>
      </c>
      <c r="H196" s="44">
        <v>11.28</v>
      </c>
      <c r="I196" s="44">
        <v>10.91</v>
      </c>
      <c r="J196" s="44">
        <v>11.24</v>
      </c>
      <c r="K196" s="44">
        <v>11.12</v>
      </c>
      <c r="L196" s="44">
        <v>12.52</v>
      </c>
      <c r="M196" s="44">
        <v>14.56</v>
      </c>
      <c r="N196" s="44">
        <v>13.5</v>
      </c>
      <c r="O196" s="44">
        <v>11.33</v>
      </c>
      <c r="P196" s="44">
        <v>10.84</v>
      </c>
      <c r="Q196" s="44">
        <v>11.26</v>
      </c>
      <c r="R196" s="44">
        <v>10.19</v>
      </c>
      <c r="S196" s="19">
        <v>79.400000000000006</v>
      </c>
      <c r="T196" s="44">
        <v>19.890491183879092</v>
      </c>
      <c r="U196" s="44">
        <v>17.906486146095716</v>
      </c>
      <c r="V196" s="44">
        <v>18.965743073047857</v>
      </c>
      <c r="W196" s="44">
        <v>18.343639798488667</v>
      </c>
      <c r="X196" s="44">
        <v>18.898488664987404</v>
      </c>
      <c r="Y196" s="44">
        <v>18.696725440806045</v>
      </c>
      <c r="Z196" s="44">
        <v>21.050629722921911</v>
      </c>
      <c r="AA196" s="44">
        <v>24.480604534005035</v>
      </c>
      <c r="AB196" s="44">
        <v>22.698362720403022</v>
      </c>
      <c r="AC196" s="44">
        <v>19.049811083123426</v>
      </c>
      <c r="AD196" s="44">
        <v>18.225944584382869</v>
      </c>
      <c r="AE196" s="44">
        <v>18.932115869017633</v>
      </c>
      <c r="AF196" s="44">
        <v>17.133060453400503</v>
      </c>
    </row>
    <row r="197" spans="1:32">
      <c r="A197" s="3" t="s">
        <v>31</v>
      </c>
      <c r="B197" s="5" t="s">
        <v>27</v>
      </c>
      <c r="C197" s="5" t="s">
        <v>23</v>
      </c>
      <c r="D197" s="2">
        <v>15</v>
      </c>
      <c r="E197" s="2" t="s">
        <v>40</v>
      </c>
      <c r="F197" s="44">
        <v>10.24</v>
      </c>
      <c r="G197" s="44">
        <v>8.8000000000000007</v>
      </c>
      <c r="H197" s="44">
        <v>9.7899999999999991</v>
      </c>
      <c r="I197" s="44">
        <v>9.2899999999999991</v>
      </c>
      <c r="J197" s="44">
        <v>9.4499999999999993</v>
      </c>
      <c r="K197" s="44">
        <v>9.59</v>
      </c>
      <c r="L197" s="44">
        <v>10.37</v>
      </c>
      <c r="M197" s="44">
        <v>13.39</v>
      </c>
      <c r="N197" s="44">
        <v>10.86</v>
      </c>
      <c r="O197" s="44">
        <v>9.39</v>
      </c>
      <c r="P197" s="44">
        <v>9.32</v>
      </c>
      <c r="Q197" s="44">
        <v>10.06</v>
      </c>
      <c r="R197" s="44">
        <v>9.8699999999999992</v>
      </c>
      <c r="S197" s="19">
        <v>79.400000000000006</v>
      </c>
      <c r="T197" s="44">
        <v>17.217128463476069</v>
      </c>
      <c r="U197" s="44">
        <v>14.795969773299749</v>
      </c>
      <c r="V197" s="44">
        <v>16.460516372795968</v>
      </c>
      <c r="W197" s="44">
        <v>15.619836272040301</v>
      </c>
      <c r="X197" s="44">
        <v>15.888853904282113</v>
      </c>
      <c r="Y197" s="44">
        <v>16.124244332493699</v>
      </c>
      <c r="Z197" s="44">
        <v>17.435705289672544</v>
      </c>
      <c r="AA197" s="44">
        <v>22.513413098236775</v>
      </c>
      <c r="AB197" s="44">
        <v>18.259571788413098</v>
      </c>
      <c r="AC197" s="44">
        <v>15.787972292191435</v>
      </c>
      <c r="AD197" s="44">
        <v>15.670277078085642</v>
      </c>
      <c r="AE197" s="44">
        <v>16.914483627204028</v>
      </c>
      <c r="AF197" s="44">
        <v>16.595025188916875</v>
      </c>
    </row>
    <row r="198" spans="1:32">
      <c r="A198" s="3" t="s">
        <v>31</v>
      </c>
      <c r="B198" s="5" t="s">
        <v>27</v>
      </c>
      <c r="C198" s="5" t="s">
        <v>24</v>
      </c>
      <c r="D198" s="2">
        <v>16</v>
      </c>
      <c r="E198" s="2" t="s">
        <v>40</v>
      </c>
      <c r="F198" s="44">
        <v>7</v>
      </c>
      <c r="G198" s="44">
        <v>6.5</v>
      </c>
      <c r="H198" s="44">
        <v>6.68</v>
      </c>
      <c r="I198" s="44">
        <v>6.61</v>
      </c>
      <c r="J198" s="44">
        <v>6.71</v>
      </c>
      <c r="K198" s="44">
        <v>6.68</v>
      </c>
      <c r="L198" s="44">
        <v>7.13</v>
      </c>
      <c r="M198" s="44">
        <v>8.25</v>
      </c>
      <c r="N198" s="44">
        <v>7.49</v>
      </c>
      <c r="O198" s="44">
        <v>7.16</v>
      </c>
      <c r="P198" s="44">
        <v>6.68</v>
      </c>
      <c r="Q198" s="44">
        <v>7</v>
      </c>
      <c r="R198" s="44">
        <v>7.22</v>
      </c>
      <c r="S198" s="19">
        <v>79.400000000000006</v>
      </c>
      <c r="T198" s="44">
        <v>11.769521410579344</v>
      </c>
      <c r="U198" s="44">
        <v>10.928841309823676</v>
      </c>
      <c r="V198" s="44">
        <v>11.231486146095717</v>
      </c>
      <c r="W198" s="44">
        <v>11.113790931989925</v>
      </c>
      <c r="X198" s="44">
        <v>11.281926952141056</v>
      </c>
      <c r="Y198" s="44">
        <v>11.231486146095717</v>
      </c>
      <c r="Z198" s="44">
        <v>11.988098236775818</v>
      </c>
      <c r="AA198" s="44">
        <v>13.871221662468512</v>
      </c>
      <c r="AB198" s="44">
        <v>12.593387909319899</v>
      </c>
      <c r="AC198" s="44">
        <v>12.038539042821158</v>
      </c>
      <c r="AD198" s="44">
        <v>11.231486146095717</v>
      </c>
      <c r="AE198" s="44">
        <v>11.769521410579344</v>
      </c>
      <c r="AF198" s="44">
        <v>12.139420654911838</v>
      </c>
    </row>
    <row r="199" spans="1:32">
      <c r="A199" s="3" t="s">
        <v>31</v>
      </c>
      <c r="B199" s="5" t="s">
        <v>27</v>
      </c>
      <c r="C199" s="5" t="s">
        <v>25</v>
      </c>
      <c r="D199" s="2">
        <v>17</v>
      </c>
      <c r="E199" s="2" t="s">
        <v>40</v>
      </c>
      <c r="F199" s="44">
        <v>6.89</v>
      </c>
      <c r="G199" s="44">
        <v>6.6</v>
      </c>
      <c r="H199" s="44">
        <v>6.64</v>
      </c>
      <c r="I199" s="44">
        <v>6.57</v>
      </c>
      <c r="J199" s="44">
        <v>6.68</v>
      </c>
      <c r="K199" s="44">
        <v>6.45</v>
      </c>
      <c r="L199" s="44">
        <v>6.98</v>
      </c>
      <c r="M199" s="44">
        <v>7.56</v>
      </c>
      <c r="N199" s="44">
        <v>7</v>
      </c>
      <c r="O199" s="44">
        <v>7.06</v>
      </c>
      <c r="P199" s="44">
        <v>6.5</v>
      </c>
      <c r="Q199" s="44">
        <v>6.88</v>
      </c>
      <c r="R199" s="44">
        <v>7.37</v>
      </c>
      <c r="S199" s="19">
        <v>79.400000000000006</v>
      </c>
      <c r="T199" s="44">
        <v>11.584571788413097</v>
      </c>
      <c r="U199" s="44">
        <v>11.096977329974809</v>
      </c>
      <c r="V199" s="44">
        <v>11.164231738035262</v>
      </c>
      <c r="W199" s="44">
        <v>11.04653652392947</v>
      </c>
      <c r="X199" s="44">
        <v>11.231486146095717</v>
      </c>
      <c r="Y199" s="44">
        <v>10.844773299748111</v>
      </c>
      <c r="Z199" s="44">
        <v>11.735894206549117</v>
      </c>
      <c r="AA199" s="44">
        <v>12.711083123425691</v>
      </c>
      <c r="AB199" s="44">
        <v>11.769521410579344</v>
      </c>
      <c r="AC199" s="44">
        <v>11.870403022670024</v>
      </c>
      <c r="AD199" s="44">
        <v>10.928841309823676</v>
      </c>
      <c r="AE199" s="44">
        <v>11.567758186397985</v>
      </c>
      <c r="AF199" s="44">
        <v>12.391624685138538</v>
      </c>
    </row>
    <row r="200" spans="1:32">
      <c r="A200" s="3" t="s">
        <v>31</v>
      </c>
      <c r="B200" s="5" t="s">
        <v>27</v>
      </c>
      <c r="C200" s="5" t="s">
        <v>26</v>
      </c>
      <c r="D200" s="2">
        <v>18</v>
      </c>
      <c r="E200" s="2" t="s">
        <v>40</v>
      </c>
      <c r="F200" s="44">
        <v>7.03</v>
      </c>
      <c r="G200" s="44">
        <v>6.46</v>
      </c>
      <c r="H200" s="44">
        <v>6.69</v>
      </c>
      <c r="I200" s="44">
        <v>6.61</v>
      </c>
      <c r="J200" s="44">
        <v>6.72</v>
      </c>
      <c r="K200" s="44">
        <v>6.74</v>
      </c>
      <c r="L200" s="44">
        <v>7.16</v>
      </c>
      <c r="M200" s="44">
        <v>8.5500000000000007</v>
      </c>
      <c r="N200" s="44">
        <v>7.55</v>
      </c>
      <c r="O200" s="44">
        <v>7.18</v>
      </c>
      <c r="P200" s="44">
        <v>6.7</v>
      </c>
      <c r="Q200" s="44">
        <v>7.01</v>
      </c>
      <c r="R200" s="44">
        <v>7.08</v>
      </c>
      <c r="S200" s="19">
        <v>79.400000000000006</v>
      </c>
      <c r="T200" s="44">
        <v>11.819962216624685</v>
      </c>
      <c r="U200" s="44">
        <v>10.861586901763223</v>
      </c>
      <c r="V200" s="44">
        <v>11.248299748110831</v>
      </c>
      <c r="W200" s="44">
        <v>11.113790931989925</v>
      </c>
      <c r="X200" s="44">
        <v>11.29874055415617</v>
      </c>
      <c r="Y200" s="44">
        <v>11.332367758186399</v>
      </c>
      <c r="Z200" s="44">
        <v>12.038539042821158</v>
      </c>
      <c r="AA200" s="44">
        <v>14.375629722921916</v>
      </c>
      <c r="AB200" s="44">
        <v>12.694269521410577</v>
      </c>
      <c r="AC200" s="44">
        <v>12.072166246851385</v>
      </c>
      <c r="AD200" s="44">
        <v>11.265113350125944</v>
      </c>
      <c r="AE200" s="44">
        <v>11.786335012594456</v>
      </c>
      <c r="AF200" s="44">
        <v>11.904030226700252</v>
      </c>
    </row>
    <row r="201" spans="1:32">
      <c r="A201" s="3" t="s">
        <v>31</v>
      </c>
      <c r="B201" s="5" t="s">
        <v>28</v>
      </c>
      <c r="C201" s="5" t="s">
        <v>18</v>
      </c>
      <c r="D201" s="2">
        <v>19</v>
      </c>
      <c r="E201" s="2" t="s">
        <v>40</v>
      </c>
      <c r="F201" s="45">
        <v>9.89</v>
      </c>
      <c r="G201" s="45">
        <v>8.7799999999999994</v>
      </c>
      <c r="H201" s="45">
        <v>9.4</v>
      </c>
      <c r="I201" s="45">
        <v>9.07</v>
      </c>
      <c r="J201" s="45">
        <v>9.34</v>
      </c>
      <c r="K201" s="45">
        <v>9.33</v>
      </c>
      <c r="L201" s="45">
        <v>10.199999999999999</v>
      </c>
      <c r="M201" s="45">
        <v>12.78</v>
      </c>
      <c r="N201" s="45">
        <v>10.84</v>
      </c>
      <c r="O201" s="45">
        <v>9.39</v>
      </c>
      <c r="P201" s="45">
        <v>9.17</v>
      </c>
      <c r="Q201" s="45">
        <v>9.5299999999999994</v>
      </c>
      <c r="R201" s="45">
        <v>9.1</v>
      </c>
      <c r="S201" s="19">
        <v>79.400000000000006</v>
      </c>
      <c r="T201" s="45">
        <v>16.628652392947103</v>
      </c>
      <c r="U201" s="45">
        <v>14.762342569269519</v>
      </c>
      <c r="V201" s="45">
        <v>15.80478589420655</v>
      </c>
      <c r="W201" s="45">
        <v>15.249937027707809</v>
      </c>
      <c r="X201" s="45">
        <v>15.703904282115866</v>
      </c>
      <c r="Y201" s="45">
        <v>15.687090680100756</v>
      </c>
      <c r="Z201" s="45">
        <v>17.149874055415612</v>
      </c>
      <c r="AA201" s="45">
        <v>21.487783375314859</v>
      </c>
      <c r="AB201" s="45">
        <v>18.225944584382869</v>
      </c>
      <c r="AC201" s="45">
        <v>15.787972292191435</v>
      </c>
      <c r="AD201" s="45">
        <v>15.41807304785894</v>
      </c>
      <c r="AE201" s="45">
        <v>16.023362720403021</v>
      </c>
      <c r="AF201" s="45">
        <v>15.300377833753146</v>
      </c>
    </row>
    <row r="202" spans="1:32">
      <c r="A202" s="3" t="s">
        <v>31</v>
      </c>
      <c r="B202" s="5" t="s">
        <v>28</v>
      </c>
      <c r="C202" s="5" t="s">
        <v>19</v>
      </c>
      <c r="D202" s="2">
        <v>20</v>
      </c>
      <c r="E202" s="2" t="s">
        <v>40</v>
      </c>
      <c r="F202" s="45">
        <v>11.2</v>
      </c>
      <c r="G202" s="45">
        <v>10.029999999999999</v>
      </c>
      <c r="H202" s="45">
        <v>10.68</v>
      </c>
      <c r="I202" s="45">
        <v>10.3</v>
      </c>
      <c r="J202" s="45">
        <v>10.67</v>
      </c>
      <c r="K202" s="45">
        <v>10.55</v>
      </c>
      <c r="L202" s="45">
        <v>11.84</v>
      </c>
      <c r="M202" s="45">
        <v>13.85</v>
      </c>
      <c r="N202" s="45">
        <v>12.75</v>
      </c>
      <c r="O202" s="45">
        <v>10.82</v>
      </c>
      <c r="P202" s="45">
        <v>10.28</v>
      </c>
      <c r="Q202" s="45">
        <v>10.66</v>
      </c>
      <c r="R202" s="45">
        <v>9.77</v>
      </c>
      <c r="S202" s="19">
        <v>79.400000000000006</v>
      </c>
      <c r="T202" s="45">
        <v>18.831234256926948</v>
      </c>
      <c r="U202" s="45">
        <v>16.864042821158687</v>
      </c>
      <c r="V202" s="45">
        <v>17.956926952141057</v>
      </c>
      <c r="W202" s="45">
        <v>17.31801007556675</v>
      </c>
      <c r="X202" s="45">
        <v>17.940113350125941</v>
      </c>
      <c r="Y202" s="45">
        <v>17.738350125944585</v>
      </c>
      <c r="Z202" s="45">
        <v>19.907304785894205</v>
      </c>
      <c r="AA202" s="45">
        <v>23.286838790931988</v>
      </c>
      <c r="AB202" s="45">
        <v>21.437342569269521</v>
      </c>
      <c r="AC202" s="45">
        <v>18.192317380352645</v>
      </c>
      <c r="AD202" s="45">
        <v>17.284382871536522</v>
      </c>
      <c r="AE202" s="45">
        <v>17.923299748110832</v>
      </c>
      <c r="AF202" s="45">
        <v>16.42688916876574</v>
      </c>
    </row>
    <row r="203" spans="1:32">
      <c r="A203" s="3" t="s">
        <v>31</v>
      </c>
      <c r="B203" s="5" t="s">
        <v>28</v>
      </c>
      <c r="C203" s="5" t="s">
        <v>20</v>
      </c>
      <c r="D203" s="2">
        <v>21</v>
      </c>
      <c r="E203" s="2" t="s">
        <v>40</v>
      </c>
      <c r="F203" s="45">
        <v>8.7100000000000009</v>
      </c>
      <c r="G203" s="45">
        <v>7.82</v>
      </c>
      <c r="H203" s="45">
        <v>8.2799999999999994</v>
      </c>
      <c r="I203" s="45">
        <v>7.86</v>
      </c>
      <c r="J203" s="45">
        <v>8.1</v>
      </c>
      <c r="K203" s="45">
        <v>8.1999999999999993</v>
      </c>
      <c r="L203" s="45">
        <v>8.69</v>
      </c>
      <c r="M203" s="45">
        <v>11.86</v>
      </c>
      <c r="N203" s="45">
        <v>9.3800000000000008</v>
      </c>
      <c r="O203" s="45">
        <v>8.1999999999999993</v>
      </c>
      <c r="P203" s="45">
        <v>8.11</v>
      </c>
      <c r="Q203" s="45">
        <v>8.58</v>
      </c>
      <c r="R203" s="45">
        <v>8.44</v>
      </c>
      <c r="S203" s="19">
        <v>79.400000000000006</v>
      </c>
      <c r="T203" s="45">
        <v>14.644647355163729</v>
      </c>
      <c r="U203" s="45">
        <v>13.148236775818638</v>
      </c>
      <c r="V203" s="45">
        <v>13.921662468513851</v>
      </c>
      <c r="W203" s="45">
        <v>13.215491183879092</v>
      </c>
      <c r="X203" s="45">
        <v>13.619017632241812</v>
      </c>
      <c r="Y203" s="45">
        <v>13.787153652392943</v>
      </c>
      <c r="Z203" s="45">
        <v>14.6110201511335</v>
      </c>
      <c r="AA203" s="45">
        <v>19.94093198992443</v>
      </c>
      <c r="AB203" s="45">
        <v>15.771158690176321</v>
      </c>
      <c r="AC203" s="45">
        <v>13.787153652392943</v>
      </c>
      <c r="AD203" s="45">
        <v>13.635831234256925</v>
      </c>
      <c r="AE203" s="45">
        <v>14.426070528967255</v>
      </c>
      <c r="AF203" s="45">
        <v>14.190680100755667</v>
      </c>
    </row>
    <row r="204" spans="1:32">
      <c r="A204" s="3" t="s">
        <v>31</v>
      </c>
      <c r="B204" s="5" t="s">
        <v>28</v>
      </c>
      <c r="C204" s="5" t="s">
        <v>21</v>
      </c>
      <c r="D204" s="2">
        <v>22</v>
      </c>
      <c r="E204" s="2" t="s">
        <v>40</v>
      </c>
      <c r="F204" s="45">
        <v>11.11</v>
      </c>
      <c r="G204" s="45">
        <v>9.7899999999999991</v>
      </c>
      <c r="H204" s="45">
        <v>10.54</v>
      </c>
      <c r="I204" s="45">
        <v>10.18</v>
      </c>
      <c r="J204" s="45">
        <v>10.47</v>
      </c>
      <c r="K204" s="45">
        <v>10.37</v>
      </c>
      <c r="L204" s="45">
        <v>11.57</v>
      </c>
      <c r="M204" s="45">
        <v>13.93</v>
      </c>
      <c r="N204" s="45">
        <v>12.3</v>
      </c>
      <c r="O204" s="45">
        <v>10.44</v>
      </c>
      <c r="P204" s="45">
        <v>10.09</v>
      </c>
      <c r="Q204" s="45">
        <v>10.66</v>
      </c>
      <c r="R204" s="45">
        <v>10</v>
      </c>
      <c r="S204" s="19">
        <v>79.400000000000006</v>
      </c>
      <c r="T204" s="45">
        <v>18.679911838790929</v>
      </c>
      <c r="U204" s="45">
        <v>16.460516372795968</v>
      </c>
      <c r="V204" s="45">
        <v>17.721536523929469</v>
      </c>
      <c r="W204" s="45">
        <v>17.116246851385387</v>
      </c>
      <c r="X204" s="45">
        <v>17.603841309823679</v>
      </c>
      <c r="Y204" s="45">
        <v>17.435705289672544</v>
      </c>
      <c r="Z204" s="45">
        <v>19.453337531486145</v>
      </c>
      <c r="AA204" s="45">
        <v>23.421347607052894</v>
      </c>
      <c r="AB204" s="45">
        <v>20.680730478589421</v>
      </c>
      <c r="AC204" s="45">
        <v>17.553400503778338</v>
      </c>
      <c r="AD204" s="45">
        <v>16.964924433249369</v>
      </c>
      <c r="AE204" s="45">
        <v>17.923299748110832</v>
      </c>
      <c r="AF204" s="45">
        <v>16.81360201511335</v>
      </c>
    </row>
    <row r="205" spans="1:32">
      <c r="A205" s="3" t="s">
        <v>31</v>
      </c>
      <c r="B205" s="5" t="s">
        <v>28</v>
      </c>
      <c r="C205" s="5" t="s">
        <v>22</v>
      </c>
      <c r="D205" s="2">
        <v>23</v>
      </c>
      <c r="E205" s="2" t="s">
        <v>40</v>
      </c>
      <c r="F205" s="45">
        <v>11.71</v>
      </c>
      <c r="G205" s="45">
        <v>10.5</v>
      </c>
      <c r="H205" s="45">
        <v>11.15</v>
      </c>
      <c r="I205" s="45">
        <v>10.77</v>
      </c>
      <c r="J205" s="45">
        <v>11.08</v>
      </c>
      <c r="K205" s="45">
        <v>10.95</v>
      </c>
      <c r="L205" s="45">
        <v>12.37</v>
      </c>
      <c r="M205" s="45">
        <v>14.46</v>
      </c>
      <c r="N205" s="45">
        <v>13.37</v>
      </c>
      <c r="O205" s="45">
        <v>11.21</v>
      </c>
      <c r="P205" s="45">
        <v>10.73</v>
      </c>
      <c r="Q205" s="45">
        <v>11.09</v>
      </c>
      <c r="R205" s="45">
        <v>10.02</v>
      </c>
      <c r="S205" s="19">
        <v>79.400000000000006</v>
      </c>
      <c r="T205" s="45">
        <v>19.688727959697733</v>
      </c>
      <c r="U205" s="45">
        <v>17.654282115869016</v>
      </c>
      <c r="V205" s="45">
        <v>18.747166246851386</v>
      </c>
      <c r="W205" s="45">
        <v>18.108249370277075</v>
      </c>
      <c r="X205" s="45">
        <v>18.629471032745592</v>
      </c>
      <c r="Y205" s="45">
        <v>18.410894206549116</v>
      </c>
      <c r="Z205" s="45">
        <v>20.798425692695211</v>
      </c>
      <c r="AA205" s="45">
        <v>24.312468513853904</v>
      </c>
      <c r="AB205" s="45">
        <v>22.479785894206547</v>
      </c>
      <c r="AC205" s="45">
        <v>18.848047858942063</v>
      </c>
      <c r="AD205" s="45">
        <v>18.040994962216626</v>
      </c>
      <c r="AE205" s="45">
        <v>18.646284634760704</v>
      </c>
      <c r="AF205" s="45">
        <v>16.847229219143575</v>
      </c>
    </row>
    <row r="206" spans="1:32">
      <c r="A206" s="3" t="s">
        <v>31</v>
      </c>
      <c r="B206" s="5" t="s">
        <v>28</v>
      </c>
      <c r="C206" s="5" t="s">
        <v>23</v>
      </c>
      <c r="D206" s="2">
        <v>24</v>
      </c>
      <c r="E206" s="2" t="s">
        <v>40</v>
      </c>
      <c r="F206" s="45">
        <v>10.23</v>
      </c>
      <c r="G206" s="45">
        <v>8.7899999999999991</v>
      </c>
      <c r="H206" s="45">
        <v>9.75</v>
      </c>
      <c r="I206" s="45">
        <v>9.2899999999999991</v>
      </c>
      <c r="J206" s="45">
        <v>9.42</v>
      </c>
      <c r="K206" s="45">
        <v>9.56</v>
      </c>
      <c r="L206" s="45">
        <v>10.34</v>
      </c>
      <c r="M206" s="45">
        <v>13.37</v>
      </c>
      <c r="N206" s="45">
        <v>10.84</v>
      </c>
      <c r="O206" s="45">
        <v>9.35</v>
      </c>
      <c r="P206" s="45">
        <v>9.32</v>
      </c>
      <c r="Q206" s="45">
        <v>10.02</v>
      </c>
      <c r="R206" s="45">
        <v>9.9700000000000006</v>
      </c>
      <c r="S206" s="19">
        <v>79.400000000000006</v>
      </c>
      <c r="T206" s="45">
        <v>17.200314861460956</v>
      </c>
      <c r="U206" s="45">
        <v>14.779156171284633</v>
      </c>
      <c r="V206" s="45">
        <v>16.393261964735515</v>
      </c>
      <c r="W206" s="45">
        <v>15.619836272040301</v>
      </c>
      <c r="X206" s="45">
        <v>15.838413098236774</v>
      </c>
      <c r="Y206" s="45">
        <v>16.073803526448362</v>
      </c>
      <c r="Z206" s="45">
        <v>17.3852644836272</v>
      </c>
      <c r="AA206" s="45">
        <v>22.479785894206547</v>
      </c>
      <c r="AB206" s="45">
        <v>18.225944584382869</v>
      </c>
      <c r="AC206" s="45">
        <v>15.72071788413098</v>
      </c>
      <c r="AD206" s="45">
        <v>15.670277078085642</v>
      </c>
      <c r="AE206" s="45">
        <v>16.847229219143575</v>
      </c>
      <c r="AF206" s="45">
        <v>16.763161209068009</v>
      </c>
    </row>
    <row r="207" spans="1:32">
      <c r="A207" s="3" t="s">
        <v>31</v>
      </c>
      <c r="B207" s="5" t="s">
        <v>28</v>
      </c>
      <c r="C207" s="5" t="s">
        <v>24</v>
      </c>
      <c r="D207" s="2">
        <v>25</v>
      </c>
      <c r="E207" s="2" t="s">
        <v>40</v>
      </c>
      <c r="F207" s="45">
        <v>7</v>
      </c>
      <c r="G207" s="45">
        <v>6.48</v>
      </c>
      <c r="H207" s="45">
        <v>6.69</v>
      </c>
      <c r="I207" s="45">
        <v>6.59</v>
      </c>
      <c r="J207" s="45">
        <v>6.71</v>
      </c>
      <c r="K207" s="45">
        <v>6.68</v>
      </c>
      <c r="L207" s="45">
        <v>7.12</v>
      </c>
      <c r="M207" s="45">
        <v>8.26</v>
      </c>
      <c r="N207" s="45">
        <v>7.5</v>
      </c>
      <c r="O207" s="45">
        <v>7.15</v>
      </c>
      <c r="P207" s="45">
        <v>6.64</v>
      </c>
      <c r="Q207" s="45">
        <v>7</v>
      </c>
      <c r="R207" s="45">
        <v>7.14</v>
      </c>
      <c r="S207" s="19">
        <v>79.400000000000006</v>
      </c>
      <c r="T207" s="45">
        <v>11.769521410579344</v>
      </c>
      <c r="U207" s="45">
        <v>10.89521410579345</v>
      </c>
      <c r="V207" s="45">
        <v>11.248299748110831</v>
      </c>
      <c r="W207" s="45">
        <v>11.080163727959697</v>
      </c>
      <c r="X207" s="45">
        <v>11.281926952141056</v>
      </c>
      <c r="Y207" s="45">
        <v>11.231486146095717</v>
      </c>
      <c r="Z207" s="45">
        <v>11.971284634760703</v>
      </c>
      <c r="AA207" s="45">
        <v>13.888035264483626</v>
      </c>
      <c r="AB207" s="45">
        <v>12.610201511335012</v>
      </c>
      <c r="AC207" s="45">
        <v>12.021725440806046</v>
      </c>
      <c r="AD207" s="45">
        <v>11.164231738035262</v>
      </c>
      <c r="AE207" s="45">
        <v>11.769521410579344</v>
      </c>
      <c r="AF207" s="45">
        <v>12.00491183879093</v>
      </c>
    </row>
    <row r="208" spans="1:32">
      <c r="A208" s="3" t="s">
        <v>31</v>
      </c>
      <c r="B208" s="5" t="s">
        <v>28</v>
      </c>
      <c r="C208" s="5" t="s">
        <v>25</v>
      </c>
      <c r="D208" s="2">
        <v>26</v>
      </c>
      <c r="E208" s="2" t="s">
        <v>40</v>
      </c>
      <c r="F208" s="45">
        <v>6.87</v>
      </c>
      <c r="G208" s="45">
        <v>6.52</v>
      </c>
      <c r="H208" s="45">
        <v>6.64</v>
      </c>
      <c r="I208" s="45">
        <v>6.55</v>
      </c>
      <c r="J208" s="45">
        <v>6.6</v>
      </c>
      <c r="K208" s="45">
        <v>6.44</v>
      </c>
      <c r="L208" s="45">
        <v>6.93</v>
      </c>
      <c r="M208" s="45">
        <v>7.58</v>
      </c>
      <c r="N208" s="45">
        <v>7</v>
      </c>
      <c r="O208" s="45">
        <v>7.05</v>
      </c>
      <c r="P208" s="45">
        <v>6.48</v>
      </c>
      <c r="Q208" s="45">
        <v>6.84</v>
      </c>
      <c r="R208" s="45">
        <v>7.51</v>
      </c>
      <c r="S208" s="19">
        <v>79.400000000000006</v>
      </c>
      <c r="T208" s="45">
        <v>11.55094458438287</v>
      </c>
      <c r="U208" s="45">
        <v>10.962468513853903</v>
      </c>
      <c r="V208" s="45">
        <v>11.164231738035262</v>
      </c>
      <c r="W208" s="45">
        <v>11.012909319899244</v>
      </c>
      <c r="X208" s="45">
        <v>11.096977329974809</v>
      </c>
      <c r="Y208" s="45">
        <v>10.827959697732997</v>
      </c>
      <c r="Z208" s="45">
        <v>11.65182619647355</v>
      </c>
      <c r="AA208" s="45">
        <v>12.74471032745592</v>
      </c>
      <c r="AB208" s="45">
        <v>11.769521410579344</v>
      </c>
      <c r="AC208" s="45">
        <v>11.853589420654911</v>
      </c>
      <c r="AD208" s="45">
        <v>10.89521410579345</v>
      </c>
      <c r="AE208" s="45">
        <v>11.50050377833753</v>
      </c>
      <c r="AF208" s="45">
        <v>12.627015113350124</v>
      </c>
    </row>
    <row r="209" spans="1:32">
      <c r="A209" s="3" t="s">
        <v>31</v>
      </c>
      <c r="B209" s="5" t="s">
        <v>28</v>
      </c>
      <c r="C209" s="5" t="s">
        <v>26</v>
      </c>
      <c r="D209" s="2">
        <v>27</v>
      </c>
      <c r="E209" s="2" t="s">
        <v>40</v>
      </c>
      <c r="F209" s="45">
        <v>7.01</v>
      </c>
      <c r="G209" s="45">
        <v>6.44</v>
      </c>
      <c r="H209" s="45">
        <v>6.7</v>
      </c>
      <c r="I209" s="45">
        <v>6.6</v>
      </c>
      <c r="J209" s="45">
        <v>6.72</v>
      </c>
      <c r="K209" s="45">
        <v>6.74</v>
      </c>
      <c r="L209" s="45">
        <v>7.15</v>
      </c>
      <c r="M209" s="45">
        <v>8.61</v>
      </c>
      <c r="N209" s="45">
        <v>7.55</v>
      </c>
      <c r="O209" s="45">
        <v>7.18</v>
      </c>
      <c r="P209" s="45">
        <v>6.67</v>
      </c>
      <c r="Q209" s="45">
        <v>7</v>
      </c>
      <c r="R209" s="45">
        <v>7.07</v>
      </c>
      <c r="S209" s="19">
        <v>79.400000000000006</v>
      </c>
      <c r="T209" s="45">
        <v>11.786335012594456</v>
      </c>
      <c r="U209" s="45">
        <v>10.827959697732997</v>
      </c>
      <c r="V209" s="45">
        <v>11.265113350125944</v>
      </c>
      <c r="W209" s="45">
        <v>11.096977329974809</v>
      </c>
      <c r="X209" s="45">
        <v>11.29874055415617</v>
      </c>
      <c r="Y209" s="45">
        <v>11.332367758186399</v>
      </c>
      <c r="Z209" s="45">
        <v>12.021725440806046</v>
      </c>
      <c r="AA209" s="45">
        <v>14.476511335012592</v>
      </c>
      <c r="AB209" s="45">
        <v>12.694269521410577</v>
      </c>
      <c r="AC209" s="45">
        <v>12.072166246851385</v>
      </c>
      <c r="AD209" s="45">
        <v>11.214672544080603</v>
      </c>
      <c r="AE209" s="45">
        <v>11.769521410579344</v>
      </c>
      <c r="AF209" s="45">
        <v>11.887216624685138</v>
      </c>
    </row>
    <row r="210" spans="1:32">
      <c r="A210" s="3" t="s">
        <v>31</v>
      </c>
      <c r="B210" s="5" t="s">
        <v>29</v>
      </c>
      <c r="C210" s="5" t="s">
        <v>18</v>
      </c>
      <c r="D210" s="2">
        <v>28</v>
      </c>
      <c r="E210" s="2" t="s">
        <v>40</v>
      </c>
      <c r="F210" s="46">
        <v>19521</v>
      </c>
      <c r="G210" s="46">
        <v>17075</v>
      </c>
      <c r="H210" s="46">
        <v>18505</v>
      </c>
      <c r="I210" s="46">
        <v>18220</v>
      </c>
      <c r="J210" s="46">
        <v>18734</v>
      </c>
      <c r="K210" s="46">
        <v>18835</v>
      </c>
      <c r="L210" s="46">
        <v>20447</v>
      </c>
      <c r="M210" s="46">
        <v>25109</v>
      </c>
      <c r="N210" s="46">
        <v>21381</v>
      </c>
      <c r="O210" s="46">
        <v>18535</v>
      </c>
      <c r="P210" s="46">
        <v>17714</v>
      </c>
      <c r="Q210" s="46">
        <v>18779</v>
      </c>
      <c r="R210" s="46">
        <v>16774</v>
      </c>
      <c r="S210" s="19">
        <v>79.400000000000006</v>
      </c>
      <c r="T210" s="46">
        <v>32821.832493702772</v>
      </c>
      <c r="U210" s="46">
        <v>28709.225440806043</v>
      </c>
      <c r="V210" s="46">
        <v>31113.570528967251</v>
      </c>
      <c r="W210" s="46">
        <v>30634.382871536523</v>
      </c>
      <c r="X210" s="46">
        <v>31498.602015113349</v>
      </c>
      <c r="Y210" s="46">
        <v>31668.419395465993</v>
      </c>
      <c r="Z210" s="46">
        <v>34378.772040302261</v>
      </c>
      <c r="AA210" s="46">
        <v>42217.273299748107</v>
      </c>
      <c r="AB210" s="46">
        <v>35949.162468513852</v>
      </c>
      <c r="AC210" s="46">
        <v>31164.011335012594</v>
      </c>
      <c r="AD210" s="46">
        <v>29783.614609571785</v>
      </c>
      <c r="AE210" s="46">
        <v>31574.263224181359</v>
      </c>
      <c r="AF210" s="46">
        <v>28203.136020151131</v>
      </c>
    </row>
    <row r="211" spans="1:32">
      <c r="A211" s="3" t="s">
        <v>31</v>
      </c>
      <c r="B211" s="5" t="s">
        <v>29</v>
      </c>
      <c r="C211" s="5" t="s">
        <v>19</v>
      </c>
      <c r="D211" s="2">
        <v>29</v>
      </c>
      <c r="E211" s="2" t="s">
        <v>40</v>
      </c>
      <c r="F211" s="46">
        <v>24440</v>
      </c>
      <c r="G211" s="46">
        <v>21557</v>
      </c>
      <c r="H211" s="46">
        <v>23225</v>
      </c>
      <c r="I211" s="46">
        <v>23011</v>
      </c>
      <c r="J211" s="46">
        <v>23452</v>
      </c>
      <c r="K211" s="46">
        <v>23314</v>
      </c>
      <c r="L211" s="46">
        <v>26229</v>
      </c>
      <c r="M211" s="46">
        <v>29224</v>
      </c>
      <c r="N211" s="46">
        <v>27573</v>
      </c>
      <c r="O211" s="46">
        <v>23750</v>
      </c>
      <c r="P211" s="46">
        <v>22361</v>
      </c>
      <c r="Q211" s="46">
        <v>23433</v>
      </c>
      <c r="R211" s="46">
        <v>20106</v>
      </c>
      <c r="S211" s="19">
        <v>79.400000000000006</v>
      </c>
      <c r="T211" s="46">
        <v>41092.443324937027</v>
      </c>
      <c r="U211" s="46">
        <v>36245.081863979845</v>
      </c>
      <c r="V211" s="46">
        <v>39049.590680100751</v>
      </c>
      <c r="W211" s="46">
        <v>38689.779596977329</v>
      </c>
      <c r="X211" s="46">
        <v>39431.259445843825</v>
      </c>
      <c r="Y211" s="46">
        <v>39199.231738035262</v>
      </c>
      <c r="Z211" s="46">
        <v>44100.396725440805</v>
      </c>
      <c r="AA211" s="46">
        <v>49136.070528967248</v>
      </c>
      <c r="AB211" s="46">
        <v>46360.14483627204</v>
      </c>
      <c r="AC211" s="46">
        <v>39932.304785894201</v>
      </c>
      <c r="AD211" s="46">
        <v>37596.89546599496</v>
      </c>
      <c r="AE211" s="46">
        <v>39399.313602015114</v>
      </c>
      <c r="AF211" s="46">
        <v>33805.428211586899</v>
      </c>
    </row>
    <row r="212" spans="1:32">
      <c r="A212" s="3" t="s">
        <v>31</v>
      </c>
      <c r="B212" s="5" t="s">
        <v>29</v>
      </c>
      <c r="C212" s="5" t="s">
        <v>20</v>
      </c>
      <c r="D212" s="2">
        <v>30</v>
      </c>
      <c r="E212" s="2" t="s">
        <v>40</v>
      </c>
      <c r="F212" s="46">
        <v>14589</v>
      </c>
      <c r="G212" s="46">
        <v>13390</v>
      </c>
      <c r="H212" s="46">
        <v>14147</v>
      </c>
      <c r="I212" s="46">
        <v>13239</v>
      </c>
      <c r="J212" s="46">
        <v>13328</v>
      </c>
      <c r="K212" s="46">
        <v>14045</v>
      </c>
      <c r="L212" s="46">
        <v>14416</v>
      </c>
      <c r="M212" s="46">
        <v>21121</v>
      </c>
      <c r="N212" s="46">
        <v>15585</v>
      </c>
      <c r="O212" s="46">
        <v>13611</v>
      </c>
      <c r="P212" s="46">
        <v>13956</v>
      </c>
      <c r="Q212" s="46">
        <v>14603</v>
      </c>
      <c r="R212" s="46">
        <v>13296</v>
      </c>
      <c r="S212" s="19">
        <v>79.400000000000006</v>
      </c>
      <c r="T212" s="46">
        <v>24529.363979848866</v>
      </c>
      <c r="U212" s="46">
        <v>22513.413098236775</v>
      </c>
      <c r="V212" s="46">
        <v>23786.202770780856</v>
      </c>
      <c r="W212" s="46">
        <v>22259.527707808564</v>
      </c>
      <c r="X212" s="46">
        <v>22409.16876574307</v>
      </c>
      <c r="Y212" s="46">
        <v>23614.704030226698</v>
      </c>
      <c r="Z212" s="46">
        <v>24238.488664987402</v>
      </c>
      <c r="AA212" s="46">
        <v>35512.008816120906</v>
      </c>
      <c r="AB212" s="46">
        <v>26203.998740554154</v>
      </c>
      <c r="AC212" s="46">
        <v>22884.993702770778</v>
      </c>
      <c r="AD212" s="46">
        <v>23465.062972292191</v>
      </c>
      <c r="AE212" s="46">
        <v>24552.903022670023</v>
      </c>
      <c r="AF212" s="46">
        <v>22355.365239294708</v>
      </c>
    </row>
    <row r="213" spans="1:32">
      <c r="A213" s="3" t="s">
        <v>31</v>
      </c>
      <c r="B213" s="5" t="s">
        <v>29</v>
      </c>
      <c r="C213" s="5" t="s">
        <v>21</v>
      </c>
      <c r="D213" s="2">
        <v>31</v>
      </c>
      <c r="E213" s="2" t="s">
        <v>40</v>
      </c>
      <c r="F213" s="46">
        <v>23554</v>
      </c>
      <c r="G213" s="46">
        <v>20567</v>
      </c>
      <c r="H213" s="46">
        <v>22266</v>
      </c>
      <c r="I213" s="46">
        <v>22019</v>
      </c>
      <c r="J213" s="46">
        <v>22385</v>
      </c>
      <c r="K213" s="46">
        <v>22294</v>
      </c>
      <c r="L213" s="46">
        <v>24988</v>
      </c>
      <c r="M213" s="46">
        <v>28807</v>
      </c>
      <c r="N213" s="46">
        <v>26028</v>
      </c>
      <c r="O213" s="46">
        <v>22386</v>
      </c>
      <c r="P213" s="46">
        <v>21342</v>
      </c>
      <c r="Q213" s="46">
        <v>22648</v>
      </c>
      <c r="R213" s="46">
        <v>20938</v>
      </c>
      <c r="S213" s="19">
        <v>79.400000000000006</v>
      </c>
      <c r="T213" s="46">
        <v>39602.758186397979</v>
      </c>
      <c r="U213" s="46">
        <v>34580.535264483624</v>
      </c>
      <c r="V213" s="46">
        <v>37437.166246851382</v>
      </c>
      <c r="W213" s="46">
        <v>37021.87027707808</v>
      </c>
      <c r="X213" s="46">
        <v>37637.248110831235</v>
      </c>
      <c r="Y213" s="46">
        <v>37484.244332493698</v>
      </c>
      <c r="Z213" s="46">
        <v>42013.828715365235</v>
      </c>
      <c r="AA213" s="46">
        <v>48434.943324937027</v>
      </c>
      <c r="AB213" s="46">
        <v>43762.443324937027</v>
      </c>
      <c r="AC213" s="46">
        <v>37638.929471032745</v>
      </c>
      <c r="AD213" s="46">
        <v>35883.589420654913</v>
      </c>
      <c r="AE213" s="46">
        <v>38079.445843828711</v>
      </c>
      <c r="AF213" s="46">
        <v>35204.319899244329</v>
      </c>
    </row>
    <row r="214" spans="1:32">
      <c r="A214" s="3" t="s">
        <v>31</v>
      </c>
      <c r="B214" s="5" t="s">
        <v>29</v>
      </c>
      <c r="C214" s="5" t="s">
        <v>22</v>
      </c>
      <c r="D214" s="2">
        <v>32</v>
      </c>
      <c r="E214" s="2" t="s">
        <v>40</v>
      </c>
      <c r="F214" s="46">
        <v>25766</v>
      </c>
      <c r="G214" s="46">
        <v>22932</v>
      </c>
      <c r="H214" s="46">
        <v>24429</v>
      </c>
      <c r="I214" s="46">
        <v>24174</v>
      </c>
      <c r="J214" s="46">
        <v>24712</v>
      </c>
      <c r="K214" s="46">
        <v>24291</v>
      </c>
      <c r="L214" s="46">
        <v>27502</v>
      </c>
      <c r="M214" s="46">
        <v>31229</v>
      </c>
      <c r="N214" s="46">
        <v>29120</v>
      </c>
      <c r="O214" s="46">
        <v>25016</v>
      </c>
      <c r="P214" s="46">
        <v>23492</v>
      </c>
      <c r="Q214" s="46">
        <v>24782</v>
      </c>
      <c r="R214" s="46">
        <v>21784</v>
      </c>
      <c r="S214" s="19">
        <v>79.400000000000006</v>
      </c>
      <c r="T214" s="46">
        <v>43321.926952141053</v>
      </c>
      <c r="U214" s="46">
        <v>38556.952141057933</v>
      </c>
      <c r="V214" s="46">
        <v>41073.948362720403</v>
      </c>
      <c r="W214" s="46">
        <v>40645.201511335006</v>
      </c>
      <c r="X214" s="46">
        <v>41549.773299748107</v>
      </c>
      <c r="Y214" s="46">
        <v>40841.920654911839</v>
      </c>
      <c r="Z214" s="46">
        <v>46240.768261964731</v>
      </c>
      <c r="AA214" s="46">
        <v>52507.197732997476</v>
      </c>
      <c r="AB214" s="46">
        <v>48961.209068010074</v>
      </c>
      <c r="AC214" s="46">
        <v>42060.906801007557</v>
      </c>
      <c r="AD214" s="46">
        <v>39498.513853904282</v>
      </c>
      <c r="AE214" s="46">
        <v>41667.468513853899</v>
      </c>
      <c r="AF214" s="46">
        <v>36626.750629722919</v>
      </c>
    </row>
    <row r="215" spans="1:32">
      <c r="A215" s="3" t="s">
        <v>31</v>
      </c>
      <c r="B215" s="5" t="s">
        <v>29</v>
      </c>
      <c r="C215" s="5" t="s">
        <v>23</v>
      </c>
      <c r="D215" s="2">
        <v>33</v>
      </c>
      <c r="E215" s="2" t="s">
        <v>40</v>
      </c>
      <c r="F215" s="46">
        <v>20070</v>
      </c>
      <c r="G215" s="46">
        <v>17438</v>
      </c>
      <c r="H215" s="46">
        <v>18907</v>
      </c>
      <c r="I215" s="46">
        <v>18380</v>
      </c>
      <c r="J215" s="46">
        <v>18618</v>
      </c>
      <c r="K215" s="46">
        <v>18698</v>
      </c>
      <c r="L215" s="46">
        <v>20576</v>
      </c>
      <c r="M215" s="46">
        <v>26140</v>
      </c>
      <c r="N215" s="46">
        <v>21917</v>
      </c>
      <c r="O215" s="46">
        <v>18634</v>
      </c>
      <c r="P215" s="46">
        <v>18219</v>
      </c>
      <c r="Q215" s="46">
        <v>19760</v>
      </c>
      <c r="R215" s="46">
        <v>19526</v>
      </c>
      <c r="S215" s="19">
        <v>79.400000000000006</v>
      </c>
      <c r="T215" s="46">
        <v>33744.89924433249</v>
      </c>
      <c r="U215" s="46">
        <v>29319.559193954658</v>
      </c>
      <c r="V215" s="46">
        <v>31789.477329974809</v>
      </c>
      <c r="W215" s="46">
        <v>30903.400503778335</v>
      </c>
      <c r="X215" s="46">
        <v>31303.564231738033</v>
      </c>
      <c r="Y215" s="46">
        <v>31438.073047858939</v>
      </c>
      <c r="Z215" s="46">
        <v>34595.667506297228</v>
      </c>
      <c r="AA215" s="46">
        <v>43950.755667506295</v>
      </c>
      <c r="AB215" s="46">
        <v>36850.371536523926</v>
      </c>
      <c r="AC215" s="46">
        <v>31330.465994962215</v>
      </c>
      <c r="AD215" s="46">
        <v>30632.70151133501</v>
      </c>
      <c r="AE215" s="46">
        <v>33223.67758186398</v>
      </c>
      <c r="AF215" s="46">
        <v>32830.239294710322</v>
      </c>
    </row>
    <row r="216" spans="1:32">
      <c r="A216" s="3" t="s">
        <v>31</v>
      </c>
      <c r="B216" s="5" t="s">
        <v>29</v>
      </c>
      <c r="C216" s="5" t="s">
        <v>24</v>
      </c>
      <c r="D216" s="2">
        <v>34</v>
      </c>
      <c r="E216" s="2" t="s">
        <v>40</v>
      </c>
      <c r="F216" s="46">
        <v>7548</v>
      </c>
      <c r="G216" s="46">
        <v>7386</v>
      </c>
      <c r="H216" s="46">
        <v>7671</v>
      </c>
      <c r="I216" s="46">
        <v>7385</v>
      </c>
      <c r="J216" s="46">
        <v>7192</v>
      </c>
      <c r="K216" s="46">
        <v>7445</v>
      </c>
      <c r="L216" s="46">
        <v>7405</v>
      </c>
      <c r="M216" s="46">
        <v>8719</v>
      </c>
      <c r="N216" s="46">
        <v>7687</v>
      </c>
      <c r="O216" s="46">
        <v>7554</v>
      </c>
      <c r="P216" s="46">
        <v>7193</v>
      </c>
      <c r="Q216" s="46">
        <v>7617</v>
      </c>
      <c r="R216" s="46">
        <v>7322</v>
      </c>
      <c r="S216" s="19">
        <v>79.400000000000006</v>
      </c>
      <c r="T216" s="46">
        <v>12690.906801007555</v>
      </c>
      <c r="U216" s="46">
        <v>12418.52644836272</v>
      </c>
      <c r="V216" s="46">
        <v>12897.71410579345</v>
      </c>
      <c r="W216" s="46">
        <v>12416.845088161208</v>
      </c>
      <c r="X216" s="46">
        <v>12092.34256926952</v>
      </c>
      <c r="Y216" s="46">
        <v>12517.726700251887</v>
      </c>
      <c r="Z216" s="46">
        <v>12450.472292191434</v>
      </c>
      <c r="AA216" s="46">
        <v>14659.779596977329</v>
      </c>
      <c r="AB216" s="46">
        <v>12924.615869017631</v>
      </c>
      <c r="AC216" s="46">
        <v>12700.994962216624</v>
      </c>
      <c r="AD216" s="46">
        <v>12094.023929471032</v>
      </c>
      <c r="AE216" s="46">
        <v>12806.920654911837</v>
      </c>
      <c r="AF216" s="46">
        <v>12310.919395465995</v>
      </c>
    </row>
    <row r="217" spans="1:32">
      <c r="A217" s="3" t="s">
        <v>31</v>
      </c>
      <c r="B217" s="5" t="s">
        <v>29</v>
      </c>
      <c r="C217" s="5" t="s">
        <v>25</v>
      </c>
      <c r="D217" s="2">
        <v>35</v>
      </c>
      <c r="E217" s="2" t="s">
        <v>40</v>
      </c>
      <c r="F217" s="46">
        <v>7583</v>
      </c>
      <c r="G217" s="46">
        <v>7698</v>
      </c>
      <c r="H217" s="46">
        <v>7839</v>
      </c>
      <c r="I217" s="46">
        <v>7381</v>
      </c>
      <c r="J217" s="46">
        <v>7568</v>
      </c>
      <c r="K217" s="46">
        <v>7086</v>
      </c>
      <c r="L217" s="46">
        <v>7863</v>
      </c>
      <c r="M217" s="46">
        <v>8313</v>
      </c>
      <c r="N217" s="46">
        <v>7122</v>
      </c>
      <c r="O217" s="46">
        <v>8304</v>
      </c>
      <c r="P217" s="46">
        <v>7774</v>
      </c>
      <c r="Q217" s="46">
        <v>7134</v>
      </c>
      <c r="R217" s="46" t="s">
        <v>39</v>
      </c>
      <c r="S217" s="19">
        <v>79.400000000000006</v>
      </c>
      <c r="T217" s="46">
        <v>12749.754408060453</v>
      </c>
      <c r="U217" s="46">
        <v>12943.110831234257</v>
      </c>
      <c r="V217" s="46">
        <v>13180.182619647354</v>
      </c>
      <c r="W217" s="46">
        <v>12410.119647355163</v>
      </c>
      <c r="X217" s="46">
        <v>12724.534005037782</v>
      </c>
      <c r="Y217" s="46">
        <v>11914.118387909319</v>
      </c>
      <c r="Z217" s="46">
        <v>13220.535264483626</v>
      </c>
      <c r="AA217" s="46">
        <v>13977.147355163726</v>
      </c>
      <c r="AB217" s="46">
        <v>11974.647355163726</v>
      </c>
      <c r="AC217" s="46">
        <v>13962.015113350126</v>
      </c>
      <c r="AD217" s="46">
        <v>13070.894206549117</v>
      </c>
      <c r="AE217" s="46">
        <v>11994.823677581862</v>
      </c>
      <c r="AF217" s="46" t="s">
        <v>39</v>
      </c>
    </row>
    <row r="218" spans="1:32">
      <c r="A218" s="3" t="s">
        <v>31</v>
      </c>
      <c r="B218" s="5" t="s">
        <v>29</v>
      </c>
      <c r="C218" s="5" t="s">
        <v>26</v>
      </c>
      <c r="D218" s="2">
        <v>36</v>
      </c>
      <c r="E218" s="2" t="s">
        <v>40</v>
      </c>
      <c r="F218" s="46">
        <v>7538</v>
      </c>
      <c r="G218" s="46">
        <v>7336</v>
      </c>
      <c r="H218" s="46">
        <v>7632</v>
      </c>
      <c r="I218" s="46">
        <v>7380</v>
      </c>
      <c r="J218" s="46">
        <v>7117</v>
      </c>
      <c r="K218" s="46">
        <v>7501</v>
      </c>
      <c r="L218" s="46">
        <v>7260</v>
      </c>
      <c r="M218" s="46">
        <v>8863</v>
      </c>
      <c r="N218" s="46">
        <v>7761</v>
      </c>
      <c r="O218" s="46">
        <v>7500</v>
      </c>
      <c r="P218" s="46">
        <v>7112</v>
      </c>
      <c r="Q218" s="46">
        <v>7732</v>
      </c>
      <c r="R218" s="46">
        <v>7444</v>
      </c>
      <c r="S218" s="19">
        <v>79.400000000000006</v>
      </c>
      <c r="T218" s="46">
        <v>12674.093198992443</v>
      </c>
      <c r="U218" s="46">
        <v>12334.458438287153</v>
      </c>
      <c r="V218" s="46">
        <v>12832.141057934508</v>
      </c>
      <c r="W218" s="46">
        <v>12408.438287153651</v>
      </c>
      <c r="X218" s="46">
        <v>11966.240554156171</v>
      </c>
      <c r="Y218" s="46">
        <v>12611.882871536523</v>
      </c>
      <c r="Z218" s="46">
        <v>12206.675062972292</v>
      </c>
      <c r="AA218" s="46">
        <v>14901.895465994961</v>
      </c>
      <c r="AB218" s="46">
        <v>13049.03652392947</v>
      </c>
      <c r="AC218" s="46">
        <v>12610.201511335012</v>
      </c>
      <c r="AD218" s="46">
        <v>11957.833753148614</v>
      </c>
      <c r="AE218" s="46">
        <v>13000.277078085641</v>
      </c>
      <c r="AF218" s="46">
        <v>12516.045340050377</v>
      </c>
    </row>
    <row r="219" spans="1:32">
      <c r="A219" s="3">
        <v>2006</v>
      </c>
      <c r="B219" s="5" t="s">
        <v>17</v>
      </c>
      <c r="C219" s="5" t="s">
        <v>18</v>
      </c>
      <c r="D219" s="2">
        <v>1</v>
      </c>
      <c r="E219" s="2">
        <v>4</v>
      </c>
      <c r="F219" s="96">
        <v>363</v>
      </c>
      <c r="G219" s="96">
        <v>320.8</v>
      </c>
      <c r="H219" s="96">
        <v>344.5</v>
      </c>
      <c r="I219" s="96">
        <v>337</v>
      </c>
      <c r="J219" s="96">
        <v>347.7</v>
      </c>
      <c r="K219" s="96">
        <v>346.8</v>
      </c>
      <c r="L219" s="96">
        <v>378.7</v>
      </c>
      <c r="M219" s="96">
        <v>468</v>
      </c>
      <c r="N219" s="96">
        <v>394.3</v>
      </c>
      <c r="O219" s="96">
        <v>342.1</v>
      </c>
      <c r="P219" s="96">
        <v>334.5</v>
      </c>
      <c r="Q219" s="96">
        <v>345.5</v>
      </c>
      <c r="R219" s="96">
        <v>322.8</v>
      </c>
      <c r="S219" s="19">
        <v>79.400000000000006</v>
      </c>
      <c r="T219" s="96">
        <v>610.33375314861462</v>
      </c>
      <c r="U219" s="96">
        <v>539.38035264483631</v>
      </c>
      <c r="V219" s="96">
        <v>579.22858942065488</v>
      </c>
      <c r="W219" s="96">
        <v>566.61838790931984</v>
      </c>
      <c r="X219" s="96">
        <v>584.60894206549108</v>
      </c>
      <c r="Y219" s="96">
        <v>583.09571788413098</v>
      </c>
      <c r="Z219" s="96">
        <v>636.73110831234249</v>
      </c>
      <c r="AA219" s="96">
        <v>786.87657430730474</v>
      </c>
      <c r="AB219" s="96">
        <v>662.96032745591936</v>
      </c>
      <c r="AC219" s="96">
        <v>575.1933249370278</v>
      </c>
      <c r="AD219" s="96">
        <v>562.41498740554152</v>
      </c>
      <c r="AE219" s="96">
        <v>580.90994962216621</v>
      </c>
      <c r="AF219" s="96">
        <v>542.74307304785896</v>
      </c>
    </row>
    <row r="220" spans="1:32">
      <c r="A220" s="3">
        <v>2006</v>
      </c>
      <c r="B220" s="5" t="s">
        <v>17</v>
      </c>
      <c r="C220" s="5" t="s">
        <v>19</v>
      </c>
      <c r="D220" s="2">
        <v>2</v>
      </c>
      <c r="E220" s="2">
        <v>4</v>
      </c>
      <c r="F220" s="96">
        <v>453.6</v>
      </c>
      <c r="G220" s="96">
        <v>403.8</v>
      </c>
      <c r="H220" s="96">
        <v>431.2</v>
      </c>
      <c r="I220" s="96">
        <v>425</v>
      </c>
      <c r="J220" s="96">
        <v>440</v>
      </c>
      <c r="K220" s="96">
        <v>431.2</v>
      </c>
      <c r="L220" s="96">
        <v>484.6</v>
      </c>
      <c r="M220" s="96">
        <v>535.29999999999995</v>
      </c>
      <c r="N220" s="96">
        <v>507.8</v>
      </c>
      <c r="O220" s="96">
        <v>436.9</v>
      </c>
      <c r="P220" s="96">
        <v>420.9</v>
      </c>
      <c r="Q220" s="96">
        <v>432.9</v>
      </c>
      <c r="R220" s="96">
        <v>390.8</v>
      </c>
      <c r="S220" s="19">
        <v>79.400000000000006</v>
      </c>
      <c r="T220" s="96">
        <v>762.66498740554152</v>
      </c>
      <c r="U220" s="96">
        <v>678.93324937027705</v>
      </c>
      <c r="V220" s="96">
        <v>725.0025188916876</v>
      </c>
      <c r="W220" s="96">
        <v>714.57808564231732</v>
      </c>
      <c r="X220" s="96">
        <v>739.7984886649873</v>
      </c>
      <c r="Y220" s="96">
        <v>725.0025188916876</v>
      </c>
      <c r="Z220" s="96">
        <v>814.78715365239293</v>
      </c>
      <c r="AA220" s="96">
        <v>900.03211586901739</v>
      </c>
      <c r="AB220" s="96">
        <v>853.79471032745585</v>
      </c>
      <c r="AC220" s="96">
        <v>734.58627204030211</v>
      </c>
      <c r="AD220" s="96">
        <v>707.6845088161208</v>
      </c>
      <c r="AE220" s="96">
        <v>727.86083123425681</v>
      </c>
      <c r="AF220" s="96">
        <v>657.07556675062972</v>
      </c>
    </row>
    <row r="221" spans="1:32">
      <c r="A221" s="3">
        <v>2006</v>
      </c>
      <c r="B221" s="5" t="s">
        <v>17</v>
      </c>
      <c r="C221" s="5" t="s">
        <v>20</v>
      </c>
      <c r="D221" s="2">
        <v>3</v>
      </c>
      <c r="E221" s="2">
        <v>4</v>
      </c>
      <c r="F221" s="96">
        <v>278.60000000000002</v>
      </c>
      <c r="G221" s="96">
        <v>253.8</v>
      </c>
      <c r="H221" s="96">
        <v>268.3</v>
      </c>
      <c r="I221" s="96">
        <v>251.8</v>
      </c>
      <c r="J221" s="96">
        <v>261.60000000000002</v>
      </c>
      <c r="K221" s="96">
        <v>267.8</v>
      </c>
      <c r="L221" s="96">
        <v>276.7</v>
      </c>
      <c r="M221" s="96">
        <v>399.7</v>
      </c>
      <c r="N221" s="96">
        <v>296.39999999999998</v>
      </c>
      <c r="O221" s="96">
        <v>258</v>
      </c>
      <c r="P221" s="96">
        <v>266</v>
      </c>
      <c r="Q221" s="96">
        <v>272.8</v>
      </c>
      <c r="R221" s="96">
        <v>260.2</v>
      </c>
      <c r="S221" s="19">
        <v>79.400000000000006</v>
      </c>
      <c r="T221" s="96">
        <v>468.426952141058</v>
      </c>
      <c r="U221" s="96">
        <v>426.72921914357681</v>
      </c>
      <c r="V221" s="96">
        <v>451.10894206549119</v>
      </c>
      <c r="W221" s="96">
        <v>423.36649874055416</v>
      </c>
      <c r="X221" s="96">
        <v>439.84382871536531</v>
      </c>
      <c r="Y221" s="96">
        <v>450.26826196473553</v>
      </c>
      <c r="Z221" s="96">
        <v>465.23236775818634</v>
      </c>
      <c r="AA221" s="96">
        <v>672.03967254408053</v>
      </c>
      <c r="AB221" s="96">
        <v>498.35516372795956</v>
      </c>
      <c r="AC221" s="96">
        <v>433.79093198992439</v>
      </c>
      <c r="AD221" s="96">
        <v>447.2418136020151</v>
      </c>
      <c r="AE221" s="96">
        <v>458.67506297229221</v>
      </c>
      <c r="AF221" s="96">
        <v>437.48992443324931</v>
      </c>
    </row>
    <row r="222" spans="1:32">
      <c r="A222" s="3">
        <v>2006</v>
      </c>
      <c r="B222" s="5" t="s">
        <v>17</v>
      </c>
      <c r="C222" s="5" t="s">
        <v>21</v>
      </c>
      <c r="D222" s="2">
        <v>4</v>
      </c>
      <c r="E222" s="2">
        <v>4</v>
      </c>
      <c r="F222" s="96">
        <v>443.6</v>
      </c>
      <c r="G222" s="96">
        <v>391.5</v>
      </c>
      <c r="H222" s="96">
        <v>419.6</v>
      </c>
      <c r="I222" s="96">
        <v>412.5</v>
      </c>
      <c r="J222" s="96">
        <v>423.1</v>
      </c>
      <c r="K222" s="96">
        <v>416.2</v>
      </c>
      <c r="L222" s="96">
        <v>466</v>
      </c>
      <c r="M222" s="96">
        <v>537.6</v>
      </c>
      <c r="N222" s="96">
        <v>486.5</v>
      </c>
      <c r="O222" s="96">
        <v>420.5</v>
      </c>
      <c r="P222" s="96">
        <v>404.2</v>
      </c>
      <c r="Q222" s="96">
        <v>427.9</v>
      </c>
      <c r="R222" s="96">
        <v>402.5</v>
      </c>
      <c r="S222" s="19">
        <v>79.400000000000006</v>
      </c>
      <c r="T222" s="96">
        <v>745.85138539042828</v>
      </c>
      <c r="U222" s="96">
        <v>658.2525188916876</v>
      </c>
      <c r="V222" s="96">
        <v>705.49874055415614</v>
      </c>
      <c r="W222" s="96">
        <v>693.56108312342565</v>
      </c>
      <c r="X222" s="96">
        <v>711.38350125944589</v>
      </c>
      <c r="Y222" s="96">
        <v>699.7821158690175</v>
      </c>
      <c r="Z222" s="96">
        <v>783.51385390428209</v>
      </c>
      <c r="AA222" s="96">
        <v>903.89924433249371</v>
      </c>
      <c r="AB222" s="96">
        <v>817.98173803526447</v>
      </c>
      <c r="AC222" s="96">
        <v>707.01196473551636</v>
      </c>
      <c r="AD222" s="96">
        <v>679.60579345088149</v>
      </c>
      <c r="AE222" s="96">
        <v>719.45403022670018</v>
      </c>
      <c r="AF222" s="96">
        <v>676.74748110831229</v>
      </c>
    </row>
    <row r="223" spans="1:32">
      <c r="A223" s="3">
        <v>2006</v>
      </c>
      <c r="B223" s="5" t="s">
        <v>17</v>
      </c>
      <c r="C223" s="5" t="s">
        <v>22</v>
      </c>
      <c r="D223" s="2">
        <v>5</v>
      </c>
      <c r="E223" s="2">
        <v>4</v>
      </c>
      <c r="F223" s="96">
        <v>484.3</v>
      </c>
      <c r="G223" s="96">
        <v>436.8</v>
      </c>
      <c r="H223" s="96">
        <v>461.3</v>
      </c>
      <c r="I223" s="96">
        <v>454.1</v>
      </c>
      <c r="J223" s="96">
        <v>468.3</v>
      </c>
      <c r="K223" s="96">
        <v>456.7</v>
      </c>
      <c r="L223" s="96">
        <v>517</v>
      </c>
      <c r="M223" s="96">
        <v>576.79999999999995</v>
      </c>
      <c r="N223" s="96">
        <v>545.20000000000005</v>
      </c>
      <c r="O223" s="96">
        <v>466.8</v>
      </c>
      <c r="P223" s="96">
        <v>447.3</v>
      </c>
      <c r="Q223" s="96">
        <v>463.3</v>
      </c>
      <c r="R223" s="96">
        <v>421.8</v>
      </c>
      <c r="S223" s="19">
        <v>79.400000000000006</v>
      </c>
      <c r="T223" s="96">
        <v>814.28274559193949</v>
      </c>
      <c r="U223" s="96">
        <v>734.41813602015111</v>
      </c>
      <c r="V223" s="96">
        <v>775.61146095717879</v>
      </c>
      <c r="W223" s="96">
        <v>763.5056675062973</v>
      </c>
      <c r="X223" s="96">
        <v>787.38098236775818</v>
      </c>
      <c r="Y223" s="96">
        <v>767.87720403022661</v>
      </c>
      <c r="Z223" s="96">
        <v>869.2632241813601</v>
      </c>
      <c r="AA223" s="96">
        <v>969.80856423173782</v>
      </c>
      <c r="AB223" s="96">
        <v>916.67758186397998</v>
      </c>
      <c r="AC223" s="96">
        <v>784.85894206549119</v>
      </c>
      <c r="AD223" s="96">
        <v>752.07241813602013</v>
      </c>
      <c r="AE223" s="96">
        <v>778.97418136020144</v>
      </c>
      <c r="AF223" s="96">
        <v>709.19773299748113</v>
      </c>
    </row>
    <row r="224" spans="1:32">
      <c r="A224" s="3">
        <v>2006</v>
      </c>
      <c r="B224" s="5" t="s">
        <v>17</v>
      </c>
      <c r="C224" s="5" t="s">
        <v>23</v>
      </c>
      <c r="D224" s="2">
        <v>6</v>
      </c>
      <c r="E224" s="2">
        <v>4</v>
      </c>
      <c r="F224" s="96">
        <v>383.3</v>
      </c>
      <c r="G224" s="96">
        <v>333.1</v>
      </c>
      <c r="H224" s="96">
        <v>359</v>
      </c>
      <c r="I224" s="96">
        <v>350.4</v>
      </c>
      <c r="J224" s="96">
        <v>354.6</v>
      </c>
      <c r="K224" s="96">
        <v>356.5</v>
      </c>
      <c r="L224" s="96">
        <v>388.6</v>
      </c>
      <c r="M224" s="96">
        <v>495.7</v>
      </c>
      <c r="N224" s="96">
        <v>407.4</v>
      </c>
      <c r="O224" s="96">
        <v>354.7</v>
      </c>
      <c r="P224" s="96">
        <v>350.1</v>
      </c>
      <c r="Q224" s="96">
        <v>372.6</v>
      </c>
      <c r="R224" s="96">
        <v>374.2</v>
      </c>
      <c r="S224" s="19">
        <v>79.400000000000006</v>
      </c>
      <c r="T224" s="96">
        <v>644.46536523929467</v>
      </c>
      <c r="U224" s="96">
        <v>560.06108312342576</v>
      </c>
      <c r="V224" s="96">
        <v>603.60831234256921</v>
      </c>
      <c r="W224" s="96">
        <v>589.14861460957172</v>
      </c>
      <c r="X224" s="96">
        <v>596.21032745591947</v>
      </c>
      <c r="Y224" s="96">
        <v>599.40491183879089</v>
      </c>
      <c r="Z224" s="96">
        <v>653.37657430730485</v>
      </c>
      <c r="AA224" s="96">
        <v>833.45025188916873</v>
      </c>
      <c r="AB224" s="96">
        <v>684.9861460957178</v>
      </c>
      <c r="AC224" s="96">
        <v>596.37846347607046</v>
      </c>
      <c r="AD224" s="96">
        <v>588.64420654911839</v>
      </c>
      <c r="AE224" s="96">
        <v>626.47481108312343</v>
      </c>
      <c r="AF224" s="96">
        <v>629.16498740554152</v>
      </c>
    </row>
    <row r="225" spans="1:32">
      <c r="A225" s="3">
        <v>2006</v>
      </c>
      <c r="B225" s="5" t="s">
        <v>17</v>
      </c>
      <c r="C225" s="5" t="s">
        <v>24</v>
      </c>
      <c r="D225" s="2">
        <v>7</v>
      </c>
      <c r="E225" s="2">
        <v>4</v>
      </c>
      <c r="F225" s="96">
        <v>137.5</v>
      </c>
      <c r="G225" s="96">
        <v>134.69999999999999</v>
      </c>
      <c r="H225" s="96">
        <v>136</v>
      </c>
      <c r="I225" s="96">
        <v>132</v>
      </c>
      <c r="J225" s="96">
        <v>135.1</v>
      </c>
      <c r="K225" s="96">
        <v>133.6</v>
      </c>
      <c r="L225" s="96">
        <v>136.80000000000001</v>
      </c>
      <c r="M225" s="96">
        <v>153.5</v>
      </c>
      <c r="N225" s="96">
        <v>141.9</v>
      </c>
      <c r="O225" s="96">
        <v>138.30000000000001</v>
      </c>
      <c r="P225" s="96">
        <v>136.4</v>
      </c>
      <c r="Q225" s="96">
        <v>137.80000000000001</v>
      </c>
      <c r="R225" s="96">
        <v>130.80000000000001</v>
      </c>
      <c r="S225" s="19">
        <v>79.400000000000006</v>
      </c>
      <c r="T225" s="96">
        <v>231.18702770780854</v>
      </c>
      <c r="U225" s="96">
        <v>226.47921914357678</v>
      </c>
      <c r="V225" s="96">
        <v>228.66498740554155</v>
      </c>
      <c r="W225" s="96">
        <v>221.9395465994962</v>
      </c>
      <c r="X225" s="96">
        <v>227.15176322418134</v>
      </c>
      <c r="Y225" s="96">
        <v>224.62972292191432</v>
      </c>
      <c r="Z225" s="96">
        <v>230.01007556675066</v>
      </c>
      <c r="AA225" s="96">
        <v>258.08879093198993</v>
      </c>
      <c r="AB225" s="96">
        <v>238.58501259445845</v>
      </c>
      <c r="AC225" s="96">
        <v>232.53211586901764</v>
      </c>
      <c r="AD225" s="96">
        <v>229.3375314861461</v>
      </c>
      <c r="AE225" s="96">
        <v>231.69143576826198</v>
      </c>
      <c r="AF225" s="96">
        <v>219.92191435768265</v>
      </c>
    </row>
    <row r="226" spans="1:32">
      <c r="A226" s="3">
        <v>2006</v>
      </c>
      <c r="B226" s="5" t="s">
        <v>17</v>
      </c>
      <c r="C226" s="5" t="s">
        <v>25</v>
      </c>
      <c r="D226" s="2">
        <v>8</v>
      </c>
      <c r="E226" s="2">
        <v>4</v>
      </c>
      <c r="F226" s="96">
        <v>127.6</v>
      </c>
      <c r="G226" s="96">
        <v>121.1</v>
      </c>
      <c r="H226" s="96">
        <v>128</v>
      </c>
      <c r="I226" s="96">
        <v>121.8</v>
      </c>
      <c r="J226" s="96">
        <v>130</v>
      </c>
      <c r="K226" s="96">
        <v>115.2</v>
      </c>
      <c r="L226" s="96">
        <v>128.80000000000001</v>
      </c>
      <c r="M226" s="96">
        <v>144</v>
      </c>
      <c r="N226" s="96">
        <v>128.9</v>
      </c>
      <c r="O226" s="96">
        <v>132</v>
      </c>
      <c r="P226" s="96">
        <v>122.1</v>
      </c>
      <c r="Q226" s="96">
        <v>127.7</v>
      </c>
      <c r="R226" s="96">
        <v>122.3</v>
      </c>
      <c r="S226" s="19">
        <v>79.400000000000006</v>
      </c>
      <c r="T226" s="96">
        <v>214.54156171284632</v>
      </c>
      <c r="U226" s="96">
        <v>203.61272040302265</v>
      </c>
      <c r="V226" s="96">
        <v>215.21410579345087</v>
      </c>
      <c r="W226" s="96">
        <v>204.78967254408059</v>
      </c>
      <c r="X226" s="96">
        <v>218.57682619647355</v>
      </c>
      <c r="Y226" s="96">
        <v>193.69269521410578</v>
      </c>
      <c r="Z226" s="96">
        <v>216.55919395465997</v>
      </c>
      <c r="AA226" s="96">
        <v>242.11586901763224</v>
      </c>
      <c r="AB226" s="96">
        <v>216.72732997481108</v>
      </c>
      <c r="AC226" s="96">
        <v>221.9395465994962</v>
      </c>
      <c r="AD226" s="96">
        <v>205.29408060453397</v>
      </c>
      <c r="AE226" s="96">
        <v>214.70969773299748</v>
      </c>
      <c r="AF226" s="96">
        <v>205.63035264483625</v>
      </c>
    </row>
    <row r="227" spans="1:32">
      <c r="A227" s="3">
        <v>2006</v>
      </c>
      <c r="B227" s="5" t="s">
        <v>17</v>
      </c>
      <c r="C227" s="5" t="s">
        <v>26</v>
      </c>
      <c r="D227" s="2">
        <v>9</v>
      </c>
      <c r="E227" s="2">
        <v>4</v>
      </c>
      <c r="F227" s="96">
        <v>139.69999999999999</v>
      </c>
      <c r="G227" s="96">
        <v>137.4</v>
      </c>
      <c r="H227" s="96">
        <v>138.5</v>
      </c>
      <c r="I227" s="96">
        <v>133.80000000000001</v>
      </c>
      <c r="J227" s="96">
        <v>136.19999999999999</v>
      </c>
      <c r="K227" s="96">
        <v>138.19999999999999</v>
      </c>
      <c r="L227" s="96">
        <v>138.9</v>
      </c>
      <c r="M227" s="96">
        <v>159.4</v>
      </c>
      <c r="N227" s="96">
        <v>145.5</v>
      </c>
      <c r="O227" s="96">
        <v>140.6</v>
      </c>
      <c r="P227" s="96">
        <v>139.19999999999999</v>
      </c>
      <c r="Q227" s="96">
        <v>139.4</v>
      </c>
      <c r="R227" s="96">
        <v>132.5</v>
      </c>
      <c r="S227" s="19">
        <v>79.400000000000006</v>
      </c>
      <c r="T227" s="96">
        <v>234.88602015113344</v>
      </c>
      <c r="U227" s="96">
        <v>231.01889168765743</v>
      </c>
      <c r="V227" s="96">
        <v>232.86838790931989</v>
      </c>
      <c r="W227" s="96">
        <v>224.96599496221666</v>
      </c>
      <c r="X227" s="96">
        <v>229.00125944584377</v>
      </c>
      <c r="Y227" s="96">
        <v>232.36397984886645</v>
      </c>
      <c r="Z227" s="96">
        <v>233.54093198992445</v>
      </c>
      <c r="AA227" s="96">
        <v>268.00881612090677</v>
      </c>
      <c r="AB227" s="96">
        <v>244.63790931989922</v>
      </c>
      <c r="AC227" s="96">
        <v>236.39924433249368</v>
      </c>
      <c r="AD227" s="96">
        <v>234.04534005037777</v>
      </c>
      <c r="AE227" s="96">
        <v>234.38161209068011</v>
      </c>
      <c r="AF227" s="96">
        <v>222.78022670025186</v>
      </c>
    </row>
    <row r="228" spans="1:32">
      <c r="A228" s="3">
        <v>2006</v>
      </c>
      <c r="B228" s="5" t="s">
        <v>27</v>
      </c>
      <c r="C228" s="5" t="s">
        <v>18</v>
      </c>
      <c r="D228" s="2">
        <v>10</v>
      </c>
      <c r="E228" s="2">
        <v>4</v>
      </c>
      <c r="F228" s="44">
        <v>9.91</v>
      </c>
      <c r="G228" s="44">
        <v>8.8000000000000007</v>
      </c>
      <c r="H228" s="44">
        <v>9.43</v>
      </c>
      <c r="I228" s="44">
        <v>9.1</v>
      </c>
      <c r="J228" s="44">
        <v>9.3699999999999992</v>
      </c>
      <c r="K228" s="44">
        <v>9.3699999999999992</v>
      </c>
      <c r="L228" s="44">
        <v>10.199999999999999</v>
      </c>
      <c r="M228" s="44">
        <v>12.78</v>
      </c>
      <c r="N228" s="44">
        <v>10.88</v>
      </c>
      <c r="O228" s="44">
        <v>9.41</v>
      </c>
      <c r="P228" s="44">
        <v>9.18</v>
      </c>
      <c r="Q228" s="44">
        <v>9.5299999999999994</v>
      </c>
      <c r="R228" s="44">
        <v>9.08</v>
      </c>
      <c r="S228" s="19">
        <v>79.400000000000006</v>
      </c>
      <c r="T228" s="44">
        <v>16.662279596977331</v>
      </c>
      <c r="U228" s="44">
        <v>14.795969773299749</v>
      </c>
      <c r="V228" s="44">
        <v>15.855226700251889</v>
      </c>
      <c r="W228" s="44">
        <v>15.300377833753146</v>
      </c>
      <c r="X228" s="44">
        <v>15.754345088161207</v>
      </c>
      <c r="Y228" s="44">
        <v>15.754345088161207</v>
      </c>
      <c r="Z228" s="44">
        <v>17.149874055415612</v>
      </c>
      <c r="AA228" s="44">
        <v>21.487783375314859</v>
      </c>
      <c r="AB228" s="44">
        <v>18.293198992443322</v>
      </c>
      <c r="AC228" s="44">
        <v>15.821599496221664</v>
      </c>
      <c r="AD228" s="44">
        <v>15.434886649874054</v>
      </c>
      <c r="AE228" s="44">
        <v>16.023362720403021</v>
      </c>
      <c r="AF228" s="44">
        <v>15.266750629722921</v>
      </c>
    </row>
    <row r="229" spans="1:32">
      <c r="A229" s="3">
        <v>2006</v>
      </c>
      <c r="B229" s="5" t="s">
        <v>27</v>
      </c>
      <c r="C229" s="5" t="s">
        <v>19</v>
      </c>
      <c r="D229" s="2">
        <v>11</v>
      </c>
      <c r="E229" s="2">
        <v>4</v>
      </c>
      <c r="F229" s="44">
        <v>11.26</v>
      </c>
      <c r="G229" s="44">
        <v>10.130000000000001</v>
      </c>
      <c r="H229" s="44">
        <v>10.76</v>
      </c>
      <c r="I229" s="44">
        <v>10.42</v>
      </c>
      <c r="J229" s="44">
        <v>10.75</v>
      </c>
      <c r="K229" s="44">
        <v>10.67</v>
      </c>
      <c r="L229" s="44">
        <v>11.95</v>
      </c>
      <c r="M229" s="44">
        <v>13.85</v>
      </c>
      <c r="N229" s="44">
        <v>12.82</v>
      </c>
      <c r="O229" s="44">
        <v>10.89</v>
      </c>
      <c r="P229" s="44">
        <v>10.36</v>
      </c>
      <c r="Q229" s="44">
        <v>10.73</v>
      </c>
      <c r="R229" s="44">
        <v>9.85</v>
      </c>
      <c r="S229" s="19">
        <v>79.400000000000006</v>
      </c>
      <c r="T229" s="44">
        <v>18.932115869017633</v>
      </c>
      <c r="U229" s="44">
        <v>17.032178841309822</v>
      </c>
      <c r="V229" s="44">
        <v>18.091435768261963</v>
      </c>
      <c r="W229" s="44">
        <v>17.51977329974811</v>
      </c>
      <c r="X229" s="44">
        <v>18.074622166246851</v>
      </c>
      <c r="Y229" s="44">
        <v>17.940113350125941</v>
      </c>
      <c r="Z229" s="44">
        <v>20.092254408060448</v>
      </c>
      <c r="AA229" s="44">
        <v>23.286838790931988</v>
      </c>
      <c r="AB229" s="44">
        <v>21.555037783375315</v>
      </c>
      <c r="AC229" s="44">
        <v>18.310012594458438</v>
      </c>
      <c r="AD229" s="44">
        <v>17.418891687657428</v>
      </c>
      <c r="AE229" s="44">
        <v>18.040994962216626</v>
      </c>
      <c r="AF229" s="44">
        <v>16.561397984886646</v>
      </c>
    </row>
    <row r="230" spans="1:32">
      <c r="A230" s="3">
        <v>2006</v>
      </c>
      <c r="B230" s="5" t="s">
        <v>27</v>
      </c>
      <c r="C230" s="5" t="s">
        <v>20</v>
      </c>
      <c r="D230" s="2">
        <v>12</v>
      </c>
      <c r="E230" s="2">
        <v>4</v>
      </c>
      <c r="F230" s="44">
        <v>8.68</v>
      </c>
      <c r="G230" s="44">
        <v>7.82</v>
      </c>
      <c r="H230" s="44">
        <v>8.27</v>
      </c>
      <c r="I230" s="44">
        <v>7.87</v>
      </c>
      <c r="J230" s="44">
        <v>8.09</v>
      </c>
      <c r="K230" s="44">
        <v>8.1999999999999993</v>
      </c>
      <c r="L230" s="44">
        <v>8.66</v>
      </c>
      <c r="M230" s="44">
        <v>11.77</v>
      </c>
      <c r="N230" s="44">
        <v>9.39</v>
      </c>
      <c r="O230" s="44">
        <v>8.19</v>
      </c>
      <c r="P230" s="44">
        <v>8.09</v>
      </c>
      <c r="Q230" s="44">
        <v>8.5299999999999994</v>
      </c>
      <c r="R230" s="44">
        <v>8.3699999999999992</v>
      </c>
      <c r="S230" s="19">
        <v>79.400000000000006</v>
      </c>
      <c r="T230" s="44">
        <v>14.594206549118386</v>
      </c>
      <c r="U230" s="44">
        <v>13.148236775818638</v>
      </c>
      <c r="V230" s="44">
        <v>13.904848866498737</v>
      </c>
      <c r="W230" s="44">
        <v>13.232304785894206</v>
      </c>
      <c r="X230" s="44">
        <v>13.602204030226698</v>
      </c>
      <c r="Y230" s="44">
        <v>13.787153652392943</v>
      </c>
      <c r="Z230" s="44">
        <v>14.560579345088161</v>
      </c>
      <c r="AA230" s="44">
        <v>19.789609571788411</v>
      </c>
      <c r="AB230" s="44">
        <v>15.787972292191435</v>
      </c>
      <c r="AC230" s="44">
        <v>13.770340050377833</v>
      </c>
      <c r="AD230" s="44">
        <v>13.602204030226698</v>
      </c>
      <c r="AE230" s="44">
        <v>14.342002518891686</v>
      </c>
      <c r="AF230" s="44">
        <v>14.072984886649873</v>
      </c>
    </row>
    <row r="231" spans="1:32">
      <c r="A231" s="3">
        <v>2006</v>
      </c>
      <c r="B231" s="5" t="s">
        <v>27</v>
      </c>
      <c r="C231" s="5" t="s">
        <v>21</v>
      </c>
      <c r="D231" s="2">
        <v>13</v>
      </c>
      <c r="E231" s="2">
        <v>4</v>
      </c>
      <c r="F231" s="44">
        <v>11.12</v>
      </c>
      <c r="G231" s="44">
        <v>9.84</v>
      </c>
      <c r="H231" s="44">
        <v>10.54</v>
      </c>
      <c r="I231" s="44">
        <v>10.220000000000001</v>
      </c>
      <c r="J231" s="44">
        <v>10.48</v>
      </c>
      <c r="K231" s="44">
        <v>10.42</v>
      </c>
      <c r="L231" s="44">
        <v>11.59</v>
      </c>
      <c r="M231" s="44">
        <v>13.93</v>
      </c>
      <c r="N231" s="44">
        <v>12.34</v>
      </c>
      <c r="O231" s="44">
        <v>10.46</v>
      </c>
      <c r="P231" s="44">
        <v>10.1</v>
      </c>
      <c r="Q231" s="44">
        <v>10.66</v>
      </c>
      <c r="R231" s="44">
        <v>10</v>
      </c>
      <c r="S231" s="19">
        <v>79.400000000000006</v>
      </c>
      <c r="T231" s="44">
        <v>18.696725440806045</v>
      </c>
      <c r="U231" s="44">
        <v>16.544584382871534</v>
      </c>
      <c r="V231" s="44">
        <v>17.721536523929469</v>
      </c>
      <c r="W231" s="44">
        <v>17.183501259445844</v>
      </c>
      <c r="X231" s="44">
        <v>17.620654911838791</v>
      </c>
      <c r="Y231" s="44">
        <v>17.51977329974811</v>
      </c>
      <c r="Z231" s="44">
        <v>19.48696473551637</v>
      </c>
      <c r="AA231" s="44">
        <v>23.421347607052894</v>
      </c>
      <c r="AB231" s="44">
        <v>20.747984886649871</v>
      </c>
      <c r="AC231" s="44">
        <v>17.587027707808563</v>
      </c>
      <c r="AD231" s="44">
        <v>16.981738035264481</v>
      </c>
      <c r="AE231" s="44">
        <v>17.923299748110832</v>
      </c>
      <c r="AF231" s="44">
        <v>16.81360201511335</v>
      </c>
    </row>
    <row r="232" spans="1:32">
      <c r="A232" s="3">
        <v>2006</v>
      </c>
      <c r="B232" s="5" t="s">
        <v>27</v>
      </c>
      <c r="C232" s="5" t="s">
        <v>22</v>
      </c>
      <c r="D232" s="2">
        <v>14</v>
      </c>
      <c r="E232" s="2">
        <v>4</v>
      </c>
      <c r="F232" s="44">
        <v>11.76</v>
      </c>
      <c r="G232" s="44">
        <v>10.63</v>
      </c>
      <c r="H232" s="44">
        <v>11.2</v>
      </c>
      <c r="I232" s="44">
        <v>10.82</v>
      </c>
      <c r="J232" s="44">
        <v>11.19</v>
      </c>
      <c r="K232" s="44">
        <v>11.11</v>
      </c>
      <c r="L232" s="44">
        <v>12.45</v>
      </c>
      <c r="M232" s="44">
        <v>14.51</v>
      </c>
      <c r="N232" s="44">
        <v>13.45</v>
      </c>
      <c r="O232" s="44">
        <v>11.27</v>
      </c>
      <c r="P232" s="44">
        <v>10.8</v>
      </c>
      <c r="Q232" s="44">
        <v>11.17</v>
      </c>
      <c r="R232" s="44">
        <v>10.11</v>
      </c>
      <c r="S232" s="19">
        <v>79.400000000000006</v>
      </c>
      <c r="T232" s="44">
        <v>19.772795969773298</v>
      </c>
      <c r="U232" s="44">
        <v>17.872858942065491</v>
      </c>
      <c r="V232" s="44">
        <v>18.831234256926948</v>
      </c>
      <c r="W232" s="44">
        <v>18.192317380352645</v>
      </c>
      <c r="X232" s="44">
        <v>18.814420654911839</v>
      </c>
      <c r="Y232" s="44">
        <v>18.679911838790929</v>
      </c>
      <c r="Z232" s="44">
        <v>20.932934508816118</v>
      </c>
      <c r="AA232" s="44">
        <v>24.39653652392947</v>
      </c>
      <c r="AB232" s="44">
        <v>22.614294710327453</v>
      </c>
      <c r="AC232" s="44">
        <v>18.948929471032741</v>
      </c>
      <c r="AD232" s="44">
        <v>18.15869017632242</v>
      </c>
      <c r="AE232" s="44">
        <v>18.78079345088161</v>
      </c>
      <c r="AF232" s="44">
        <v>16.998551637279594</v>
      </c>
    </row>
    <row r="233" spans="1:32">
      <c r="A233" s="3">
        <v>2006</v>
      </c>
      <c r="B233" s="5" t="s">
        <v>27</v>
      </c>
      <c r="C233" s="5" t="s">
        <v>23</v>
      </c>
      <c r="D233" s="2">
        <v>15</v>
      </c>
      <c r="E233" s="2">
        <v>4</v>
      </c>
      <c r="F233" s="44">
        <v>10.16</v>
      </c>
      <c r="G233" s="44">
        <v>8.75</v>
      </c>
      <c r="H233" s="44">
        <v>9.69</v>
      </c>
      <c r="I233" s="44">
        <v>9.23</v>
      </c>
      <c r="J233" s="44">
        <v>9.3800000000000008</v>
      </c>
      <c r="K233" s="44">
        <v>9.5399999999999991</v>
      </c>
      <c r="L233" s="44">
        <v>10.28</v>
      </c>
      <c r="M233" s="44">
        <v>13.3</v>
      </c>
      <c r="N233" s="44">
        <v>10.83</v>
      </c>
      <c r="O233" s="44">
        <v>9.32</v>
      </c>
      <c r="P233" s="44">
        <v>9.2899999999999991</v>
      </c>
      <c r="Q233" s="44">
        <v>9.94</v>
      </c>
      <c r="R233" s="44">
        <v>9.77</v>
      </c>
      <c r="S233" s="19">
        <v>79.400000000000006</v>
      </c>
      <c r="T233" s="44">
        <v>17.082619647355163</v>
      </c>
      <c r="U233" s="44">
        <v>14.71190176322418</v>
      </c>
      <c r="V233" s="44">
        <v>16.292380352644834</v>
      </c>
      <c r="W233" s="44">
        <v>15.518954659949623</v>
      </c>
      <c r="X233" s="44">
        <v>15.771158690176321</v>
      </c>
      <c r="Y233" s="44">
        <v>16.040176322418134</v>
      </c>
      <c r="Z233" s="44">
        <v>17.284382871536522</v>
      </c>
      <c r="AA233" s="44">
        <v>22.362090680100756</v>
      </c>
      <c r="AB233" s="44">
        <v>18.209130982367757</v>
      </c>
      <c r="AC233" s="44">
        <v>15.670277078085642</v>
      </c>
      <c r="AD233" s="44">
        <v>15.619836272040301</v>
      </c>
      <c r="AE233" s="44">
        <v>16.712720403022669</v>
      </c>
      <c r="AF233" s="44">
        <v>16.42688916876574</v>
      </c>
    </row>
    <row r="234" spans="1:32">
      <c r="A234" s="3">
        <v>2006</v>
      </c>
      <c r="B234" s="5" t="s">
        <v>27</v>
      </c>
      <c r="C234" s="5" t="s">
        <v>24</v>
      </c>
      <c r="D234" s="2">
        <v>16</v>
      </c>
      <c r="E234" s="2">
        <v>4</v>
      </c>
      <c r="F234" s="44">
        <v>7</v>
      </c>
      <c r="G234" s="44">
        <v>6.5</v>
      </c>
      <c r="H234" s="44">
        <v>6.7</v>
      </c>
      <c r="I234" s="44">
        <v>6.61</v>
      </c>
      <c r="J234" s="44">
        <v>6.71</v>
      </c>
      <c r="K234" s="44">
        <v>6.69</v>
      </c>
      <c r="L234" s="44">
        <v>7.13</v>
      </c>
      <c r="M234" s="44">
        <v>8.25</v>
      </c>
      <c r="N234" s="44">
        <v>7.5</v>
      </c>
      <c r="O234" s="44">
        <v>7.16</v>
      </c>
      <c r="P234" s="44">
        <v>6.66</v>
      </c>
      <c r="Q234" s="44">
        <v>6.97</v>
      </c>
      <c r="R234" s="44">
        <v>7.1</v>
      </c>
      <c r="S234" s="19">
        <v>79.400000000000006</v>
      </c>
      <c r="T234" s="44">
        <v>11.769521410579344</v>
      </c>
      <c r="U234" s="44">
        <v>10.928841309823676</v>
      </c>
      <c r="V234" s="44">
        <v>11.265113350125944</v>
      </c>
      <c r="W234" s="44">
        <v>11.113790931989925</v>
      </c>
      <c r="X234" s="44">
        <v>11.281926952141056</v>
      </c>
      <c r="Y234" s="44">
        <v>11.248299748110831</v>
      </c>
      <c r="Z234" s="44">
        <v>11.988098236775818</v>
      </c>
      <c r="AA234" s="44">
        <v>13.871221662468512</v>
      </c>
      <c r="AB234" s="44">
        <v>12.610201511335012</v>
      </c>
      <c r="AC234" s="44">
        <v>12.038539042821158</v>
      </c>
      <c r="AD234" s="44">
        <v>11.197858942065491</v>
      </c>
      <c r="AE234" s="44">
        <v>11.719080604534005</v>
      </c>
      <c r="AF234" s="44">
        <v>11.937657430730477</v>
      </c>
    </row>
    <row r="235" spans="1:32">
      <c r="A235" s="3">
        <v>2006</v>
      </c>
      <c r="B235" s="5" t="s">
        <v>27</v>
      </c>
      <c r="C235" s="5" t="s">
        <v>25</v>
      </c>
      <c r="D235" s="2">
        <v>17</v>
      </c>
      <c r="E235" s="2">
        <v>4</v>
      </c>
      <c r="F235" s="44">
        <v>6.88</v>
      </c>
      <c r="G235" s="44">
        <v>6.59</v>
      </c>
      <c r="H235" s="44">
        <v>6.65</v>
      </c>
      <c r="I235" s="44">
        <v>6.57</v>
      </c>
      <c r="J235" s="44">
        <v>6.68</v>
      </c>
      <c r="K235" s="44">
        <v>6.45</v>
      </c>
      <c r="L235" s="44">
        <v>6.96</v>
      </c>
      <c r="M235" s="44">
        <v>7.67</v>
      </c>
      <c r="N235" s="44">
        <v>7</v>
      </c>
      <c r="O235" s="44">
        <v>7.05</v>
      </c>
      <c r="P235" s="44">
        <v>6.48</v>
      </c>
      <c r="Q235" s="44">
        <v>6.86</v>
      </c>
      <c r="R235" s="44">
        <v>7.33</v>
      </c>
      <c r="S235" s="19">
        <v>79.400000000000006</v>
      </c>
      <c r="T235" s="44">
        <v>11.567758186397985</v>
      </c>
      <c r="U235" s="44">
        <v>11.080163727959697</v>
      </c>
      <c r="V235" s="44">
        <v>11.181045340050378</v>
      </c>
      <c r="W235" s="44">
        <v>11.04653652392947</v>
      </c>
      <c r="X235" s="44">
        <v>11.231486146095717</v>
      </c>
      <c r="Y235" s="44">
        <v>10.844773299748111</v>
      </c>
      <c r="Z235" s="44">
        <v>11.702267002518891</v>
      </c>
      <c r="AA235" s="44">
        <v>12.896032745591938</v>
      </c>
      <c r="AB235" s="44">
        <v>11.769521410579344</v>
      </c>
      <c r="AC235" s="44">
        <v>11.853589420654911</v>
      </c>
      <c r="AD235" s="44">
        <v>10.89521410579345</v>
      </c>
      <c r="AE235" s="44">
        <v>11.534130982367758</v>
      </c>
      <c r="AF235" s="44">
        <v>12.324370277078085</v>
      </c>
    </row>
    <row r="236" spans="1:32">
      <c r="A236" s="3">
        <v>2006</v>
      </c>
      <c r="B236" s="5" t="s">
        <v>27</v>
      </c>
      <c r="C236" s="5" t="s">
        <v>26</v>
      </c>
      <c r="D236" s="2">
        <v>18</v>
      </c>
      <c r="E236" s="2">
        <v>4</v>
      </c>
      <c r="F236" s="44">
        <v>7.02</v>
      </c>
      <c r="G236" s="44">
        <v>6.48</v>
      </c>
      <c r="H236" s="44">
        <v>6.72</v>
      </c>
      <c r="I236" s="44">
        <v>6.61</v>
      </c>
      <c r="J236" s="44">
        <v>6.71</v>
      </c>
      <c r="K236" s="44">
        <v>6.75</v>
      </c>
      <c r="L236" s="44">
        <v>7.16</v>
      </c>
      <c r="M236" s="44">
        <v>8.59</v>
      </c>
      <c r="N236" s="44">
        <v>7.56</v>
      </c>
      <c r="O236" s="44">
        <v>7.18</v>
      </c>
      <c r="P236" s="44">
        <v>6.68</v>
      </c>
      <c r="Q236" s="44">
        <v>7</v>
      </c>
      <c r="R236" s="44">
        <v>7.03</v>
      </c>
      <c r="S236" s="19">
        <v>79.400000000000006</v>
      </c>
      <c r="T236" s="44">
        <v>11.803148614609571</v>
      </c>
      <c r="U236" s="44">
        <v>10.89521410579345</v>
      </c>
      <c r="V236" s="44">
        <v>11.29874055415617</v>
      </c>
      <c r="W236" s="44">
        <v>11.113790931989925</v>
      </c>
      <c r="X236" s="44">
        <v>11.281926952141056</v>
      </c>
      <c r="Y236" s="44">
        <v>11.349181360201511</v>
      </c>
      <c r="Z236" s="44">
        <v>12.038539042821158</v>
      </c>
      <c r="AA236" s="44">
        <v>14.442884130982366</v>
      </c>
      <c r="AB236" s="44">
        <v>12.711083123425691</v>
      </c>
      <c r="AC236" s="44">
        <v>12.072166246851385</v>
      </c>
      <c r="AD236" s="44">
        <v>11.231486146095717</v>
      </c>
      <c r="AE236" s="44">
        <v>11.769521410579344</v>
      </c>
      <c r="AF236" s="44">
        <v>11.819962216624685</v>
      </c>
    </row>
    <row r="237" spans="1:32">
      <c r="A237" s="3">
        <v>2006</v>
      </c>
      <c r="B237" s="5" t="s">
        <v>28</v>
      </c>
      <c r="C237" s="5" t="s">
        <v>18</v>
      </c>
      <c r="D237" s="2">
        <v>19</v>
      </c>
      <c r="E237" s="2">
        <v>4</v>
      </c>
      <c r="F237" s="45">
        <v>9.84</v>
      </c>
      <c r="G237" s="45">
        <v>8.74</v>
      </c>
      <c r="H237" s="45">
        <v>9.35</v>
      </c>
      <c r="I237" s="45">
        <v>9.01</v>
      </c>
      <c r="J237" s="45">
        <v>9.3000000000000007</v>
      </c>
      <c r="K237" s="45">
        <v>9.31</v>
      </c>
      <c r="L237" s="45">
        <v>10.11</v>
      </c>
      <c r="M237" s="45">
        <v>12.76</v>
      </c>
      <c r="N237" s="45">
        <v>10.82</v>
      </c>
      <c r="O237" s="45">
        <v>9.33</v>
      </c>
      <c r="P237" s="45">
        <v>9.1</v>
      </c>
      <c r="Q237" s="45">
        <v>9.4600000000000009</v>
      </c>
      <c r="R237" s="45">
        <v>9</v>
      </c>
      <c r="S237" s="19">
        <v>79.400000000000006</v>
      </c>
      <c r="T237" s="45">
        <v>16.544584382871534</v>
      </c>
      <c r="U237" s="45">
        <v>14.695088161209066</v>
      </c>
      <c r="V237" s="45">
        <v>15.72071788413098</v>
      </c>
      <c r="W237" s="45">
        <v>15.149055415617127</v>
      </c>
      <c r="X237" s="45">
        <v>15.636649874055417</v>
      </c>
      <c r="Y237" s="45">
        <v>15.653463476070527</v>
      </c>
      <c r="Z237" s="45">
        <v>16.998551637279594</v>
      </c>
      <c r="AA237" s="45">
        <v>21.454156171284634</v>
      </c>
      <c r="AB237" s="45">
        <v>18.192317380352645</v>
      </c>
      <c r="AC237" s="45">
        <v>15.687090680100756</v>
      </c>
      <c r="AD237" s="45">
        <v>15.300377833753146</v>
      </c>
      <c r="AE237" s="45">
        <v>15.905667506297229</v>
      </c>
      <c r="AF237" s="45">
        <v>15.132241813602015</v>
      </c>
    </row>
    <row r="238" spans="1:32">
      <c r="A238" s="3">
        <v>2006</v>
      </c>
      <c r="B238" s="5" t="s">
        <v>28</v>
      </c>
      <c r="C238" s="5" t="s">
        <v>19</v>
      </c>
      <c r="D238" s="2">
        <v>20</v>
      </c>
      <c r="E238" s="2">
        <v>4</v>
      </c>
      <c r="F238" s="45">
        <v>11.15</v>
      </c>
      <c r="G238" s="45">
        <v>10</v>
      </c>
      <c r="H238" s="45">
        <v>10.63</v>
      </c>
      <c r="I238" s="45">
        <v>10.25</v>
      </c>
      <c r="J238" s="45">
        <v>10.61</v>
      </c>
      <c r="K238" s="45">
        <v>10.53</v>
      </c>
      <c r="L238" s="45">
        <v>11.76</v>
      </c>
      <c r="M238" s="45">
        <v>13.81</v>
      </c>
      <c r="N238" s="45">
        <v>12.72</v>
      </c>
      <c r="O238" s="45">
        <v>10.78</v>
      </c>
      <c r="P238" s="45">
        <v>10.23</v>
      </c>
      <c r="Q238" s="45">
        <v>10.58</v>
      </c>
      <c r="R238" s="45">
        <v>9.7100000000000009</v>
      </c>
      <c r="S238" s="19">
        <v>79.400000000000006</v>
      </c>
      <c r="T238" s="45">
        <v>18.747166246851386</v>
      </c>
      <c r="U238" s="45">
        <v>16.81360201511335</v>
      </c>
      <c r="V238" s="45">
        <v>17.872858942065491</v>
      </c>
      <c r="W238" s="45">
        <v>17.233942065491181</v>
      </c>
      <c r="X238" s="45">
        <v>17.839231738035263</v>
      </c>
      <c r="Y238" s="45">
        <v>17.704722921914353</v>
      </c>
      <c r="Z238" s="45">
        <v>19.772795969773298</v>
      </c>
      <c r="AA238" s="45">
        <v>23.219584382871535</v>
      </c>
      <c r="AB238" s="45">
        <v>21.386901763224181</v>
      </c>
      <c r="AC238" s="45">
        <v>18.125062972292188</v>
      </c>
      <c r="AD238" s="45">
        <v>17.200314861460956</v>
      </c>
      <c r="AE238" s="45">
        <v>17.788790931989922</v>
      </c>
      <c r="AF238" s="45">
        <v>16.326007556675062</v>
      </c>
    </row>
    <row r="239" spans="1:32">
      <c r="A239" s="3">
        <v>2006</v>
      </c>
      <c r="B239" s="5" t="s">
        <v>28</v>
      </c>
      <c r="C239" s="5" t="s">
        <v>20</v>
      </c>
      <c r="D239" s="2">
        <v>21</v>
      </c>
      <c r="E239" s="2">
        <v>4</v>
      </c>
      <c r="F239" s="45">
        <v>8.67</v>
      </c>
      <c r="G239" s="45">
        <v>7.81</v>
      </c>
      <c r="H239" s="45">
        <v>8.25</v>
      </c>
      <c r="I239" s="45">
        <v>7.82</v>
      </c>
      <c r="J239" s="45">
        <v>8.06</v>
      </c>
      <c r="K239" s="45">
        <v>8.18</v>
      </c>
      <c r="L239" s="45">
        <v>8.65</v>
      </c>
      <c r="M239" s="45">
        <v>11.81</v>
      </c>
      <c r="N239" s="45">
        <v>9.36</v>
      </c>
      <c r="O239" s="45">
        <v>8.18</v>
      </c>
      <c r="P239" s="45">
        <v>8.08</v>
      </c>
      <c r="Q239" s="45">
        <v>8.5</v>
      </c>
      <c r="R239" s="45">
        <v>8.35</v>
      </c>
      <c r="S239" s="19">
        <v>79.400000000000006</v>
      </c>
      <c r="T239" s="45">
        <v>14.577392947103272</v>
      </c>
      <c r="U239" s="45">
        <v>13.131423173803526</v>
      </c>
      <c r="V239" s="45">
        <v>13.871221662468512</v>
      </c>
      <c r="W239" s="45">
        <v>13.148236775818638</v>
      </c>
      <c r="X239" s="45">
        <v>13.551763224181359</v>
      </c>
      <c r="Y239" s="45">
        <v>13.753526448362718</v>
      </c>
      <c r="Z239" s="45">
        <v>14.543765743073047</v>
      </c>
      <c r="AA239" s="45">
        <v>19.856863979848864</v>
      </c>
      <c r="AB239" s="45">
        <v>15.737531486146095</v>
      </c>
      <c r="AC239" s="45">
        <v>13.753526448362718</v>
      </c>
      <c r="AD239" s="45">
        <v>13.585390428211587</v>
      </c>
      <c r="AE239" s="45">
        <v>14.291561712846347</v>
      </c>
      <c r="AF239" s="45">
        <v>14.039357682619645</v>
      </c>
    </row>
    <row r="240" spans="1:32">
      <c r="A240" s="3">
        <v>2006</v>
      </c>
      <c r="B240" s="5" t="s">
        <v>28</v>
      </c>
      <c r="C240" s="5" t="s">
        <v>21</v>
      </c>
      <c r="D240" s="2">
        <v>22</v>
      </c>
      <c r="E240" s="2">
        <v>4</v>
      </c>
      <c r="F240" s="45">
        <v>11.03</v>
      </c>
      <c r="G240" s="45">
        <v>9.74</v>
      </c>
      <c r="H240" s="45">
        <v>10.46</v>
      </c>
      <c r="I240" s="45">
        <v>10.119999999999999</v>
      </c>
      <c r="J240" s="45">
        <v>10.39</v>
      </c>
      <c r="K240" s="45">
        <v>10.31</v>
      </c>
      <c r="L240" s="45">
        <v>11.48</v>
      </c>
      <c r="M240" s="45">
        <v>13.88</v>
      </c>
      <c r="N240" s="45">
        <v>12.26</v>
      </c>
      <c r="O240" s="45">
        <v>10.38</v>
      </c>
      <c r="P240" s="45">
        <v>10.029999999999999</v>
      </c>
      <c r="Q240" s="45">
        <v>10.57</v>
      </c>
      <c r="R240" s="45">
        <v>9.9499999999999993</v>
      </c>
      <c r="S240" s="19">
        <v>79.400000000000006</v>
      </c>
      <c r="T240" s="45">
        <v>18.545403022670023</v>
      </c>
      <c r="U240" s="45">
        <v>16.376448362720403</v>
      </c>
      <c r="V240" s="45">
        <v>17.587027707808563</v>
      </c>
      <c r="W240" s="45">
        <v>17.015365239294709</v>
      </c>
      <c r="X240" s="45">
        <v>17.469332493702769</v>
      </c>
      <c r="Y240" s="45">
        <v>17.334823677581863</v>
      </c>
      <c r="Z240" s="45">
        <v>19.302015113350127</v>
      </c>
      <c r="AA240" s="45">
        <v>23.337279596977329</v>
      </c>
      <c r="AB240" s="45">
        <v>20.613476070528968</v>
      </c>
      <c r="AC240" s="45">
        <v>17.452518891687657</v>
      </c>
      <c r="AD240" s="45">
        <v>16.864042821158687</v>
      </c>
      <c r="AE240" s="45">
        <v>17.77197732997481</v>
      </c>
      <c r="AF240" s="45">
        <v>16.729534005037781</v>
      </c>
    </row>
    <row r="241" spans="1:32">
      <c r="A241" s="3">
        <v>2006</v>
      </c>
      <c r="B241" s="5" t="s">
        <v>28</v>
      </c>
      <c r="C241" s="5" t="s">
        <v>22</v>
      </c>
      <c r="D241" s="2">
        <v>23</v>
      </c>
      <c r="E241" s="2">
        <v>4</v>
      </c>
      <c r="F241" s="45">
        <v>11.64</v>
      </c>
      <c r="G241" s="45">
        <v>10.48</v>
      </c>
      <c r="H241" s="45">
        <v>11.08</v>
      </c>
      <c r="I241" s="45">
        <v>10.7</v>
      </c>
      <c r="J241" s="45">
        <v>11.01</v>
      </c>
      <c r="K241" s="45">
        <v>10.91</v>
      </c>
      <c r="L241" s="45">
        <v>12.26</v>
      </c>
      <c r="M241" s="45">
        <v>14.44</v>
      </c>
      <c r="N241" s="45">
        <v>13.33</v>
      </c>
      <c r="O241" s="45">
        <v>11.17</v>
      </c>
      <c r="P241" s="45">
        <v>10.67</v>
      </c>
      <c r="Q241" s="45">
        <v>11.04</v>
      </c>
      <c r="R241" s="45">
        <v>10</v>
      </c>
      <c r="S241" s="19">
        <v>79.400000000000006</v>
      </c>
      <c r="T241" s="45">
        <v>19.571032745591939</v>
      </c>
      <c r="U241" s="45">
        <v>17.620654911838791</v>
      </c>
      <c r="V241" s="45">
        <v>18.629471032745592</v>
      </c>
      <c r="W241" s="45">
        <v>17.990554156171282</v>
      </c>
      <c r="X241" s="45">
        <v>18.511775818639798</v>
      </c>
      <c r="Y241" s="45">
        <v>18.343639798488667</v>
      </c>
      <c r="Z241" s="45">
        <v>20.613476070528968</v>
      </c>
      <c r="AA241" s="45">
        <v>24.278841309823676</v>
      </c>
      <c r="AB241" s="45">
        <v>22.412531486146094</v>
      </c>
      <c r="AC241" s="45">
        <v>18.78079345088161</v>
      </c>
      <c r="AD241" s="45">
        <v>17.940113350125941</v>
      </c>
      <c r="AE241" s="45">
        <v>18.562216624685135</v>
      </c>
      <c r="AF241" s="45">
        <v>16.81360201511335</v>
      </c>
    </row>
    <row r="242" spans="1:32">
      <c r="A242" s="3">
        <v>2006</v>
      </c>
      <c r="B242" s="5" t="s">
        <v>28</v>
      </c>
      <c r="C242" s="5" t="s">
        <v>23</v>
      </c>
      <c r="D242" s="2">
        <v>24</v>
      </c>
      <c r="E242" s="2">
        <v>4</v>
      </c>
      <c r="F242" s="45">
        <v>10.14</v>
      </c>
      <c r="G242" s="45">
        <v>8.73</v>
      </c>
      <c r="H242" s="45">
        <v>9.67</v>
      </c>
      <c r="I242" s="45">
        <v>9.23</v>
      </c>
      <c r="J242" s="45">
        <v>9.36</v>
      </c>
      <c r="K242" s="45">
        <v>9.48</v>
      </c>
      <c r="L242" s="45">
        <v>10.27</v>
      </c>
      <c r="M242" s="45">
        <v>13.29</v>
      </c>
      <c r="N242" s="45">
        <v>10.81</v>
      </c>
      <c r="O242" s="45">
        <v>9.31</v>
      </c>
      <c r="P242" s="45">
        <v>9.2799999999999994</v>
      </c>
      <c r="Q242" s="45">
        <v>9.89</v>
      </c>
      <c r="R242" s="45">
        <v>9.83</v>
      </c>
      <c r="S242" s="19">
        <v>79.400000000000006</v>
      </c>
      <c r="T242" s="45">
        <v>17.048992443324938</v>
      </c>
      <c r="U242" s="45">
        <v>14.678274559193955</v>
      </c>
      <c r="V242" s="45">
        <v>16.258753148614609</v>
      </c>
      <c r="W242" s="45">
        <v>15.518954659949623</v>
      </c>
      <c r="X242" s="45">
        <v>15.737531486146095</v>
      </c>
      <c r="Y242" s="45">
        <v>15.939294710327458</v>
      </c>
      <c r="Z242" s="45">
        <v>17.267569269521406</v>
      </c>
      <c r="AA242" s="45">
        <v>22.34527707808564</v>
      </c>
      <c r="AB242" s="45">
        <v>18.175503778337529</v>
      </c>
      <c r="AC242" s="45">
        <v>15.653463476070527</v>
      </c>
      <c r="AD242" s="45">
        <v>15.603022670025187</v>
      </c>
      <c r="AE242" s="45">
        <v>16.628652392947103</v>
      </c>
      <c r="AF242" s="45">
        <v>16.527770780856422</v>
      </c>
    </row>
    <row r="243" spans="1:32">
      <c r="A243" s="3">
        <v>2006</v>
      </c>
      <c r="B243" s="5" t="s">
        <v>28</v>
      </c>
      <c r="C243" s="5" t="s">
        <v>24</v>
      </c>
      <c r="D243" s="2">
        <v>25</v>
      </c>
      <c r="E243" s="2">
        <v>4</v>
      </c>
      <c r="F243" s="45">
        <v>7</v>
      </c>
      <c r="G243" s="45">
        <v>6.49</v>
      </c>
      <c r="H243" s="45">
        <v>6.71</v>
      </c>
      <c r="I243" s="45">
        <v>6.59</v>
      </c>
      <c r="J243" s="45">
        <v>6.71</v>
      </c>
      <c r="K243" s="45">
        <v>6.69</v>
      </c>
      <c r="L243" s="45">
        <v>7.12</v>
      </c>
      <c r="M243" s="45">
        <v>8.2799999999999994</v>
      </c>
      <c r="N243" s="45">
        <v>7.5</v>
      </c>
      <c r="O243" s="45">
        <v>7.15</v>
      </c>
      <c r="P243" s="45">
        <v>6.62</v>
      </c>
      <c r="Q243" s="45">
        <v>6.93</v>
      </c>
      <c r="R243" s="45">
        <v>7.05</v>
      </c>
      <c r="S243" s="19">
        <v>79.400000000000006</v>
      </c>
      <c r="T243" s="45">
        <v>11.769521410579344</v>
      </c>
      <c r="U243" s="45">
        <v>10.912027707808564</v>
      </c>
      <c r="V243" s="45">
        <v>11.281926952141056</v>
      </c>
      <c r="W243" s="45">
        <v>11.080163727959697</v>
      </c>
      <c r="X243" s="45">
        <v>11.281926952141056</v>
      </c>
      <c r="Y243" s="45">
        <v>11.248299748110831</v>
      </c>
      <c r="Z243" s="45">
        <v>11.971284634760703</v>
      </c>
      <c r="AA243" s="45">
        <v>13.921662468513851</v>
      </c>
      <c r="AB243" s="45">
        <v>12.610201511335012</v>
      </c>
      <c r="AC243" s="45">
        <v>12.021725440806046</v>
      </c>
      <c r="AD243" s="45">
        <v>11.130604534005037</v>
      </c>
      <c r="AE243" s="45">
        <v>11.65182619647355</v>
      </c>
      <c r="AF243" s="45">
        <v>11.853589420654911</v>
      </c>
    </row>
    <row r="244" spans="1:32">
      <c r="A244" s="3">
        <v>2006</v>
      </c>
      <c r="B244" s="5" t="s">
        <v>28</v>
      </c>
      <c r="C244" s="5" t="s">
        <v>25</v>
      </c>
      <c r="D244" s="2">
        <v>26</v>
      </c>
      <c r="E244" s="2">
        <v>4</v>
      </c>
      <c r="F244" s="45">
        <v>6.86</v>
      </c>
      <c r="G244" s="45">
        <v>6.52</v>
      </c>
      <c r="H244" s="45">
        <v>6.65</v>
      </c>
      <c r="I244" s="45">
        <v>6.55</v>
      </c>
      <c r="J244" s="45">
        <v>6.6</v>
      </c>
      <c r="K244" s="45">
        <v>6.43</v>
      </c>
      <c r="L244" s="45">
        <v>6.89</v>
      </c>
      <c r="M244" s="45">
        <v>7.67</v>
      </c>
      <c r="N244" s="45">
        <v>7</v>
      </c>
      <c r="O244" s="45">
        <v>7.03</v>
      </c>
      <c r="P244" s="45">
        <v>6.42</v>
      </c>
      <c r="Q244" s="45">
        <v>6.77</v>
      </c>
      <c r="R244" s="45">
        <v>7.33</v>
      </c>
      <c r="S244" s="19">
        <v>79.400000000000006</v>
      </c>
      <c r="T244" s="45">
        <v>11.534130982367758</v>
      </c>
      <c r="U244" s="45">
        <v>10.962468513853903</v>
      </c>
      <c r="V244" s="45">
        <v>11.181045340050378</v>
      </c>
      <c r="W244" s="45">
        <v>11.012909319899244</v>
      </c>
      <c r="X244" s="45">
        <v>11.096977329974809</v>
      </c>
      <c r="Y244" s="45">
        <v>10.811146095717882</v>
      </c>
      <c r="Z244" s="45">
        <v>11.584571788413097</v>
      </c>
      <c r="AA244" s="45">
        <v>12.896032745591938</v>
      </c>
      <c r="AB244" s="45">
        <v>11.769521410579344</v>
      </c>
      <c r="AC244" s="45">
        <v>11.819962216624685</v>
      </c>
      <c r="AD244" s="45">
        <v>10.79433249370277</v>
      </c>
      <c r="AE244" s="45">
        <v>11.382808564231738</v>
      </c>
      <c r="AF244" s="45">
        <v>12.324370277078085</v>
      </c>
    </row>
    <row r="245" spans="1:32">
      <c r="A245" s="3">
        <v>2006</v>
      </c>
      <c r="B245" s="5" t="s">
        <v>28</v>
      </c>
      <c r="C245" s="5" t="s">
        <v>26</v>
      </c>
      <c r="D245" s="2">
        <v>27</v>
      </c>
      <c r="E245" s="2">
        <v>4</v>
      </c>
      <c r="F245" s="45">
        <v>7.01</v>
      </c>
      <c r="G245" s="45">
        <v>6.45</v>
      </c>
      <c r="H245" s="45">
        <v>6.72</v>
      </c>
      <c r="I245" s="45">
        <v>6.59</v>
      </c>
      <c r="J245" s="45">
        <v>6.71</v>
      </c>
      <c r="K245" s="45">
        <v>6.75</v>
      </c>
      <c r="L245" s="45">
        <v>7.16</v>
      </c>
      <c r="M245" s="45">
        <v>8.61</v>
      </c>
      <c r="N245" s="45">
        <v>7.57</v>
      </c>
      <c r="O245" s="45">
        <v>7.17</v>
      </c>
      <c r="P245" s="45">
        <v>6.66</v>
      </c>
      <c r="Q245" s="45">
        <v>6.98</v>
      </c>
      <c r="R245" s="45">
        <v>7.02</v>
      </c>
      <c r="S245" s="19">
        <v>79.400000000000006</v>
      </c>
      <c r="T245" s="45">
        <v>11.786335012594456</v>
      </c>
      <c r="U245" s="45">
        <v>10.844773299748111</v>
      </c>
      <c r="V245" s="45">
        <v>11.29874055415617</v>
      </c>
      <c r="W245" s="45">
        <v>11.080163727959697</v>
      </c>
      <c r="X245" s="45">
        <v>11.281926952141056</v>
      </c>
      <c r="Y245" s="45">
        <v>11.349181360201511</v>
      </c>
      <c r="Z245" s="45">
        <v>12.038539042821158</v>
      </c>
      <c r="AA245" s="45">
        <v>14.476511335012592</v>
      </c>
      <c r="AB245" s="45">
        <v>12.727896725440806</v>
      </c>
      <c r="AC245" s="45">
        <v>12.055352644836271</v>
      </c>
      <c r="AD245" s="45">
        <v>11.197858942065491</v>
      </c>
      <c r="AE245" s="45">
        <v>11.735894206549117</v>
      </c>
      <c r="AF245" s="45">
        <v>11.803148614609571</v>
      </c>
    </row>
    <row r="246" spans="1:32">
      <c r="A246" s="3">
        <v>2006</v>
      </c>
      <c r="B246" s="5" t="s">
        <v>29</v>
      </c>
      <c r="C246" s="5" t="s">
        <v>18</v>
      </c>
      <c r="D246" s="2">
        <v>28</v>
      </c>
      <c r="E246" s="2">
        <v>4</v>
      </c>
      <c r="F246" s="46">
        <v>19375</v>
      </c>
      <c r="G246" s="46">
        <v>16941</v>
      </c>
      <c r="H246" s="46">
        <v>18351</v>
      </c>
      <c r="I246" s="46">
        <v>18078</v>
      </c>
      <c r="J246" s="46">
        <v>18581</v>
      </c>
      <c r="K246" s="46">
        <v>18693</v>
      </c>
      <c r="L246" s="46">
        <v>20274</v>
      </c>
      <c r="M246" s="46">
        <v>25000</v>
      </c>
      <c r="N246" s="46">
        <v>21272</v>
      </c>
      <c r="O246" s="46">
        <v>18399</v>
      </c>
      <c r="P246" s="46">
        <v>17538</v>
      </c>
      <c r="Q246" s="46">
        <v>18614</v>
      </c>
      <c r="R246" s="46">
        <v>16679</v>
      </c>
      <c r="S246" s="19">
        <v>79.400000000000006</v>
      </c>
      <c r="T246" s="46">
        <v>32576.353904282114</v>
      </c>
      <c r="U246" s="46">
        <v>28483.923173803523</v>
      </c>
      <c r="V246" s="46">
        <v>30854.641057934507</v>
      </c>
      <c r="W246" s="46">
        <v>30395.629722921913</v>
      </c>
      <c r="X246" s="46">
        <v>31241.353904282114</v>
      </c>
      <c r="Y246" s="46">
        <v>31429.666246851382</v>
      </c>
      <c r="Z246" s="46">
        <v>34087.896725440805</v>
      </c>
      <c r="AA246" s="46">
        <v>42034.005037783376</v>
      </c>
      <c r="AB246" s="46">
        <v>35765.894206549114</v>
      </c>
      <c r="AC246" s="46">
        <v>30935.34634760705</v>
      </c>
      <c r="AD246" s="46">
        <v>29487.695214105792</v>
      </c>
      <c r="AE246" s="46">
        <v>31296.838790931986</v>
      </c>
      <c r="AF246" s="46">
        <v>28043.406801007553</v>
      </c>
    </row>
    <row r="247" spans="1:32">
      <c r="A247" s="3">
        <v>2006</v>
      </c>
      <c r="B247" s="5" t="s">
        <v>29</v>
      </c>
      <c r="C247" s="5" t="s">
        <v>19</v>
      </c>
      <c r="D247" s="2">
        <v>29</v>
      </c>
      <c r="E247" s="2">
        <v>4</v>
      </c>
      <c r="F247" s="46">
        <v>24269</v>
      </c>
      <c r="G247" s="46">
        <v>21449</v>
      </c>
      <c r="H247" s="46">
        <v>23034</v>
      </c>
      <c r="I247" s="46">
        <v>22895</v>
      </c>
      <c r="J247" s="46">
        <v>23329</v>
      </c>
      <c r="K247" s="46">
        <v>23215</v>
      </c>
      <c r="L247" s="46">
        <v>26079</v>
      </c>
      <c r="M247" s="46">
        <v>29068</v>
      </c>
      <c r="N247" s="46">
        <v>27422</v>
      </c>
      <c r="O247" s="46">
        <v>23612</v>
      </c>
      <c r="P247" s="46">
        <v>22203</v>
      </c>
      <c r="Q247" s="46">
        <v>23239</v>
      </c>
      <c r="R247" s="46">
        <v>20060</v>
      </c>
      <c r="S247" s="19">
        <v>79.400000000000006</v>
      </c>
      <c r="T247" s="46">
        <v>40804.930730478583</v>
      </c>
      <c r="U247" s="46">
        <v>36063.494962216624</v>
      </c>
      <c r="V247" s="46">
        <v>38728.450881612087</v>
      </c>
      <c r="W247" s="46">
        <v>38494.741813602013</v>
      </c>
      <c r="X247" s="46">
        <v>39224.452141057933</v>
      </c>
      <c r="Y247" s="46">
        <v>39032.777078085637</v>
      </c>
      <c r="Z247" s="46">
        <v>43848.1926952141</v>
      </c>
      <c r="AA247" s="46">
        <v>48873.778337531483</v>
      </c>
      <c r="AB247" s="46">
        <v>46106.259445843825</v>
      </c>
      <c r="AC247" s="46">
        <v>39700.277078085637</v>
      </c>
      <c r="AD247" s="46">
        <v>37331.240554156167</v>
      </c>
      <c r="AE247" s="46">
        <v>39073.129722921913</v>
      </c>
      <c r="AF247" s="46">
        <v>33728.085642317375</v>
      </c>
    </row>
    <row r="248" spans="1:32">
      <c r="A248" s="3">
        <v>2006</v>
      </c>
      <c r="B248" s="5" t="s">
        <v>29</v>
      </c>
      <c r="C248" s="5" t="s">
        <v>20</v>
      </c>
      <c r="D248" s="2">
        <v>30</v>
      </c>
      <c r="E248" s="2">
        <v>4</v>
      </c>
      <c r="F248" s="46">
        <v>14504</v>
      </c>
      <c r="G248" s="46">
        <v>13297</v>
      </c>
      <c r="H248" s="46">
        <v>14081</v>
      </c>
      <c r="I248" s="46">
        <v>13111</v>
      </c>
      <c r="J248" s="46">
        <v>13220</v>
      </c>
      <c r="K248" s="46">
        <v>14000</v>
      </c>
      <c r="L248" s="46">
        <v>14349</v>
      </c>
      <c r="M248" s="46">
        <v>21028</v>
      </c>
      <c r="N248" s="46">
        <v>15548</v>
      </c>
      <c r="O248" s="46">
        <v>13556</v>
      </c>
      <c r="P248" s="46">
        <v>13879</v>
      </c>
      <c r="Q248" s="46">
        <v>14456</v>
      </c>
      <c r="R248" s="46">
        <v>13087</v>
      </c>
      <c r="S248" s="19">
        <v>79.400000000000006</v>
      </c>
      <c r="T248" s="46">
        <v>24386.448362720403</v>
      </c>
      <c r="U248" s="46">
        <v>22357.046599496221</v>
      </c>
      <c r="V248" s="46">
        <v>23675.232997481107</v>
      </c>
      <c r="W248" s="46">
        <v>22044.313602015111</v>
      </c>
      <c r="X248" s="46">
        <v>22227.581863979849</v>
      </c>
      <c r="Y248" s="46">
        <v>23539.042821158688</v>
      </c>
      <c r="Z248" s="46">
        <v>24125.837531486144</v>
      </c>
      <c r="AA248" s="46">
        <v>35355.642317380349</v>
      </c>
      <c r="AB248" s="46">
        <v>26141.788413098235</v>
      </c>
      <c r="AC248" s="46">
        <v>22792.518891687654</v>
      </c>
      <c r="AD248" s="46">
        <v>23335.598236775815</v>
      </c>
      <c r="AE248" s="46">
        <v>24305.743073047855</v>
      </c>
      <c r="AF248" s="46">
        <v>22003.960957178839</v>
      </c>
    </row>
    <row r="249" spans="1:32">
      <c r="A249" s="3">
        <v>2006</v>
      </c>
      <c r="B249" s="5" t="s">
        <v>29</v>
      </c>
      <c r="C249" s="5" t="s">
        <v>21</v>
      </c>
      <c r="D249" s="2">
        <v>31</v>
      </c>
      <c r="E249" s="2">
        <v>4</v>
      </c>
      <c r="F249" s="46">
        <v>23367</v>
      </c>
      <c r="G249" s="46">
        <v>20431</v>
      </c>
      <c r="H249" s="46">
        <v>22052</v>
      </c>
      <c r="I249" s="46">
        <v>21843</v>
      </c>
      <c r="J249" s="46">
        <v>22187</v>
      </c>
      <c r="K249" s="46">
        <v>22110</v>
      </c>
      <c r="L249" s="46">
        <v>24756</v>
      </c>
      <c r="M249" s="46">
        <v>28671</v>
      </c>
      <c r="N249" s="46">
        <v>25924</v>
      </c>
      <c r="O249" s="46">
        <v>22255</v>
      </c>
      <c r="P249" s="46">
        <v>21155</v>
      </c>
      <c r="Q249" s="46">
        <v>22477</v>
      </c>
      <c r="R249" s="46">
        <v>20742</v>
      </c>
      <c r="S249" s="19">
        <v>79.400000000000006</v>
      </c>
      <c r="T249" s="46">
        <v>39288.343828715362</v>
      </c>
      <c r="U249" s="46">
        <v>34351.87027707808</v>
      </c>
      <c r="V249" s="46">
        <v>37077.35516372796</v>
      </c>
      <c r="W249" s="46">
        <v>36725.950881612087</v>
      </c>
      <c r="X249" s="46">
        <v>37304.338790931986</v>
      </c>
      <c r="Y249" s="46">
        <v>37174.874055415617</v>
      </c>
      <c r="Z249" s="46">
        <v>41623.753148614604</v>
      </c>
      <c r="AA249" s="46">
        <v>48206.278337531483</v>
      </c>
      <c r="AB249" s="46">
        <v>43587.581863979845</v>
      </c>
      <c r="AC249" s="46">
        <v>37418.671284634758</v>
      </c>
      <c r="AD249" s="46">
        <v>35569.175062972288</v>
      </c>
      <c r="AE249" s="46">
        <v>37791.933249370275</v>
      </c>
      <c r="AF249" s="46">
        <v>34874.773299748107</v>
      </c>
    </row>
    <row r="250" spans="1:32">
      <c r="A250" s="3">
        <v>2006</v>
      </c>
      <c r="B250" s="5" t="s">
        <v>29</v>
      </c>
      <c r="C250" s="5" t="s">
        <v>22</v>
      </c>
      <c r="D250" s="2">
        <v>32</v>
      </c>
      <c r="E250" s="2">
        <v>4</v>
      </c>
      <c r="F250" s="46">
        <v>25599</v>
      </c>
      <c r="G250" s="46">
        <v>22767</v>
      </c>
      <c r="H250" s="46">
        <v>24221</v>
      </c>
      <c r="I250" s="46">
        <v>24011</v>
      </c>
      <c r="J250" s="46">
        <v>24535</v>
      </c>
      <c r="K250" s="46">
        <v>24159</v>
      </c>
      <c r="L250" s="46">
        <v>27259</v>
      </c>
      <c r="M250" s="46">
        <v>31092</v>
      </c>
      <c r="N250" s="46">
        <v>28993</v>
      </c>
      <c r="O250" s="46">
        <v>24870</v>
      </c>
      <c r="P250" s="46">
        <v>23377</v>
      </c>
      <c r="Q250" s="46">
        <v>24573</v>
      </c>
      <c r="R250" s="46">
        <v>21623</v>
      </c>
      <c r="S250" s="19">
        <v>79.400000000000006</v>
      </c>
      <c r="T250" s="46">
        <v>43041.139798488664</v>
      </c>
      <c r="U250" s="46">
        <v>38279.527707808564</v>
      </c>
      <c r="V250" s="46">
        <v>40724.22544080604</v>
      </c>
      <c r="W250" s="46">
        <v>40371.139798488664</v>
      </c>
      <c r="X250" s="46">
        <v>41252.172544080604</v>
      </c>
      <c r="Y250" s="46">
        <v>40619.981108312342</v>
      </c>
      <c r="Z250" s="46">
        <v>45832.197732997476</v>
      </c>
      <c r="AA250" s="46">
        <v>52276.851385390422</v>
      </c>
      <c r="AB250" s="46">
        <v>48747.676322418134</v>
      </c>
      <c r="AC250" s="46">
        <v>41815.428211586899</v>
      </c>
      <c r="AD250" s="46">
        <v>39305.157430730476</v>
      </c>
      <c r="AE250" s="46">
        <v>41316.064231738033</v>
      </c>
      <c r="AF250" s="46">
        <v>36356.051637279597</v>
      </c>
    </row>
    <row r="251" spans="1:32">
      <c r="A251" s="3">
        <v>2006</v>
      </c>
      <c r="B251" s="5" t="s">
        <v>29</v>
      </c>
      <c r="C251" s="5" t="s">
        <v>23</v>
      </c>
      <c r="D251" s="2">
        <v>33</v>
      </c>
      <c r="E251" s="2">
        <v>4</v>
      </c>
      <c r="F251" s="46">
        <v>19923</v>
      </c>
      <c r="G251" s="46">
        <v>17236</v>
      </c>
      <c r="H251" s="46">
        <v>18706</v>
      </c>
      <c r="I251" s="46">
        <v>18252</v>
      </c>
      <c r="J251" s="46">
        <v>18450</v>
      </c>
      <c r="K251" s="46">
        <v>18526</v>
      </c>
      <c r="L251" s="46">
        <v>20293</v>
      </c>
      <c r="M251" s="46">
        <v>26034</v>
      </c>
      <c r="N251" s="46">
        <v>21801</v>
      </c>
      <c r="O251" s="46">
        <v>18499</v>
      </c>
      <c r="P251" s="46">
        <v>18021</v>
      </c>
      <c r="Q251" s="46">
        <v>19432</v>
      </c>
      <c r="R251" s="46">
        <v>19206</v>
      </c>
      <c r="S251" s="19">
        <v>79.400000000000006</v>
      </c>
      <c r="T251" s="46">
        <v>33497.739294710322</v>
      </c>
      <c r="U251" s="46">
        <v>28979.924433249369</v>
      </c>
      <c r="V251" s="46">
        <v>31451.52392947103</v>
      </c>
      <c r="W251" s="46">
        <v>30688.186397984886</v>
      </c>
      <c r="X251" s="46">
        <v>31021.095717884127</v>
      </c>
      <c r="Y251" s="46">
        <v>31148.87909319899</v>
      </c>
      <c r="Z251" s="46">
        <v>34119.842569269516</v>
      </c>
      <c r="AA251" s="46">
        <v>43772.531486146094</v>
      </c>
      <c r="AB251" s="46">
        <v>36655.33375314861</v>
      </c>
      <c r="AC251" s="46">
        <v>31103.482367758184</v>
      </c>
      <c r="AD251" s="46">
        <v>30299.792191435765</v>
      </c>
      <c r="AE251" s="46">
        <v>32672.191435768258</v>
      </c>
      <c r="AF251" s="46">
        <v>32292.204030226698</v>
      </c>
    </row>
    <row r="252" spans="1:32">
      <c r="A252" s="3">
        <v>2006</v>
      </c>
      <c r="B252" s="5" t="s">
        <v>29</v>
      </c>
      <c r="C252" s="5" t="s">
        <v>24</v>
      </c>
      <c r="D252" s="2">
        <v>34</v>
      </c>
      <c r="E252" s="2">
        <v>4</v>
      </c>
      <c r="F252" s="46">
        <v>7533</v>
      </c>
      <c r="G252" s="46">
        <v>7386</v>
      </c>
      <c r="H252" s="46">
        <v>7674</v>
      </c>
      <c r="I252" s="46">
        <v>7367</v>
      </c>
      <c r="J252" s="46">
        <v>7186</v>
      </c>
      <c r="K252" s="46">
        <v>7420</v>
      </c>
      <c r="L252" s="46">
        <v>7389</v>
      </c>
      <c r="M252" s="46">
        <v>8731</v>
      </c>
      <c r="N252" s="46">
        <v>7687</v>
      </c>
      <c r="O252" s="46">
        <v>7515</v>
      </c>
      <c r="P252" s="46">
        <v>7176</v>
      </c>
      <c r="Q252" s="46">
        <v>7554</v>
      </c>
      <c r="R252" s="46">
        <v>7202</v>
      </c>
      <c r="S252" s="19">
        <v>79.400000000000006</v>
      </c>
      <c r="T252" s="46">
        <v>12665.686397984886</v>
      </c>
      <c r="U252" s="46">
        <v>12418.52644836272</v>
      </c>
      <c r="V252" s="46">
        <v>12902.758186397983</v>
      </c>
      <c r="W252" s="46">
        <v>12386.580604534005</v>
      </c>
      <c r="X252" s="46">
        <v>12082.254408060453</v>
      </c>
      <c r="Y252" s="46">
        <v>12475.692695214106</v>
      </c>
      <c r="Z252" s="46">
        <v>12423.570528967253</v>
      </c>
      <c r="AA252" s="46">
        <v>14679.955919395465</v>
      </c>
      <c r="AB252" s="46">
        <v>12924.615869017631</v>
      </c>
      <c r="AC252" s="46">
        <v>12635.421914357681</v>
      </c>
      <c r="AD252" s="46">
        <v>12065.440806045339</v>
      </c>
      <c r="AE252" s="46">
        <v>12700.994962216624</v>
      </c>
      <c r="AF252" s="46">
        <v>12109.156171284634</v>
      </c>
    </row>
    <row r="253" spans="1:32">
      <c r="A253" s="3">
        <v>2006</v>
      </c>
      <c r="B253" s="5" t="s">
        <v>29</v>
      </c>
      <c r="C253" s="5" t="s">
        <v>25</v>
      </c>
      <c r="D253" s="2">
        <v>35</v>
      </c>
      <c r="E253" s="2">
        <v>4</v>
      </c>
      <c r="F253" s="46">
        <v>7563</v>
      </c>
      <c r="G253" s="46">
        <v>7657</v>
      </c>
      <c r="H253" s="46">
        <v>7827</v>
      </c>
      <c r="I253" s="46">
        <v>7394</v>
      </c>
      <c r="J253" s="46">
        <v>7575</v>
      </c>
      <c r="K253" s="46">
        <v>7072</v>
      </c>
      <c r="L253" s="46">
        <v>7854</v>
      </c>
      <c r="M253" s="46">
        <v>8334</v>
      </c>
      <c r="N253" s="46">
        <v>7151</v>
      </c>
      <c r="O253" s="46">
        <v>8042</v>
      </c>
      <c r="P253" s="46">
        <v>7728</v>
      </c>
      <c r="Q253" s="46">
        <v>7069</v>
      </c>
      <c r="R253" s="46">
        <v>6922</v>
      </c>
      <c r="S253" s="19">
        <v>79.400000000000006</v>
      </c>
      <c r="T253" s="46">
        <v>12716.127204030226</v>
      </c>
      <c r="U253" s="46">
        <v>12874.175062972292</v>
      </c>
      <c r="V253" s="46">
        <v>13160.006297229218</v>
      </c>
      <c r="W253" s="46">
        <v>12431.97732997481</v>
      </c>
      <c r="X253" s="46">
        <v>12736.303526448362</v>
      </c>
      <c r="Y253" s="46">
        <v>11890.579345088161</v>
      </c>
      <c r="Z253" s="46">
        <v>13205.403022670023</v>
      </c>
      <c r="AA253" s="46">
        <v>14012.455919395465</v>
      </c>
      <c r="AB253" s="46">
        <v>12023.406801007555</v>
      </c>
      <c r="AC253" s="46">
        <v>13521.498740554156</v>
      </c>
      <c r="AD253" s="46">
        <v>12993.551637279596</v>
      </c>
      <c r="AE253" s="46">
        <v>11885.535264483626</v>
      </c>
      <c r="AF253" s="46">
        <v>11638.37531486146</v>
      </c>
    </row>
    <row r="254" spans="1:32">
      <c r="A254" s="3">
        <v>2006</v>
      </c>
      <c r="B254" s="5" t="s">
        <v>29</v>
      </c>
      <c r="C254" s="5" t="s">
        <v>26</v>
      </c>
      <c r="D254" s="2">
        <v>36</v>
      </c>
      <c r="E254" s="2">
        <v>4</v>
      </c>
      <c r="F254" s="46">
        <v>7524</v>
      </c>
      <c r="G254" s="46">
        <v>7337</v>
      </c>
      <c r="H254" s="46">
        <v>7639</v>
      </c>
      <c r="I254" s="46">
        <v>7343</v>
      </c>
      <c r="J254" s="46">
        <v>7115</v>
      </c>
      <c r="K254" s="46">
        <v>7501</v>
      </c>
      <c r="L254" s="46">
        <v>7250</v>
      </c>
      <c r="M254" s="46">
        <v>8864</v>
      </c>
      <c r="N254" s="46">
        <v>7760</v>
      </c>
      <c r="O254" s="46">
        <v>7488</v>
      </c>
      <c r="P254" s="46">
        <v>7111</v>
      </c>
      <c r="Q254" s="46">
        <v>7665</v>
      </c>
      <c r="R254" s="46">
        <v>7358</v>
      </c>
      <c r="S254" s="19">
        <v>79.400000000000006</v>
      </c>
      <c r="T254" s="46">
        <v>12650.554156171283</v>
      </c>
      <c r="U254" s="46">
        <v>12336.139798488664</v>
      </c>
      <c r="V254" s="46">
        <v>12843.910579345087</v>
      </c>
      <c r="W254" s="46">
        <v>12346.227959697731</v>
      </c>
      <c r="X254" s="46">
        <v>11962.877833753148</v>
      </c>
      <c r="Y254" s="46">
        <v>12611.882871536523</v>
      </c>
      <c r="Z254" s="46">
        <v>12189.861460957178</v>
      </c>
      <c r="AA254" s="46">
        <v>14903.576826196473</v>
      </c>
      <c r="AB254" s="46">
        <v>13047.355163727958</v>
      </c>
      <c r="AC254" s="46">
        <v>12590.025188916876</v>
      </c>
      <c r="AD254" s="46">
        <v>11956.152392947102</v>
      </c>
      <c r="AE254" s="46">
        <v>12887.625944584383</v>
      </c>
      <c r="AF254" s="46">
        <v>12371.448362720403</v>
      </c>
    </row>
    <row r="255" spans="1:32">
      <c r="A255" s="3">
        <v>2007</v>
      </c>
      <c r="B255" s="5" t="s">
        <v>17</v>
      </c>
      <c r="C255" s="5" t="s">
        <v>18</v>
      </c>
      <c r="D255" s="2">
        <v>1</v>
      </c>
      <c r="E255" s="2">
        <v>5</v>
      </c>
      <c r="F255" s="96">
        <v>376</v>
      </c>
      <c r="G255" s="96">
        <v>333.1</v>
      </c>
      <c r="H255" s="96">
        <v>357</v>
      </c>
      <c r="I255" s="96">
        <v>350</v>
      </c>
      <c r="J255" s="96">
        <v>355.4</v>
      </c>
      <c r="K255" s="96">
        <v>353</v>
      </c>
      <c r="L255" s="96">
        <v>389.5</v>
      </c>
      <c r="M255" s="96">
        <v>486.7</v>
      </c>
      <c r="N255" s="96">
        <v>411.2</v>
      </c>
      <c r="O255" s="96">
        <v>351.9</v>
      </c>
      <c r="P255" s="96">
        <v>337.5</v>
      </c>
      <c r="Q255" s="96">
        <v>360.2</v>
      </c>
      <c r="R255" s="96">
        <v>329.6</v>
      </c>
      <c r="S255" s="19">
        <v>81.599999999999994</v>
      </c>
      <c r="T255" s="96">
        <v>615.14705882352951</v>
      </c>
      <c r="U255" s="96">
        <v>544.96139705882365</v>
      </c>
      <c r="V255" s="96">
        <v>584.0625</v>
      </c>
      <c r="W255" s="96">
        <v>572.61029411764707</v>
      </c>
      <c r="X255" s="96">
        <v>581.44485294117646</v>
      </c>
      <c r="Y255" s="96">
        <v>577.51838235294122</v>
      </c>
      <c r="Z255" s="96">
        <v>637.23345588235304</v>
      </c>
      <c r="AA255" s="96">
        <v>796.25551470588232</v>
      </c>
      <c r="AB255" s="96">
        <v>672.73529411764707</v>
      </c>
      <c r="AC255" s="96">
        <v>575.71875</v>
      </c>
      <c r="AD255" s="96">
        <v>552.15992647058829</v>
      </c>
      <c r="AE255" s="96">
        <v>589.29779411764707</v>
      </c>
      <c r="AF255" s="96">
        <v>539.23529411764719</v>
      </c>
    </row>
    <row r="256" spans="1:32">
      <c r="A256" s="3">
        <v>2007</v>
      </c>
      <c r="B256" s="5" t="s">
        <v>17</v>
      </c>
      <c r="C256" s="5" t="s">
        <v>19</v>
      </c>
      <c r="D256" s="2">
        <v>2</v>
      </c>
      <c r="E256" s="2">
        <v>5</v>
      </c>
      <c r="F256" s="96">
        <v>464.7</v>
      </c>
      <c r="G256" s="96">
        <v>413.3</v>
      </c>
      <c r="H256" s="96">
        <v>442.5</v>
      </c>
      <c r="I256" s="96">
        <v>437.5</v>
      </c>
      <c r="J256" s="96">
        <v>447.4</v>
      </c>
      <c r="K256" s="96">
        <v>440.8</v>
      </c>
      <c r="L256" s="96">
        <v>496.6</v>
      </c>
      <c r="M256" s="96">
        <v>555.79999999999995</v>
      </c>
      <c r="N256" s="96">
        <v>527.1</v>
      </c>
      <c r="O256" s="96">
        <v>444.8</v>
      </c>
      <c r="P256" s="96">
        <v>422.6</v>
      </c>
      <c r="Q256" s="96">
        <v>450.6</v>
      </c>
      <c r="R256" s="96">
        <v>394.2</v>
      </c>
      <c r="S256" s="19">
        <v>81.599999999999994</v>
      </c>
      <c r="T256" s="96">
        <v>760.2628676470589</v>
      </c>
      <c r="U256" s="96">
        <v>676.17095588235304</v>
      </c>
      <c r="V256" s="96">
        <v>723.94301470588243</v>
      </c>
      <c r="W256" s="96">
        <v>715.7628676470589</v>
      </c>
      <c r="X256" s="96">
        <v>731.95955882352939</v>
      </c>
      <c r="Y256" s="96">
        <v>721.16176470588243</v>
      </c>
      <c r="Z256" s="96">
        <v>812.45220588235304</v>
      </c>
      <c r="AA256" s="96">
        <v>909.30514705882342</v>
      </c>
      <c r="AB256" s="96">
        <v>862.35110294117658</v>
      </c>
      <c r="AC256" s="96">
        <v>727.70588235294122</v>
      </c>
      <c r="AD256" s="96">
        <v>691.38602941176487</v>
      </c>
      <c r="AE256" s="96">
        <v>737.19485294117658</v>
      </c>
      <c r="AF256" s="96">
        <v>644.92279411764707</v>
      </c>
    </row>
    <row r="257" spans="1:32">
      <c r="A257" s="3">
        <v>2007</v>
      </c>
      <c r="B257" s="5" t="s">
        <v>17</v>
      </c>
      <c r="C257" s="5" t="s">
        <v>20</v>
      </c>
      <c r="D257" s="2">
        <v>3</v>
      </c>
      <c r="E257" s="2">
        <v>5</v>
      </c>
      <c r="F257" s="96">
        <v>287.5</v>
      </c>
      <c r="G257" s="96">
        <v>263.5</v>
      </c>
      <c r="H257" s="96">
        <v>280.8</v>
      </c>
      <c r="I257" s="96">
        <v>262.3</v>
      </c>
      <c r="J257" s="96">
        <v>264.5</v>
      </c>
      <c r="K257" s="96">
        <v>269</v>
      </c>
      <c r="L257" s="96">
        <v>281</v>
      </c>
      <c r="M257" s="96">
        <v>421.7</v>
      </c>
      <c r="N257" s="96">
        <v>303.3</v>
      </c>
      <c r="O257" s="96">
        <v>267.60000000000002</v>
      </c>
      <c r="P257" s="96">
        <v>273.89999999999998</v>
      </c>
      <c r="Q257" s="96">
        <v>287.60000000000002</v>
      </c>
      <c r="R257" s="96">
        <v>272</v>
      </c>
      <c r="S257" s="19">
        <v>81.599999999999994</v>
      </c>
      <c r="T257" s="96">
        <v>470.35845588235298</v>
      </c>
      <c r="U257" s="96">
        <v>431.09375000000006</v>
      </c>
      <c r="V257" s="96">
        <v>459.39705882352951</v>
      </c>
      <c r="W257" s="96">
        <v>429.13051470588243</v>
      </c>
      <c r="X257" s="96">
        <v>432.72977941176475</v>
      </c>
      <c r="Y257" s="96">
        <v>440.09191176470591</v>
      </c>
      <c r="Z257" s="96">
        <v>459.72426470588238</v>
      </c>
      <c r="AA257" s="96">
        <v>689.91360294117646</v>
      </c>
      <c r="AB257" s="96">
        <v>496.20772058823536</v>
      </c>
      <c r="AC257" s="96">
        <v>437.80147058823542</v>
      </c>
      <c r="AD257" s="96">
        <v>448.10845588235293</v>
      </c>
      <c r="AE257" s="96">
        <v>470.52205882352951</v>
      </c>
      <c r="AF257" s="96">
        <v>445.00000000000006</v>
      </c>
    </row>
    <row r="258" spans="1:32">
      <c r="A258" s="3">
        <v>2007</v>
      </c>
      <c r="B258" s="5" t="s">
        <v>17</v>
      </c>
      <c r="C258" s="5" t="s">
        <v>21</v>
      </c>
      <c r="D258" s="2">
        <v>4</v>
      </c>
      <c r="E258" s="2">
        <v>5</v>
      </c>
      <c r="F258" s="96">
        <v>457.6</v>
      </c>
      <c r="G258" s="96">
        <v>401</v>
      </c>
      <c r="H258" s="96">
        <v>433.7</v>
      </c>
      <c r="I258" s="96">
        <v>425.6</v>
      </c>
      <c r="J258" s="96">
        <v>430</v>
      </c>
      <c r="K258" s="96">
        <v>431.1</v>
      </c>
      <c r="L258" s="96">
        <v>479.9</v>
      </c>
      <c r="M258" s="96">
        <v>555.9</v>
      </c>
      <c r="N258" s="96">
        <v>502.3</v>
      </c>
      <c r="O258" s="96">
        <v>432.6</v>
      </c>
      <c r="P258" s="96">
        <v>414.8</v>
      </c>
      <c r="Q258" s="96">
        <v>440.9</v>
      </c>
      <c r="R258" s="96">
        <v>400.5</v>
      </c>
      <c r="S258" s="19">
        <v>81.599999999999994</v>
      </c>
      <c r="T258" s="96">
        <v>748.64705882352951</v>
      </c>
      <c r="U258" s="96">
        <v>656.04779411764707</v>
      </c>
      <c r="V258" s="96">
        <v>709.54595588235293</v>
      </c>
      <c r="W258" s="96">
        <v>696.2941176470589</v>
      </c>
      <c r="X258" s="96">
        <v>703.49264705882354</v>
      </c>
      <c r="Y258" s="96">
        <v>705.29227941176487</v>
      </c>
      <c r="Z258" s="96">
        <v>785.13051470588232</v>
      </c>
      <c r="AA258" s="96">
        <v>909.46875</v>
      </c>
      <c r="AB258" s="96">
        <v>821.77757352941182</v>
      </c>
      <c r="AC258" s="96">
        <v>707.74632352941194</v>
      </c>
      <c r="AD258" s="96">
        <v>678.62500000000011</v>
      </c>
      <c r="AE258" s="96">
        <v>721.32536764705878</v>
      </c>
      <c r="AF258" s="96">
        <v>655.22977941176475</v>
      </c>
    </row>
    <row r="259" spans="1:32">
      <c r="A259" s="3">
        <v>2007</v>
      </c>
      <c r="B259" s="5" t="s">
        <v>17</v>
      </c>
      <c r="C259" s="5" t="s">
        <v>22</v>
      </c>
      <c r="D259" s="2">
        <v>5</v>
      </c>
      <c r="E259" s="2">
        <v>5</v>
      </c>
      <c r="F259" s="96">
        <v>498.3</v>
      </c>
      <c r="G259" s="96">
        <v>439.2</v>
      </c>
      <c r="H259" s="96">
        <v>479.1</v>
      </c>
      <c r="I259" s="96">
        <v>470</v>
      </c>
      <c r="J259" s="96">
        <v>475.6</v>
      </c>
      <c r="K259" s="96">
        <v>468.5</v>
      </c>
      <c r="L259" s="96">
        <v>530.1</v>
      </c>
      <c r="M259" s="96">
        <v>599.6</v>
      </c>
      <c r="N259" s="96">
        <v>562.5</v>
      </c>
      <c r="O259" s="96">
        <v>479.1</v>
      </c>
      <c r="P259" s="96">
        <v>449.8</v>
      </c>
      <c r="Q259" s="96">
        <v>480.9</v>
      </c>
      <c r="R259" s="96">
        <v>421.7</v>
      </c>
      <c r="S259" s="19">
        <v>81.599999999999994</v>
      </c>
      <c r="T259" s="96">
        <v>815.23345588235304</v>
      </c>
      <c r="U259" s="96">
        <v>718.54411764705878</v>
      </c>
      <c r="V259" s="96">
        <v>783.82169117647072</v>
      </c>
      <c r="W259" s="96">
        <v>768.93382352941182</v>
      </c>
      <c r="X259" s="96">
        <v>778.09558823529426</v>
      </c>
      <c r="Y259" s="96">
        <v>766.47977941176475</v>
      </c>
      <c r="Z259" s="96">
        <v>867.25919117647072</v>
      </c>
      <c r="AA259" s="96">
        <v>980.96323529411779</v>
      </c>
      <c r="AB259" s="96">
        <v>920.26654411764707</v>
      </c>
      <c r="AC259" s="96">
        <v>783.82169117647072</v>
      </c>
      <c r="AD259" s="96">
        <v>735.88602941176475</v>
      </c>
      <c r="AE259" s="96">
        <v>786.76654411764707</v>
      </c>
      <c r="AF259" s="96">
        <v>689.91360294117646</v>
      </c>
    </row>
    <row r="260" spans="1:32">
      <c r="A260" s="3">
        <v>2007</v>
      </c>
      <c r="B260" s="5" t="s">
        <v>17</v>
      </c>
      <c r="C260" s="5" t="s">
        <v>23</v>
      </c>
      <c r="D260" s="2">
        <v>6</v>
      </c>
      <c r="E260" s="2">
        <v>5</v>
      </c>
      <c r="F260" s="96">
        <v>394.8</v>
      </c>
      <c r="G260" s="96">
        <v>345</v>
      </c>
      <c r="H260" s="96">
        <v>372.1</v>
      </c>
      <c r="I260" s="96">
        <v>355.7</v>
      </c>
      <c r="J260" s="96">
        <v>366.2</v>
      </c>
      <c r="K260" s="96">
        <v>371.6</v>
      </c>
      <c r="L260" s="96">
        <v>402</v>
      </c>
      <c r="M260" s="96">
        <v>509.1</v>
      </c>
      <c r="N260" s="96">
        <v>421.9</v>
      </c>
      <c r="O260" s="96">
        <v>364.1</v>
      </c>
      <c r="P260" s="96">
        <v>361.4</v>
      </c>
      <c r="Q260" s="96">
        <v>381</v>
      </c>
      <c r="R260" s="96">
        <v>367.7</v>
      </c>
      <c r="S260" s="19">
        <v>81.599999999999994</v>
      </c>
      <c r="T260" s="96">
        <v>645.90441176470597</v>
      </c>
      <c r="U260" s="96">
        <v>564.43014705882354</v>
      </c>
      <c r="V260" s="96">
        <v>608.76654411764719</v>
      </c>
      <c r="W260" s="96">
        <v>581.93566176470586</v>
      </c>
      <c r="X260" s="96">
        <v>599.11397058823525</v>
      </c>
      <c r="Y260" s="96">
        <v>607.94852941176487</v>
      </c>
      <c r="Z260" s="96">
        <v>657.68382352941182</v>
      </c>
      <c r="AA260" s="96">
        <v>832.90257352941194</v>
      </c>
      <c r="AB260" s="96">
        <v>690.24080882352939</v>
      </c>
      <c r="AC260" s="96">
        <v>595.67830882352951</v>
      </c>
      <c r="AD260" s="96">
        <v>591.26102941176464</v>
      </c>
      <c r="AE260" s="96">
        <v>623.32720588235293</v>
      </c>
      <c r="AF260" s="96">
        <v>601.56801470588232</v>
      </c>
    </row>
    <row r="261" spans="1:32">
      <c r="A261" s="3">
        <v>2007</v>
      </c>
      <c r="B261" s="5" t="s">
        <v>17</v>
      </c>
      <c r="C261" s="5" t="s">
        <v>24</v>
      </c>
      <c r="D261" s="2">
        <v>7</v>
      </c>
      <c r="E261" s="2">
        <v>5</v>
      </c>
      <c r="F261" s="96">
        <v>143.6</v>
      </c>
      <c r="G261" s="96">
        <v>139.30000000000001</v>
      </c>
      <c r="H261" s="96">
        <v>141.30000000000001</v>
      </c>
      <c r="I261" s="96">
        <v>142.4</v>
      </c>
      <c r="J261" s="96">
        <v>138</v>
      </c>
      <c r="K261" s="96">
        <v>141.30000000000001</v>
      </c>
      <c r="L261" s="96">
        <v>142.69999999999999</v>
      </c>
      <c r="M261" s="96">
        <v>158.9</v>
      </c>
      <c r="N261" s="96">
        <v>149.19999999999999</v>
      </c>
      <c r="O261" s="96">
        <v>143.6</v>
      </c>
      <c r="P261" s="96">
        <v>140.80000000000001</v>
      </c>
      <c r="Q261" s="96">
        <v>145.9</v>
      </c>
      <c r="R261" s="96">
        <v>140.30000000000001</v>
      </c>
      <c r="S261" s="19">
        <v>81.599999999999994</v>
      </c>
      <c r="T261" s="96">
        <v>234.93382352941177</v>
      </c>
      <c r="U261" s="96">
        <v>227.89889705882359</v>
      </c>
      <c r="V261" s="96">
        <v>231.17095588235298</v>
      </c>
      <c r="W261" s="96">
        <v>232.97058823529414</v>
      </c>
      <c r="X261" s="96">
        <v>225.77205882352942</v>
      </c>
      <c r="Y261" s="96">
        <v>231.17095588235298</v>
      </c>
      <c r="Z261" s="96">
        <v>233.46139705882351</v>
      </c>
      <c r="AA261" s="96">
        <v>259.96507352941182</v>
      </c>
      <c r="AB261" s="96">
        <v>244.09558823529409</v>
      </c>
      <c r="AC261" s="96">
        <v>234.93382352941177</v>
      </c>
      <c r="AD261" s="96">
        <v>230.35294117647064</v>
      </c>
      <c r="AE261" s="96">
        <v>238.69669117647064</v>
      </c>
      <c r="AF261" s="96">
        <v>229.53492647058829</v>
      </c>
    </row>
    <row r="262" spans="1:32">
      <c r="A262" s="3">
        <v>2007</v>
      </c>
      <c r="B262" s="5" t="s">
        <v>17</v>
      </c>
      <c r="C262" s="5" t="s">
        <v>25</v>
      </c>
      <c r="D262" s="2">
        <v>8</v>
      </c>
      <c r="E262" s="2">
        <v>5</v>
      </c>
      <c r="F262" s="96">
        <v>136.5</v>
      </c>
      <c r="G262" s="96">
        <v>134</v>
      </c>
      <c r="H262" s="96">
        <v>135.30000000000001</v>
      </c>
      <c r="I262" s="96">
        <v>133.9</v>
      </c>
      <c r="J262" s="96">
        <v>133.80000000000001</v>
      </c>
      <c r="K262" s="96">
        <v>127.8</v>
      </c>
      <c r="L262" s="96">
        <v>135.1</v>
      </c>
      <c r="M262" s="96">
        <v>144</v>
      </c>
      <c r="N262" s="96">
        <v>137.6</v>
      </c>
      <c r="O262" s="96">
        <v>143.9</v>
      </c>
      <c r="P262" s="96">
        <v>143.4</v>
      </c>
      <c r="Q262" s="96">
        <v>135.6</v>
      </c>
      <c r="R262" s="96">
        <v>127.8</v>
      </c>
      <c r="S262" s="19">
        <v>81.599999999999994</v>
      </c>
      <c r="T262" s="96">
        <v>223.31801470588238</v>
      </c>
      <c r="U262" s="96">
        <v>219.22794117647061</v>
      </c>
      <c r="V262" s="96">
        <v>221.35477941176475</v>
      </c>
      <c r="W262" s="96">
        <v>219.06433823529414</v>
      </c>
      <c r="X262" s="96">
        <v>218.90073529411771</v>
      </c>
      <c r="Y262" s="96">
        <v>209.08455882352942</v>
      </c>
      <c r="Z262" s="96">
        <v>221.02757352941177</v>
      </c>
      <c r="AA262" s="96">
        <v>235.58823529411765</v>
      </c>
      <c r="AB262" s="96">
        <v>225.11764705882354</v>
      </c>
      <c r="AC262" s="96">
        <v>235.42463235294122</v>
      </c>
      <c r="AD262" s="96">
        <v>234.60661764705887</v>
      </c>
      <c r="AE262" s="96">
        <v>221.84558823529412</v>
      </c>
      <c r="AF262" s="96">
        <v>209.08455882352942</v>
      </c>
    </row>
    <row r="263" spans="1:32">
      <c r="A263" s="3">
        <v>2007</v>
      </c>
      <c r="B263" s="5" t="s">
        <v>17</v>
      </c>
      <c r="C263" s="5" t="s">
        <v>26</v>
      </c>
      <c r="D263" s="2">
        <v>9</v>
      </c>
      <c r="E263" s="2">
        <v>5</v>
      </c>
      <c r="F263" s="96">
        <v>145.4</v>
      </c>
      <c r="G263" s="96">
        <v>140.19999999999999</v>
      </c>
      <c r="H263" s="96">
        <v>143.80000000000001</v>
      </c>
      <c r="I263" s="96">
        <v>144</v>
      </c>
      <c r="J263" s="96">
        <v>138.6</v>
      </c>
      <c r="K263" s="96">
        <v>144.4</v>
      </c>
      <c r="L263" s="96">
        <v>145.30000000000001</v>
      </c>
      <c r="M263" s="96">
        <v>167.2</v>
      </c>
      <c r="N263" s="96">
        <v>152.4</v>
      </c>
      <c r="O263" s="96">
        <v>143.5</v>
      </c>
      <c r="P263" s="96">
        <v>140.1</v>
      </c>
      <c r="Q263" s="96">
        <v>147.6</v>
      </c>
      <c r="R263" s="96">
        <v>144.69999999999999</v>
      </c>
      <c r="S263" s="19">
        <v>81.599999999999994</v>
      </c>
      <c r="T263" s="96">
        <v>237.87867647058826</v>
      </c>
      <c r="U263" s="96">
        <v>229.37132352941174</v>
      </c>
      <c r="V263" s="96">
        <v>235.26102941176475</v>
      </c>
      <c r="W263" s="96">
        <v>235.58823529411765</v>
      </c>
      <c r="X263" s="96">
        <v>226.75367647058823</v>
      </c>
      <c r="Y263" s="96">
        <v>236.24264705882356</v>
      </c>
      <c r="Z263" s="96">
        <v>237.71507352941182</v>
      </c>
      <c r="AA263" s="96">
        <v>273.54411764705878</v>
      </c>
      <c r="AB263" s="96">
        <v>249.33088235294122</v>
      </c>
      <c r="AC263" s="96">
        <v>234.7702205882353</v>
      </c>
      <c r="AD263" s="96">
        <v>229.2077205882353</v>
      </c>
      <c r="AE263" s="96">
        <v>241.47794117647058</v>
      </c>
      <c r="AF263" s="96">
        <v>236.73345588235293</v>
      </c>
    </row>
    <row r="264" spans="1:32">
      <c r="A264" s="3">
        <v>2007</v>
      </c>
      <c r="B264" s="5" t="s">
        <v>27</v>
      </c>
      <c r="C264" s="5" t="s">
        <v>18</v>
      </c>
      <c r="D264" s="2">
        <v>10</v>
      </c>
      <c r="E264" s="2">
        <v>5</v>
      </c>
      <c r="F264" s="44">
        <v>10.23</v>
      </c>
      <c r="G264" s="44">
        <v>9.1999999999999993</v>
      </c>
      <c r="H264" s="44">
        <v>9.73</v>
      </c>
      <c r="I264" s="44">
        <v>9.5</v>
      </c>
      <c r="J264" s="44">
        <v>9.49</v>
      </c>
      <c r="K264" s="44">
        <v>9.64</v>
      </c>
      <c r="L264" s="44">
        <v>10.62</v>
      </c>
      <c r="M264" s="44">
        <v>13.25</v>
      </c>
      <c r="N264" s="44">
        <v>11.32</v>
      </c>
      <c r="O264" s="44">
        <v>9.64</v>
      </c>
      <c r="P264" s="44">
        <v>9.3800000000000008</v>
      </c>
      <c r="Q264" s="44">
        <v>9.9499999999999993</v>
      </c>
      <c r="R264" s="44">
        <v>9.11</v>
      </c>
      <c r="S264" s="19">
        <v>81.599999999999994</v>
      </c>
      <c r="T264" s="44">
        <v>16.736580882352943</v>
      </c>
      <c r="U264" s="44">
        <v>15.051470588235293</v>
      </c>
      <c r="V264" s="44">
        <v>15.918566176470591</v>
      </c>
      <c r="W264" s="44">
        <v>15.542279411764707</v>
      </c>
      <c r="X264" s="44">
        <v>15.52591911764706</v>
      </c>
      <c r="Y264" s="44">
        <v>15.771323529411767</v>
      </c>
      <c r="Z264" s="44">
        <v>17.374632352941177</v>
      </c>
      <c r="AA264" s="44">
        <v>21.677389705882355</v>
      </c>
      <c r="AB264" s="44">
        <v>18.519852941176474</v>
      </c>
      <c r="AC264" s="44">
        <v>15.771323529411767</v>
      </c>
      <c r="AD264" s="44">
        <v>15.345955882352943</v>
      </c>
      <c r="AE264" s="44">
        <v>16.278492647058822</v>
      </c>
      <c r="AF264" s="44">
        <v>14.904227941176471</v>
      </c>
    </row>
    <row r="265" spans="1:32">
      <c r="A265" s="3">
        <v>2007</v>
      </c>
      <c r="B265" s="5" t="s">
        <v>27</v>
      </c>
      <c r="C265" s="5" t="s">
        <v>19</v>
      </c>
      <c r="D265" s="2">
        <v>11</v>
      </c>
      <c r="E265" s="2">
        <v>5</v>
      </c>
      <c r="F265" s="44">
        <v>11.58</v>
      </c>
      <c r="G265" s="44">
        <v>10.42</v>
      </c>
      <c r="H265" s="44">
        <v>11.09</v>
      </c>
      <c r="I265" s="44">
        <v>10.75</v>
      </c>
      <c r="J265" s="44">
        <v>10.86</v>
      </c>
      <c r="K265" s="44">
        <v>10.87</v>
      </c>
      <c r="L265" s="44">
        <v>12.33</v>
      </c>
      <c r="M265" s="44">
        <v>14.38</v>
      </c>
      <c r="N265" s="44">
        <v>13.29</v>
      </c>
      <c r="O265" s="44">
        <v>11.13</v>
      </c>
      <c r="P265" s="44">
        <v>10.48</v>
      </c>
      <c r="Q265" s="44">
        <v>11.31</v>
      </c>
      <c r="R265" s="44">
        <v>9.6999999999999993</v>
      </c>
      <c r="S265" s="19">
        <v>81.599999999999994</v>
      </c>
      <c r="T265" s="44">
        <v>18.945220588235298</v>
      </c>
      <c r="U265" s="44">
        <v>17.047426470588235</v>
      </c>
      <c r="V265" s="44">
        <v>18.143566176470589</v>
      </c>
      <c r="W265" s="44">
        <v>17.587316176470591</v>
      </c>
      <c r="X265" s="44">
        <v>17.767279411764708</v>
      </c>
      <c r="Y265" s="44">
        <v>17.783639705882354</v>
      </c>
      <c r="Z265" s="44">
        <v>20.172242647058827</v>
      </c>
      <c r="AA265" s="44">
        <v>23.526102941176472</v>
      </c>
      <c r="AB265" s="44">
        <v>21.742830882352941</v>
      </c>
      <c r="AC265" s="44">
        <v>18.209007352941178</v>
      </c>
      <c r="AD265" s="44">
        <v>17.14558823529412</v>
      </c>
      <c r="AE265" s="44">
        <v>18.503492647058824</v>
      </c>
      <c r="AF265" s="44">
        <v>15.869485294117647</v>
      </c>
    </row>
    <row r="266" spans="1:32">
      <c r="A266" s="3">
        <v>2007</v>
      </c>
      <c r="B266" s="5" t="s">
        <v>27</v>
      </c>
      <c r="C266" s="5" t="s">
        <v>20</v>
      </c>
      <c r="D266" s="2">
        <v>12</v>
      </c>
      <c r="E266" s="2">
        <v>5</v>
      </c>
      <c r="F266" s="44">
        <v>8.98</v>
      </c>
      <c r="G266" s="44">
        <v>8.18</v>
      </c>
      <c r="H266" s="44">
        <v>8.6</v>
      </c>
      <c r="I266" s="44">
        <v>8.1999999999999993</v>
      </c>
      <c r="J266" s="44">
        <v>8.24</v>
      </c>
      <c r="K266" s="44">
        <v>8.4600000000000009</v>
      </c>
      <c r="L266" s="44">
        <v>8.99</v>
      </c>
      <c r="M266" s="44">
        <v>12.35</v>
      </c>
      <c r="N266" s="44">
        <v>9.68</v>
      </c>
      <c r="O266" s="44">
        <v>8.43</v>
      </c>
      <c r="P266" s="44">
        <v>8.36</v>
      </c>
      <c r="Q266" s="44">
        <v>8.8699999999999992</v>
      </c>
      <c r="R266" s="44">
        <v>8.49</v>
      </c>
      <c r="S266" s="19">
        <v>81.599999999999994</v>
      </c>
      <c r="T266" s="44">
        <v>14.691544117647062</v>
      </c>
      <c r="U266" s="44">
        <v>13.382720588235294</v>
      </c>
      <c r="V266" s="44">
        <v>14.069852941176471</v>
      </c>
      <c r="W266" s="44">
        <v>13.415441176470587</v>
      </c>
      <c r="X266" s="44">
        <v>13.480882352941176</v>
      </c>
      <c r="Y266" s="44">
        <v>13.840808823529414</v>
      </c>
      <c r="Z266" s="44">
        <v>14.707904411764707</v>
      </c>
      <c r="AA266" s="44">
        <v>20.20496323529412</v>
      </c>
      <c r="AB266" s="44">
        <v>15.836764705882354</v>
      </c>
      <c r="AC266" s="44">
        <v>13.791727941176472</v>
      </c>
      <c r="AD266" s="44">
        <v>13.677205882352942</v>
      </c>
      <c r="AE266" s="44">
        <v>14.511580882352941</v>
      </c>
      <c r="AF266" s="44">
        <v>13.889889705882354</v>
      </c>
    </row>
    <row r="267" spans="1:32">
      <c r="A267" s="3">
        <v>2007</v>
      </c>
      <c r="B267" s="5" t="s">
        <v>27</v>
      </c>
      <c r="C267" s="5" t="s">
        <v>21</v>
      </c>
      <c r="D267" s="2">
        <v>13</v>
      </c>
      <c r="E267" s="2">
        <v>5</v>
      </c>
      <c r="F267" s="44">
        <v>11.47</v>
      </c>
      <c r="G267" s="44">
        <v>10.15</v>
      </c>
      <c r="H267" s="44">
        <v>10.92</v>
      </c>
      <c r="I267" s="44">
        <v>10.55</v>
      </c>
      <c r="J267" s="44">
        <v>10.59</v>
      </c>
      <c r="K267" s="44">
        <v>10.65</v>
      </c>
      <c r="L267" s="44">
        <v>11.98</v>
      </c>
      <c r="M267" s="44">
        <v>14.51</v>
      </c>
      <c r="N267" s="44">
        <v>12.76</v>
      </c>
      <c r="O267" s="44">
        <v>10.74</v>
      </c>
      <c r="P267" s="44">
        <v>10.36</v>
      </c>
      <c r="Q267" s="44">
        <v>11.09</v>
      </c>
      <c r="R267" s="44">
        <v>9.93</v>
      </c>
      <c r="S267" s="19">
        <v>81.599999999999994</v>
      </c>
      <c r="T267" s="44">
        <v>18.76525735294118</v>
      </c>
      <c r="U267" s="44">
        <v>16.605698529411768</v>
      </c>
      <c r="V267" s="44">
        <v>17.86544117647059</v>
      </c>
      <c r="W267" s="44">
        <v>17.260110294117652</v>
      </c>
      <c r="X267" s="44">
        <v>17.325551470588234</v>
      </c>
      <c r="Y267" s="44">
        <v>17.42371323529412</v>
      </c>
      <c r="Z267" s="44">
        <v>19.599632352941178</v>
      </c>
      <c r="AA267" s="44">
        <v>23.738786764705885</v>
      </c>
      <c r="AB267" s="44">
        <v>20.87573529411765</v>
      </c>
      <c r="AC267" s="44">
        <v>17.570955882352941</v>
      </c>
      <c r="AD267" s="44">
        <v>16.949264705882353</v>
      </c>
      <c r="AE267" s="44">
        <v>18.143566176470589</v>
      </c>
      <c r="AF267" s="44">
        <v>16.24577205882353</v>
      </c>
    </row>
    <row r="268" spans="1:32">
      <c r="A268" s="3">
        <v>2007</v>
      </c>
      <c r="B268" s="5" t="s">
        <v>27</v>
      </c>
      <c r="C268" s="5" t="s">
        <v>22</v>
      </c>
      <c r="D268" s="2">
        <v>14</v>
      </c>
      <c r="E268" s="2">
        <v>5</v>
      </c>
      <c r="F268" s="44">
        <v>12.09</v>
      </c>
      <c r="G268" s="44">
        <v>10.76</v>
      </c>
      <c r="H268" s="44">
        <v>11.6</v>
      </c>
      <c r="I268" s="44">
        <v>11.16</v>
      </c>
      <c r="J268" s="44">
        <v>11.24</v>
      </c>
      <c r="K268" s="44">
        <v>11.28</v>
      </c>
      <c r="L268" s="44">
        <v>12.81</v>
      </c>
      <c r="M268" s="44">
        <v>15.15</v>
      </c>
      <c r="N268" s="44">
        <v>13.8</v>
      </c>
      <c r="O268" s="44">
        <v>11.54</v>
      </c>
      <c r="P268" s="44">
        <v>10.9</v>
      </c>
      <c r="Q268" s="44">
        <v>11.78</v>
      </c>
      <c r="R268" s="44">
        <v>10.06</v>
      </c>
      <c r="S268" s="19">
        <v>81.599999999999994</v>
      </c>
      <c r="T268" s="44">
        <v>19.779595588235296</v>
      </c>
      <c r="U268" s="44">
        <v>17.603676470588237</v>
      </c>
      <c r="V268" s="44">
        <v>18.977941176470587</v>
      </c>
      <c r="W268" s="44">
        <v>18.258088235294121</v>
      </c>
      <c r="X268" s="44">
        <v>18.388970588235296</v>
      </c>
      <c r="Y268" s="44">
        <v>18.454411764705881</v>
      </c>
      <c r="Z268" s="44">
        <v>20.957536764705885</v>
      </c>
      <c r="AA268" s="44">
        <v>24.785845588235297</v>
      </c>
      <c r="AB268" s="44">
        <v>22.577205882352946</v>
      </c>
      <c r="AC268" s="44">
        <v>18.879779411764705</v>
      </c>
      <c r="AD268" s="44">
        <v>17.832720588235297</v>
      </c>
      <c r="AE268" s="44">
        <v>19.272426470588236</v>
      </c>
      <c r="AF268" s="44">
        <v>16.458455882352943</v>
      </c>
    </row>
    <row r="269" spans="1:32">
      <c r="A269" s="3">
        <v>2007</v>
      </c>
      <c r="B269" s="5" t="s">
        <v>27</v>
      </c>
      <c r="C269" s="5" t="s">
        <v>23</v>
      </c>
      <c r="D269" s="2">
        <v>15</v>
      </c>
      <c r="E269" s="2">
        <v>5</v>
      </c>
      <c r="F269" s="44">
        <v>10.48</v>
      </c>
      <c r="G269" s="44">
        <v>9.25</v>
      </c>
      <c r="H269" s="44">
        <v>9.94</v>
      </c>
      <c r="I269" s="44">
        <v>9.5</v>
      </c>
      <c r="J269" s="44">
        <v>9.5500000000000007</v>
      </c>
      <c r="K269" s="44">
        <v>9.7899999999999991</v>
      </c>
      <c r="L269" s="44">
        <v>10.69</v>
      </c>
      <c r="M269" s="44">
        <v>13.81</v>
      </c>
      <c r="N269" s="44">
        <v>11.24</v>
      </c>
      <c r="O269" s="44">
        <v>9.57</v>
      </c>
      <c r="P269" s="44">
        <v>9.7200000000000006</v>
      </c>
      <c r="Q269" s="44">
        <v>10.220000000000001</v>
      </c>
      <c r="R269" s="44">
        <v>9.58</v>
      </c>
      <c r="S269" s="19">
        <v>81.599999999999994</v>
      </c>
      <c r="T269" s="44">
        <v>17.14558823529412</v>
      </c>
      <c r="U269" s="44">
        <v>15.133272058823531</v>
      </c>
      <c r="V269" s="44">
        <v>16.262132352941176</v>
      </c>
      <c r="W269" s="44">
        <v>15.542279411764707</v>
      </c>
      <c r="X269" s="44">
        <v>15.624080882352944</v>
      </c>
      <c r="Y269" s="44">
        <v>16.01672794117647</v>
      </c>
      <c r="Z269" s="44">
        <v>17.489154411764709</v>
      </c>
      <c r="AA269" s="44">
        <v>22.593566176470588</v>
      </c>
      <c r="AB269" s="44">
        <v>18.388970588235296</v>
      </c>
      <c r="AC269" s="44">
        <v>15.656801470588237</v>
      </c>
      <c r="AD269" s="44">
        <v>15.902205882352943</v>
      </c>
      <c r="AE269" s="44">
        <v>16.720220588235296</v>
      </c>
      <c r="AF269" s="44">
        <v>15.673161764705885</v>
      </c>
    </row>
    <row r="270" spans="1:32">
      <c r="A270" s="3">
        <v>2007</v>
      </c>
      <c r="B270" s="5" t="s">
        <v>27</v>
      </c>
      <c r="C270" s="5" t="s">
        <v>24</v>
      </c>
      <c r="D270" s="2">
        <v>16</v>
      </c>
      <c r="E270" s="2">
        <v>5</v>
      </c>
      <c r="F270" s="44">
        <v>7.26</v>
      </c>
      <c r="G270" s="44">
        <v>6.77</v>
      </c>
      <c r="H270" s="44">
        <v>6.94</v>
      </c>
      <c r="I270" s="44">
        <v>6.97</v>
      </c>
      <c r="J270" s="44">
        <v>6.97</v>
      </c>
      <c r="K270" s="44">
        <v>7</v>
      </c>
      <c r="L270" s="44">
        <v>7.43</v>
      </c>
      <c r="M270" s="44">
        <v>8.41</v>
      </c>
      <c r="N270" s="44">
        <v>7.8</v>
      </c>
      <c r="O270" s="44">
        <v>7.39</v>
      </c>
      <c r="P270" s="44">
        <v>6.87</v>
      </c>
      <c r="Q270" s="44">
        <v>7.24</v>
      </c>
      <c r="R270" s="44">
        <v>7.32</v>
      </c>
      <c r="S270" s="19">
        <v>81.599999999999994</v>
      </c>
      <c r="T270" s="44">
        <v>11.877573529411764</v>
      </c>
      <c r="U270" s="44">
        <v>11.075919117647059</v>
      </c>
      <c r="V270" s="44">
        <v>11.35404411764706</v>
      </c>
      <c r="W270" s="44">
        <v>11.403125000000001</v>
      </c>
      <c r="X270" s="44">
        <v>11.403125000000001</v>
      </c>
      <c r="Y270" s="44">
        <v>11.452205882352942</v>
      </c>
      <c r="Z270" s="44">
        <v>12.155698529411765</v>
      </c>
      <c r="AA270" s="44">
        <v>13.759007352941179</v>
      </c>
      <c r="AB270" s="44">
        <v>12.761029411764707</v>
      </c>
      <c r="AC270" s="44">
        <v>12.090257352941176</v>
      </c>
      <c r="AD270" s="44">
        <v>11.23952205882353</v>
      </c>
      <c r="AE270" s="44">
        <v>11.844852941176473</v>
      </c>
      <c r="AF270" s="44">
        <v>11.975735294117648</v>
      </c>
    </row>
    <row r="271" spans="1:32">
      <c r="A271" s="3">
        <v>2007</v>
      </c>
      <c r="B271" s="5" t="s">
        <v>27</v>
      </c>
      <c r="C271" s="5" t="s">
        <v>25</v>
      </c>
      <c r="D271" s="2">
        <v>17</v>
      </c>
      <c r="E271" s="2">
        <v>5</v>
      </c>
      <c r="F271" s="44">
        <v>7.15</v>
      </c>
      <c r="G271" s="44">
        <v>6.99</v>
      </c>
      <c r="H271" s="44">
        <v>6.75</v>
      </c>
      <c r="I271" s="44">
        <v>7</v>
      </c>
      <c r="J271" s="44">
        <v>7</v>
      </c>
      <c r="K271" s="44">
        <v>6.78</v>
      </c>
      <c r="L271" s="44">
        <v>7.42</v>
      </c>
      <c r="M271" s="44">
        <v>7.68</v>
      </c>
      <c r="N271" s="44">
        <v>7.27</v>
      </c>
      <c r="O271" s="44">
        <v>7.44</v>
      </c>
      <c r="P271" s="44">
        <v>7.14</v>
      </c>
      <c r="Q271" s="44">
        <v>7.14</v>
      </c>
      <c r="R271" s="44">
        <v>6.81</v>
      </c>
      <c r="S271" s="19">
        <v>81.599999999999994</v>
      </c>
      <c r="T271" s="44">
        <v>11.697610294117649</v>
      </c>
      <c r="U271" s="44">
        <v>11.435845588235296</v>
      </c>
      <c r="V271" s="44">
        <v>11.043198529411766</v>
      </c>
      <c r="W271" s="44">
        <v>11.452205882352942</v>
      </c>
      <c r="X271" s="44">
        <v>11.452205882352942</v>
      </c>
      <c r="Y271" s="44">
        <v>11.092279411764707</v>
      </c>
      <c r="Z271" s="44">
        <v>12.139338235294117</v>
      </c>
      <c r="AA271" s="44">
        <v>12.564705882352941</v>
      </c>
      <c r="AB271" s="44">
        <v>11.893933823529412</v>
      </c>
      <c r="AC271" s="44">
        <v>12.172058823529413</v>
      </c>
      <c r="AD271" s="44">
        <v>11.68125</v>
      </c>
      <c r="AE271" s="44">
        <v>11.68125</v>
      </c>
      <c r="AF271" s="44">
        <v>11.141360294117648</v>
      </c>
    </row>
    <row r="272" spans="1:32">
      <c r="A272" s="3">
        <v>2007</v>
      </c>
      <c r="B272" s="5" t="s">
        <v>27</v>
      </c>
      <c r="C272" s="5" t="s">
        <v>26</v>
      </c>
      <c r="D272" s="2">
        <v>18</v>
      </c>
      <c r="E272" s="2">
        <v>5</v>
      </c>
      <c r="F272" s="44">
        <v>7.28</v>
      </c>
      <c r="G272" s="44">
        <v>6.75</v>
      </c>
      <c r="H272" s="44">
        <v>7</v>
      </c>
      <c r="I272" s="44">
        <v>6.97</v>
      </c>
      <c r="J272" s="44">
        <v>6.93</v>
      </c>
      <c r="K272" s="44">
        <v>7.03</v>
      </c>
      <c r="L272" s="44">
        <v>7.43</v>
      </c>
      <c r="M272" s="44">
        <v>8.7100000000000009</v>
      </c>
      <c r="N272" s="44">
        <v>7.85</v>
      </c>
      <c r="O272" s="44">
        <v>7.38</v>
      </c>
      <c r="P272" s="44">
        <v>6.77</v>
      </c>
      <c r="Q272" s="44">
        <v>7.25</v>
      </c>
      <c r="R272" s="44">
        <v>7.47</v>
      </c>
      <c r="S272" s="19">
        <v>81.599999999999994</v>
      </c>
      <c r="T272" s="44">
        <v>11.91029411764706</v>
      </c>
      <c r="U272" s="44">
        <v>11.043198529411766</v>
      </c>
      <c r="V272" s="44">
        <v>11.452205882352942</v>
      </c>
      <c r="W272" s="44">
        <v>11.403125000000001</v>
      </c>
      <c r="X272" s="44">
        <v>11.337683823529412</v>
      </c>
      <c r="Y272" s="44">
        <v>11.501286764705883</v>
      </c>
      <c r="Z272" s="44">
        <v>12.155698529411765</v>
      </c>
      <c r="AA272" s="44">
        <v>14.24981617647059</v>
      </c>
      <c r="AB272" s="44">
        <v>12.84283088235294</v>
      </c>
      <c r="AC272" s="44">
        <v>12.07389705882353</v>
      </c>
      <c r="AD272" s="44">
        <v>11.075919117647059</v>
      </c>
      <c r="AE272" s="44">
        <v>11.861213235294118</v>
      </c>
      <c r="AF272" s="44">
        <v>12.221139705882354</v>
      </c>
    </row>
    <row r="273" spans="1:32">
      <c r="A273" s="3">
        <v>2007</v>
      </c>
      <c r="B273" s="5" t="s">
        <v>28</v>
      </c>
      <c r="C273" s="5" t="s">
        <v>18</v>
      </c>
      <c r="D273" s="2">
        <v>19</v>
      </c>
      <c r="E273" s="2">
        <v>5</v>
      </c>
      <c r="F273" s="45">
        <v>10.16</v>
      </c>
      <c r="G273" s="45">
        <v>9.1199999999999992</v>
      </c>
      <c r="H273" s="45">
        <v>9.66</v>
      </c>
      <c r="I273" s="45">
        <v>9.41</v>
      </c>
      <c r="J273" s="45">
        <v>9.3800000000000008</v>
      </c>
      <c r="K273" s="45">
        <v>9.56</v>
      </c>
      <c r="L273" s="45">
        <v>10.55</v>
      </c>
      <c r="M273" s="45">
        <v>13.21</v>
      </c>
      <c r="N273" s="45">
        <v>11.23</v>
      </c>
      <c r="O273" s="45">
        <v>9.58</v>
      </c>
      <c r="P273" s="45">
        <v>9.32</v>
      </c>
      <c r="Q273" s="45">
        <v>9.86</v>
      </c>
      <c r="R273" s="45">
        <v>9</v>
      </c>
      <c r="S273" s="19">
        <v>81.599999999999994</v>
      </c>
      <c r="T273" s="45">
        <v>16.622058823529414</v>
      </c>
      <c r="U273" s="45">
        <v>14.920588235294119</v>
      </c>
      <c r="V273" s="45">
        <v>15.804044117647061</v>
      </c>
      <c r="W273" s="45">
        <v>15.395036764705885</v>
      </c>
      <c r="X273" s="45">
        <v>15.345955882352943</v>
      </c>
      <c r="Y273" s="45">
        <v>15.640441176470588</v>
      </c>
      <c r="Z273" s="45">
        <v>17.260110294117652</v>
      </c>
      <c r="AA273" s="45">
        <v>21.611948529411766</v>
      </c>
      <c r="AB273" s="45">
        <v>18.372610294117649</v>
      </c>
      <c r="AC273" s="45">
        <v>15.673161764705885</v>
      </c>
      <c r="AD273" s="45">
        <v>15.247794117647061</v>
      </c>
      <c r="AE273" s="45">
        <v>16.131250000000001</v>
      </c>
      <c r="AF273" s="45">
        <v>14.724264705882353</v>
      </c>
    </row>
    <row r="274" spans="1:32">
      <c r="A274" s="3">
        <v>2007</v>
      </c>
      <c r="B274" s="5" t="s">
        <v>28</v>
      </c>
      <c r="C274" s="5" t="s">
        <v>19</v>
      </c>
      <c r="D274" s="2">
        <v>20</v>
      </c>
      <c r="E274" s="2">
        <v>5</v>
      </c>
      <c r="F274" s="45">
        <v>11.48</v>
      </c>
      <c r="G274" s="45">
        <v>10.25</v>
      </c>
      <c r="H274" s="45">
        <v>10.92</v>
      </c>
      <c r="I274" s="45">
        <v>10.62</v>
      </c>
      <c r="J274" s="45">
        <v>10.65</v>
      </c>
      <c r="K274" s="45">
        <v>10.71</v>
      </c>
      <c r="L274" s="45">
        <v>12.18</v>
      </c>
      <c r="M274" s="45">
        <v>14.37</v>
      </c>
      <c r="N274" s="45">
        <v>13.16</v>
      </c>
      <c r="O274" s="45">
        <v>10.99</v>
      </c>
      <c r="P274" s="45">
        <v>10.28</v>
      </c>
      <c r="Q274" s="45">
        <v>11.13</v>
      </c>
      <c r="R274" s="45">
        <v>9.5</v>
      </c>
      <c r="S274" s="19">
        <v>81.599999999999994</v>
      </c>
      <c r="T274" s="45">
        <v>18.781617647058827</v>
      </c>
      <c r="U274" s="45">
        <v>16.769301470588236</v>
      </c>
      <c r="V274" s="45">
        <v>17.86544117647059</v>
      </c>
      <c r="W274" s="45">
        <v>17.374632352941177</v>
      </c>
      <c r="X274" s="45">
        <v>17.42371323529412</v>
      </c>
      <c r="Y274" s="45">
        <v>17.521875000000001</v>
      </c>
      <c r="Z274" s="45">
        <v>19.92683823529412</v>
      </c>
      <c r="AA274" s="45">
        <v>23.509742647058825</v>
      </c>
      <c r="AB274" s="45">
        <v>21.530147058823534</v>
      </c>
      <c r="AC274" s="45">
        <v>17.979963235294118</v>
      </c>
      <c r="AD274" s="45">
        <v>16.818382352941175</v>
      </c>
      <c r="AE274" s="45">
        <v>18.209007352941178</v>
      </c>
      <c r="AF274" s="45">
        <v>15.542279411764707</v>
      </c>
    </row>
    <row r="275" spans="1:32">
      <c r="A275" s="3">
        <v>2007</v>
      </c>
      <c r="B275" s="5" t="s">
        <v>28</v>
      </c>
      <c r="C275" s="5" t="s">
        <v>20</v>
      </c>
      <c r="D275" s="2">
        <v>21</v>
      </c>
      <c r="E275" s="2">
        <v>5</v>
      </c>
      <c r="F275" s="45">
        <v>8.9700000000000006</v>
      </c>
      <c r="G275" s="45">
        <v>8.16</v>
      </c>
      <c r="H275" s="45">
        <v>8.59</v>
      </c>
      <c r="I275" s="45">
        <v>8.1999999999999993</v>
      </c>
      <c r="J275" s="45">
        <v>8.2200000000000006</v>
      </c>
      <c r="K275" s="45">
        <v>8.4600000000000009</v>
      </c>
      <c r="L275" s="45">
        <v>8.9600000000000009</v>
      </c>
      <c r="M275" s="45">
        <v>12.35</v>
      </c>
      <c r="N275" s="45">
        <v>9.68</v>
      </c>
      <c r="O275" s="45">
        <v>8.42</v>
      </c>
      <c r="P275" s="45">
        <v>8.33</v>
      </c>
      <c r="Q275" s="45">
        <v>8.84</v>
      </c>
      <c r="R275" s="45">
        <v>8.4700000000000006</v>
      </c>
      <c r="S275" s="19">
        <v>81.599999999999994</v>
      </c>
      <c r="T275" s="45">
        <v>14.675183823529414</v>
      </c>
      <c r="U275" s="45">
        <v>13.350000000000003</v>
      </c>
      <c r="V275" s="45">
        <v>14.053492647058823</v>
      </c>
      <c r="W275" s="45">
        <v>13.415441176470587</v>
      </c>
      <c r="X275" s="45">
        <v>13.448161764705885</v>
      </c>
      <c r="Y275" s="45">
        <v>13.840808823529414</v>
      </c>
      <c r="Z275" s="45">
        <v>14.658823529411766</v>
      </c>
      <c r="AA275" s="45">
        <v>20.20496323529412</v>
      </c>
      <c r="AB275" s="45">
        <v>15.836764705882354</v>
      </c>
      <c r="AC275" s="45">
        <v>13.775367647058824</v>
      </c>
      <c r="AD275" s="45">
        <v>13.628125000000002</v>
      </c>
      <c r="AE275" s="45">
        <v>14.462499999999999</v>
      </c>
      <c r="AF275" s="45">
        <v>13.857169117647061</v>
      </c>
    </row>
    <row r="276" spans="1:32">
      <c r="A276" s="3">
        <v>2007</v>
      </c>
      <c r="B276" s="5" t="s">
        <v>28</v>
      </c>
      <c r="C276" s="5" t="s">
        <v>21</v>
      </c>
      <c r="D276" s="2">
        <v>22</v>
      </c>
      <c r="E276" s="2">
        <v>5</v>
      </c>
      <c r="F276" s="45">
        <v>11.36</v>
      </c>
      <c r="G276" s="45">
        <v>10.07</v>
      </c>
      <c r="H276" s="45">
        <v>10.8</v>
      </c>
      <c r="I276" s="45">
        <v>10.47</v>
      </c>
      <c r="J276" s="45">
        <v>10.47</v>
      </c>
      <c r="K276" s="45">
        <v>10.54</v>
      </c>
      <c r="L276" s="45">
        <v>11.87</v>
      </c>
      <c r="M276" s="45">
        <v>14.46</v>
      </c>
      <c r="N276" s="45">
        <v>12.66</v>
      </c>
      <c r="O276" s="45">
        <v>10.63</v>
      </c>
      <c r="P276" s="45">
        <v>10.220000000000001</v>
      </c>
      <c r="Q276" s="45">
        <v>10.97</v>
      </c>
      <c r="R276" s="45">
        <v>9.73</v>
      </c>
      <c r="S276" s="19">
        <v>81.599999999999994</v>
      </c>
      <c r="T276" s="45">
        <v>18.585294117647059</v>
      </c>
      <c r="U276" s="45">
        <v>16.47481617647059</v>
      </c>
      <c r="V276" s="45">
        <v>17.669117647058826</v>
      </c>
      <c r="W276" s="45">
        <v>17.129227941176474</v>
      </c>
      <c r="X276" s="45">
        <v>17.129227941176474</v>
      </c>
      <c r="Y276" s="45">
        <v>17.243749999999999</v>
      </c>
      <c r="Z276" s="45">
        <v>19.419669117647061</v>
      </c>
      <c r="AA276" s="45">
        <v>23.65698529411765</v>
      </c>
      <c r="AB276" s="45">
        <v>20.712132352941179</v>
      </c>
      <c r="AC276" s="45">
        <v>17.390992647058823</v>
      </c>
      <c r="AD276" s="45">
        <v>16.720220588235296</v>
      </c>
      <c r="AE276" s="45">
        <v>17.947242647058825</v>
      </c>
      <c r="AF276" s="45">
        <v>15.918566176470591</v>
      </c>
    </row>
    <row r="277" spans="1:32">
      <c r="A277" s="3">
        <v>2007</v>
      </c>
      <c r="B277" s="5" t="s">
        <v>28</v>
      </c>
      <c r="C277" s="5" t="s">
        <v>22</v>
      </c>
      <c r="D277" s="2">
        <v>23</v>
      </c>
      <c r="E277" s="2">
        <v>5</v>
      </c>
      <c r="F277" s="45">
        <v>11.97</v>
      </c>
      <c r="G277" s="45">
        <v>10.55</v>
      </c>
      <c r="H277" s="45">
        <v>11.5</v>
      </c>
      <c r="I277" s="45">
        <v>11</v>
      </c>
      <c r="J277" s="45">
        <v>11.02</v>
      </c>
      <c r="K277" s="45">
        <v>11.14</v>
      </c>
      <c r="L277" s="45">
        <v>12.65</v>
      </c>
      <c r="M277" s="45">
        <v>15.08</v>
      </c>
      <c r="N277" s="45">
        <v>13.68</v>
      </c>
      <c r="O277" s="45">
        <v>11.39</v>
      </c>
      <c r="P277" s="45">
        <v>10.66</v>
      </c>
      <c r="Q277" s="45">
        <v>11.59</v>
      </c>
      <c r="R277" s="45">
        <v>9.85</v>
      </c>
      <c r="S277" s="19">
        <v>81.599999999999994</v>
      </c>
      <c r="T277" s="45">
        <v>19.583272058823532</v>
      </c>
      <c r="U277" s="45">
        <v>17.260110294117652</v>
      </c>
      <c r="V277" s="45">
        <v>18.81433823529412</v>
      </c>
      <c r="W277" s="45">
        <v>17.996323529411764</v>
      </c>
      <c r="X277" s="45">
        <v>18.029044117647057</v>
      </c>
      <c r="Y277" s="45">
        <v>18.225367647058825</v>
      </c>
      <c r="Z277" s="45">
        <v>20.695772058823533</v>
      </c>
      <c r="AA277" s="45">
        <v>24.671323529411769</v>
      </c>
      <c r="AB277" s="45">
        <v>22.380882352941178</v>
      </c>
      <c r="AC277" s="45">
        <v>18.634375000000002</v>
      </c>
      <c r="AD277" s="45">
        <v>17.440073529411766</v>
      </c>
      <c r="AE277" s="45">
        <v>18.961580882352941</v>
      </c>
      <c r="AF277" s="45">
        <v>16.114889705882351</v>
      </c>
    </row>
    <row r="278" spans="1:32">
      <c r="A278" s="3">
        <v>2007</v>
      </c>
      <c r="B278" s="5" t="s">
        <v>28</v>
      </c>
      <c r="C278" s="5" t="s">
        <v>23</v>
      </c>
      <c r="D278" s="2">
        <v>24</v>
      </c>
      <c r="E278" s="2">
        <v>5</v>
      </c>
      <c r="F278" s="45">
        <v>10.48</v>
      </c>
      <c r="G278" s="45">
        <v>9.24</v>
      </c>
      <c r="H278" s="45">
        <v>9.9</v>
      </c>
      <c r="I278" s="45">
        <v>9.48</v>
      </c>
      <c r="J278" s="45">
        <v>9.49</v>
      </c>
      <c r="K278" s="45">
        <v>9.75</v>
      </c>
      <c r="L278" s="45">
        <v>10.68</v>
      </c>
      <c r="M278" s="45">
        <v>13.8</v>
      </c>
      <c r="N278" s="45">
        <v>11.22</v>
      </c>
      <c r="O278" s="45">
        <v>9.56</v>
      </c>
      <c r="P278" s="45">
        <v>9.68</v>
      </c>
      <c r="Q278" s="45">
        <v>10.16</v>
      </c>
      <c r="R278" s="45">
        <v>9.59</v>
      </c>
      <c r="S278" s="19">
        <v>81.599999999999994</v>
      </c>
      <c r="T278" s="45">
        <v>17.14558823529412</v>
      </c>
      <c r="U278" s="45">
        <v>15.116911764705883</v>
      </c>
      <c r="V278" s="45">
        <v>16.196691176470591</v>
      </c>
      <c r="W278" s="45">
        <v>15.509558823529416</v>
      </c>
      <c r="X278" s="45">
        <v>15.52591911764706</v>
      </c>
      <c r="Y278" s="45">
        <v>15.951286764705884</v>
      </c>
      <c r="Z278" s="45">
        <v>17.472794117647059</v>
      </c>
      <c r="AA278" s="45">
        <v>22.577205882352946</v>
      </c>
      <c r="AB278" s="45">
        <v>18.356250000000003</v>
      </c>
      <c r="AC278" s="45">
        <v>15.640441176470588</v>
      </c>
      <c r="AD278" s="45">
        <v>15.836764705882354</v>
      </c>
      <c r="AE278" s="45">
        <v>16.622058823529414</v>
      </c>
      <c r="AF278" s="45">
        <v>15.689522058823529</v>
      </c>
    </row>
    <row r="279" spans="1:32">
      <c r="A279" s="3">
        <v>2007</v>
      </c>
      <c r="B279" s="5" t="s">
        <v>28</v>
      </c>
      <c r="C279" s="5" t="s">
        <v>24</v>
      </c>
      <c r="D279" s="2">
        <v>25</v>
      </c>
      <c r="E279" s="2">
        <v>5</v>
      </c>
      <c r="F279" s="45">
        <v>7.25</v>
      </c>
      <c r="G279" s="45">
        <v>6.75</v>
      </c>
      <c r="H279" s="45">
        <v>6.97</v>
      </c>
      <c r="I279" s="45">
        <v>6.95</v>
      </c>
      <c r="J279" s="45">
        <v>6.89</v>
      </c>
      <c r="K279" s="45">
        <v>7</v>
      </c>
      <c r="L279" s="45">
        <v>7.4</v>
      </c>
      <c r="M279" s="45">
        <v>8.41</v>
      </c>
      <c r="N279" s="45">
        <v>7.78</v>
      </c>
      <c r="O279" s="45">
        <v>7.35</v>
      </c>
      <c r="P279" s="45">
        <v>6.82</v>
      </c>
      <c r="Q279" s="45">
        <v>7.21</v>
      </c>
      <c r="R279" s="45">
        <v>7.37</v>
      </c>
      <c r="S279" s="19">
        <v>81.599999999999994</v>
      </c>
      <c r="T279" s="45">
        <v>11.861213235294118</v>
      </c>
      <c r="U279" s="45">
        <v>11.043198529411766</v>
      </c>
      <c r="V279" s="45">
        <v>11.403125000000001</v>
      </c>
      <c r="W279" s="45">
        <v>11.370404411764707</v>
      </c>
      <c r="X279" s="45">
        <v>11.272242647058823</v>
      </c>
      <c r="Y279" s="45">
        <v>11.452205882352942</v>
      </c>
      <c r="Z279" s="45">
        <v>12.106617647058826</v>
      </c>
      <c r="AA279" s="45">
        <v>13.759007352941179</v>
      </c>
      <c r="AB279" s="45">
        <v>12.728308823529414</v>
      </c>
      <c r="AC279" s="45">
        <v>12.024816176470589</v>
      </c>
      <c r="AD279" s="45">
        <v>11.157720588235295</v>
      </c>
      <c r="AE279" s="45">
        <v>11.79577205882353</v>
      </c>
      <c r="AF279" s="45">
        <v>12.057536764705883</v>
      </c>
    </row>
    <row r="280" spans="1:32">
      <c r="A280" s="3">
        <v>2007</v>
      </c>
      <c r="B280" s="5" t="s">
        <v>28</v>
      </c>
      <c r="C280" s="5" t="s">
        <v>25</v>
      </c>
      <c r="D280" s="2">
        <v>26</v>
      </c>
      <c r="E280" s="2">
        <v>5</v>
      </c>
      <c r="F280" s="45">
        <v>7.12</v>
      </c>
      <c r="G280" s="45">
        <v>6.9</v>
      </c>
      <c r="H280" s="45">
        <v>6.76</v>
      </c>
      <c r="I280" s="45">
        <v>6.94</v>
      </c>
      <c r="J280" s="45">
        <v>6.95</v>
      </c>
      <c r="K280" s="45">
        <v>6.78</v>
      </c>
      <c r="L280" s="45">
        <v>7.34</v>
      </c>
      <c r="M280" s="45">
        <v>7.66</v>
      </c>
      <c r="N280" s="45">
        <v>7.26</v>
      </c>
      <c r="O280" s="45">
        <v>7.45</v>
      </c>
      <c r="P280" s="45">
        <v>7.06</v>
      </c>
      <c r="Q280" s="45">
        <v>7.1</v>
      </c>
      <c r="R280" s="45">
        <v>6.81</v>
      </c>
      <c r="S280" s="19">
        <v>81.599999999999994</v>
      </c>
      <c r="T280" s="45">
        <v>11.648529411764706</v>
      </c>
      <c r="U280" s="45">
        <v>11.288602941176473</v>
      </c>
      <c r="V280" s="45">
        <v>11.059558823529411</v>
      </c>
      <c r="W280" s="45">
        <v>11.35404411764706</v>
      </c>
      <c r="X280" s="45">
        <v>11.370404411764707</v>
      </c>
      <c r="Y280" s="45">
        <v>11.092279411764707</v>
      </c>
      <c r="Z280" s="45">
        <v>12.008455882352942</v>
      </c>
      <c r="AA280" s="45">
        <v>12.531985294117648</v>
      </c>
      <c r="AB280" s="45">
        <v>11.877573529411764</v>
      </c>
      <c r="AC280" s="45">
        <v>12.18841911764706</v>
      </c>
      <c r="AD280" s="45">
        <v>11.550367647058824</v>
      </c>
      <c r="AE280" s="45">
        <v>11.615808823529411</v>
      </c>
      <c r="AF280" s="45">
        <v>11.141360294117648</v>
      </c>
    </row>
    <row r="281" spans="1:32">
      <c r="A281" s="3">
        <v>2007</v>
      </c>
      <c r="B281" s="5" t="s">
        <v>28</v>
      </c>
      <c r="C281" s="5" t="s">
        <v>26</v>
      </c>
      <c r="D281" s="2">
        <v>27</v>
      </c>
      <c r="E281" s="2">
        <v>5</v>
      </c>
      <c r="F281" s="45">
        <v>7.28</v>
      </c>
      <c r="G281" s="45">
        <v>6.74</v>
      </c>
      <c r="H281" s="45">
        <v>7</v>
      </c>
      <c r="I281" s="45">
        <v>6.95</v>
      </c>
      <c r="J281" s="45">
        <v>6.89</v>
      </c>
      <c r="K281" s="45">
        <v>7.03</v>
      </c>
      <c r="L281" s="45">
        <v>7.4</v>
      </c>
      <c r="M281" s="45">
        <v>8.6999999999999993</v>
      </c>
      <c r="N281" s="45">
        <v>7.84</v>
      </c>
      <c r="O281" s="45">
        <v>7.34</v>
      </c>
      <c r="P281" s="45">
        <v>6.75</v>
      </c>
      <c r="Q281" s="45">
        <v>7.24</v>
      </c>
      <c r="R281" s="45">
        <v>7.48</v>
      </c>
      <c r="S281" s="19">
        <v>81.599999999999994</v>
      </c>
      <c r="T281" s="45">
        <v>11.91029411764706</v>
      </c>
      <c r="U281" s="45">
        <v>11.02683823529412</v>
      </c>
      <c r="V281" s="45">
        <v>11.452205882352942</v>
      </c>
      <c r="W281" s="45">
        <v>11.370404411764707</v>
      </c>
      <c r="X281" s="45">
        <v>11.272242647058823</v>
      </c>
      <c r="Y281" s="45">
        <v>11.501286764705883</v>
      </c>
      <c r="Z281" s="45">
        <v>12.106617647058826</v>
      </c>
      <c r="AA281" s="45">
        <v>14.23345588235294</v>
      </c>
      <c r="AB281" s="45">
        <v>12.826470588235294</v>
      </c>
      <c r="AC281" s="45">
        <v>12.008455882352942</v>
      </c>
      <c r="AD281" s="45">
        <v>11.043198529411766</v>
      </c>
      <c r="AE281" s="45">
        <v>11.844852941176473</v>
      </c>
      <c r="AF281" s="45">
        <v>12.237500000000001</v>
      </c>
    </row>
    <row r="282" spans="1:32">
      <c r="A282" s="3">
        <v>2007</v>
      </c>
      <c r="B282" s="5" t="s">
        <v>29</v>
      </c>
      <c r="C282" s="5" t="s">
        <v>18</v>
      </c>
      <c r="D282" s="2">
        <v>28</v>
      </c>
      <c r="E282" s="2">
        <v>5</v>
      </c>
      <c r="F282" s="46">
        <v>20000</v>
      </c>
      <c r="G282" s="46">
        <v>17699</v>
      </c>
      <c r="H282" s="46">
        <v>19091</v>
      </c>
      <c r="I282" s="46">
        <v>18773</v>
      </c>
      <c r="J282" s="46">
        <v>18778</v>
      </c>
      <c r="K282" s="46">
        <v>18936</v>
      </c>
      <c r="L282" s="46">
        <v>20850</v>
      </c>
      <c r="M282" s="46">
        <v>26278</v>
      </c>
      <c r="N282" s="46">
        <v>22259</v>
      </c>
      <c r="O282" s="46">
        <v>18911</v>
      </c>
      <c r="P282" s="46">
        <v>18076</v>
      </c>
      <c r="Q282" s="46">
        <v>19257</v>
      </c>
      <c r="R282" s="46">
        <v>17154</v>
      </c>
      <c r="S282" s="19">
        <v>81.599999999999994</v>
      </c>
      <c r="T282" s="46">
        <v>32720.588235294119</v>
      </c>
      <c r="U282" s="46">
        <v>28956.084558823532</v>
      </c>
      <c r="V282" s="46">
        <v>31233.437500000004</v>
      </c>
      <c r="W282" s="46">
        <v>30713.180147058825</v>
      </c>
      <c r="X282" s="46">
        <v>30721.36029411765</v>
      </c>
      <c r="Y282" s="46">
        <v>30979.852941176472</v>
      </c>
      <c r="Z282" s="46">
        <v>34111.213235294119</v>
      </c>
      <c r="AA282" s="46">
        <v>42991.580882352944</v>
      </c>
      <c r="AB282" s="46">
        <v>36416.378676470587</v>
      </c>
      <c r="AC282" s="46">
        <v>30938.952205882357</v>
      </c>
      <c r="AD282" s="46">
        <v>29572.867647058825</v>
      </c>
      <c r="AE282" s="46">
        <v>31505.018382352944</v>
      </c>
      <c r="AF282" s="46">
        <v>28064.448529411766</v>
      </c>
    </row>
    <row r="283" spans="1:32">
      <c r="A283" s="3">
        <v>2007</v>
      </c>
      <c r="B283" s="5" t="s">
        <v>29</v>
      </c>
      <c r="C283" s="5" t="s">
        <v>19</v>
      </c>
      <c r="D283" s="2">
        <v>29</v>
      </c>
      <c r="E283" s="2">
        <v>5</v>
      </c>
      <c r="F283" s="46">
        <v>24893</v>
      </c>
      <c r="G283" s="46">
        <v>21881</v>
      </c>
      <c r="H283" s="46">
        <v>23860</v>
      </c>
      <c r="I283" s="46">
        <v>23446</v>
      </c>
      <c r="J283" s="46">
        <v>23864</v>
      </c>
      <c r="K283" s="46">
        <v>23533</v>
      </c>
      <c r="L283" s="46">
        <v>26534</v>
      </c>
      <c r="M283" s="46">
        <v>30180</v>
      </c>
      <c r="N283" s="46">
        <v>28596</v>
      </c>
      <c r="O283" s="46">
        <v>24000</v>
      </c>
      <c r="P283" s="46">
        <v>22422</v>
      </c>
      <c r="Q283" s="46">
        <v>23844</v>
      </c>
      <c r="R283" s="46">
        <v>20344</v>
      </c>
      <c r="S283" s="19">
        <v>81.599999999999994</v>
      </c>
      <c r="T283" s="46">
        <v>40725.680147058825</v>
      </c>
      <c r="U283" s="46">
        <v>35797.959558823532</v>
      </c>
      <c r="V283" s="46">
        <v>39035.661764705888</v>
      </c>
      <c r="W283" s="46">
        <v>38358.345588235294</v>
      </c>
      <c r="X283" s="46">
        <v>39042.205882352944</v>
      </c>
      <c r="Y283" s="46">
        <v>38500.680147058825</v>
      </c>
      <c r="Z283" s="46">
        <v>43410.404411764706</v>
      </c>
      <c r="AA283" s="46">
        <v>49375.367647058825</v>
      </c>
      <c r="AB283" s="46">
        <v>46783.897058823532</v>
      </c>
      <c r="AC283" s="46">
        <v>39264.705882352944</v>
      </c>
      <c r="AD283" s="46">
        <v>36683.051470588238</v>
      </c>
      <c r="AE283" s="46">
        <v>39009.48529411765</v>
      </c>
      <c r="AF283" s="46">
        <v>33283.382352941182</v>
      </c>
    </row>
    <row r="284" spans="1:32">
      <c r="A284" s="3">
        <v>2007</v>
      </c>
      <c r="B284" s="5" t="s">
        <v>29</v>
      </c>
      <c r="C284" s="5" t="s">
        <v>20</v>
      </c>
      <c r="D284" s="2">
        <v>30</v>
      </c>
      <c r="E284" s="2">
        <v>5</v>
      </c>
      <c r="F284" s="46">
        <v>15019</v>
      </c>
      <c r="G284" s="46">
        <v>13822</v>
      </c>
      <c r="H284" s="46">
        <v>14850</v>
      </c>
      <c r="I284" s="46">
        <v>13790</v>
      </c>
      <c r="J284" s="46">
        <v>13475</v>
      </c>
      <c r="K284" s="46">
        <v>14058</v>
      </c>
      <c r="L284" s="46">
        <v>14562</v>
      </c>
      <c r="M284" s="46">
        <v>22330</v>
      </c>
      <c r="N284" s="46">
        <v>15970</v>
      </c>
      <c r="O284" s="46">
        <v>14106</v>
      </c>
      <c r="P284" s="46">
        <v>14216</v>
      </c>
      <c r="Q284" s="46">
        <v>15189</v>
      </c>
      <c r="R284" s="46">
        <v>13973</v>
      </c>
      <c r="S284" s="19">
        <v>81.599999999999994</v>
      </c>
      <c r="T284" s="46">
        <v>24571.525735294119</v>
      </c>
      <c r="U284" s="46">
        <v>22613.198529411766</v>
      </c>
      <c r="V284" s="46">
        <v>24295.036764705885</v>
      </c>
      <c r="W284" s="46">
        <v>22560.845588235297</v>
      </c>
      <c r="X284" s="46">
        <v>22045.496323529413</v>
      </c>
      <c r="Y284" s="46">
        <v>22999.301470588238</v>
      </c>
      <c r="Z284" s="46">
        <v>23823.86029411765</v>
      </c>
      <c r="AA284" s="46">
        <v>36532.536764705888</v>
      </c>
      <c r="AB284" s="46">
        <v>26127.389705882353</v>
      </c>
      <c r="AC284" s="46">
        <v>23077.830882352944</v>
      </c>
      <c r="AD284" s="46">
        <v>23257.794117647059</v>
      </c>
      <c r="AE284" s="46">
        <v>24849.650735294119</v>
      </c>
      <c r="AF284" s="46">
        <v>22860.238970588238</v>
      </c>
    </row>
    <row r="285" spans="1:32">
      <c r="A285" s="3">
        <v>2007</v>
      </c>
      <c r="B285" s="5" t="s">
        <v>29</v>
      </c>
      <c r="C285" s="5" t="s">
        <v>21</v>
      </c>
      <c r="D285" s="2">
        <v>31</v>
      </c>
      <c r="E285" s="2">
        <v>5</v>
      </c>
      <c r="F285" s="46">
        <v>24043</v>
      </c>
      <c r="G285" s="46">
        <v>21026</v>
      </c>
      <c r="H285" s="46">
        <v>22833</v>
      </c>
      <c r="I285" s="46">
        <v>22381</v>
      </c>
      <c r="J285" s="46">
        <v>22544</v>
      </c>
      <c r="K285" s="46">
        <v>22559</v>
      </c>
      <c r="L285" s="46">
        <v>25526</v>
      </c>
      <c r="M285" s="46">
        <v>29841</v>
      </c>
      <c r="N285" s="46">
        <v>26666</v>
      </c>
      <c r="O285" s="46">
        <v>22951</v>
      </c>
      <c r="P285" s="46">
        <v>21589</v>
      </c>
      <c r="Q285" s="46">
        <v>23032</v>
      </c>
      <c r="R285" s="46">
        <v>20934</v>
      </c>
      <c r="S285" s="19">
        <v>81.599999999999994</v>
      </c>
      <c r="T285" s="46">
        <v>39335.055147058825</v>
      </c>
      <c r="U285" s="46">
        <v>34399.154411764706</v>
      </c>
      <c r="V285" s="46">
        <v>37355.459558823532</v>
      </c>
      <c r="W285" s="46">
        <v>36615.974264705888</v>
      </c>
      <c r="X285" s="46">
        <v>36882.647058823532</v>
      </c>
      <c r="Y285" s="46">
        <v>36907.1875</v>
      </c>
      <c r="Z285" s="46">
        <v>41761.286764705888</v>
      </c>
      <c r="AA285" s="46">
        <v>48820.753676470595</v>
      </c>
      <c r="AB285" s="46">
        <v>43626.36029411765</v>
      </c>
      <c r="AC285" s="46">
        <v>37548.511029411769</v>
      </c>
      <c r="AD285" s="46">
        <v>35320.238970588238</v>
      </c>
      <c r="AE285" s="46">
        <v>37681.029411764706</v>
      </c>
      <c r="AF285" s="46">
        <v>34248.639705882357</v>
      </c>
    </row>
    <row r="286" spans="1:32">
      <c r="A286" s="3">
        <v>2007</v>
      </c>
      <c r="B286" s="5" t="s">
        <v>29</v>
      </c>
      <c r="C286" s="5" t="s">
        <v>22</v>
      </c>
      <c r="D286" s="2">
        <v>32</v>
      </c>
      <c r="E286" s="2">
        <v>5</v>
      </c>
      <c r="F286" s="46">
        <v>26281</v>
      </c>
      <c r="G286" s="46">
        <v>23076</v>
      </c>
      <c r="H286" s="46">
        <v>25075</v>
      </c>
      <c r="I286" s="46">
        <v>24510</v>
      </c>
      <c r="J286" s="46">
        <v>25251</v>
      </c>
      <c r="K286" s="46">
        <v>24710</v>
      </c>
      <c r="L286" s="46">
        <v>27853</v>
      </c>
      <c r="M286" s="46">
        <v>32176</v>
      </c>
      <c r="N286" s="46">
        <v>29968</v>
      </c>
      <c r="O286" s="46">
        <v>25413</v>
      </c>
      <c r="P286" s="46">
        <v>23538</v>
      </c>
      <c r="Q286" s="46">
        <v>25235</v>
      </c>
      <c r="R286" s="46">
        <v>21979</v>
      </c>
      <c r="S286" s="19">
        <v>81.599999999999994</v>
      </c>
      <c r="T286" s="46">
        <v>42996.488970588238</v>
      </c>
      <c r="U286" s="46">
        <v>37753.014705882357</v>
      </c>
      <c r="V286" s="46">
        <v>41023.4375</v>
      </c>
      <c r="W286" s="46">
        <v>40099.080882352944</v>
      </c>
      <c r="X286" s="46">
        <v>41311.378676470595</v>
      </c>
      <c r="Y286" s="46">
        <v>40426.286764705888</v>
      </c>
      <c r="Z286" s="46">
        <v>45568.327205882357</v>
      </c>
      <c r="AA286" s="46">
        <v>52640.882352941182</v>
      </c>
      <c r="AB286" s="46">
        <v>49028.529411764706</v>
      </c>
      <c r="AC286" s="46">
        <v>41576.415441176476</v>
      </c>
      <c r="AD286" s="46">
        <v>38508.86029411765</v>
      </c>
      <c r="AE286" s="46">
        <v>41285.202205882357</v>
      </c>
      <c r="AF286" s="46">
        <v>35958.290441176476</v>
      </c>
    </row>
    <row r="287" spans="1:32">
      <c r="A287" s="3">
        <v>2007</v>
      </c>
      <c r="B287" s="5" t="s">
        <v>29</v>
      </c>
      <c r="C287" s="5" t="s">
        <v>23</v>
      </c>
      <c r="D287" s="2">
        <v>33</v>
      </c>
      <c r="E287" s="2">
        <v>5</v>
      </c>
      <c r="F287" s="46">
        <v>20513</v>
      </c>
      <c r="G287" s="46">
        <v>18126</v>
      </c>
      <c r="H287" s="46">
        <v>19346</v>
      </c>
      <c r="I287" s="46">
        <v>18678</v>
      </c>
      <c r="J287" s="46">
        <v>18602</v>
      </c>
      <c r="K287" s="46">
        <v>19161</v>
      </c>
      <c r="L287" s="46">
        <v>21264</v>
      </c>
      <c r="M287" s="46">
        <v>27243</v>
      </c>
      <c r="N287" s="46">
        <v>22049</v>
      </c>
      <c r="O287" s="46">
        <v>18973</v>
      </c>
      <c r="P287" s="46">
        <v>18735</v>
      </c>
      <c r="Q287" s="46">
        <v>19983</v>
      </c>
      <c r="R287" s="46">
        <v>19483</v>
      </c>
      <c r="S287" s="19">
        <v>81.599999999999994</v>
      </c>
      <c r="T287" s="46">
        <v>33559.871323529413</v>
      </c>
      <c r="U287" s="46">
        <v>29654.669117647059</v>
      </c>
      <c r="V287" s="46">
        <v>31650.625000000004</v>
      </c>
      <c r="W287" s="46">
        <v>30557.757352941178</v>
      </c>
      <c r="X287" s="46">
        <v>30433.419117647059</v>
      </c>
      <c r="Y287" s="46">
        <v>31347.959558823532</v>
      </c>
      <c r="Z287" s="46">
        <v>34788.529411764706</v>
      </c>
      <c r="AA287" s="46">
        <v>44570.349264705888</v>
      </c>
      <c r="AB287" s="46">
        <v>36072.8125</v>
      </c>
      <c r="AC287" s="46">
        <v>31040.386029411766</v>
      </c>
      <c r="AD287" s="46">
        <v>30651.011029411766</v>
      </c>
      <c r="AE287" s="46">
        <v>32692.775735294119</v>
      </c>
      <c r="AF287" s="46">
        <v>31874.761029411766</v>
      </c>
    </row>
    <row r="288" spans="1:32">
      <c r="A288" s="3">
        <v>2007</v>
      </c>
      <c r="B288" s="5" t="s">
        <v>29</v>
      </c>
      <c r="C288" s="5" t="s">
        <v>24</v>
      </c>
      <c r="D288" s="2">
        <v>34</v>
      </c>
      <c r="E288" s="2">
        <v>5</v>
      </c>
      <c r="F288" s="46">
        <v>7908</v>
      </c>
      <c r="G288" s="46">
        <v>7801</v>
      </c>
      <c r="H288" s="46">
        <v>7969</v>
      </c>
      <c r="I288" s="46">
        <v>7800</v>
      </c>
      <c r="J288" s="46">
        <v>7414</v>
      </c>
      <c r="K288" s="46">
        <v>7798</v>
      </c>
      <c r="L288" s="46">
        <v>7774</v>
      </c>
      <c r="M288" s="46">
        <v>9041</v>
      </c>
      <c r="N288" s="46">
        <v>8142</v>
      </c>
      <c r="O288" s="46">
        <v>7809</v>
      </c>
      <c r="P288" s="46">
        <v>7760</v>
      </c>
      <c r="Q288" s="46">
        <v>7907</v>
      </c>
      <c r="R288" s="46">
        <v>7776</v>
      </c>
      <c r="S288" s="19">
        <v>81.599999999999994</v>
      </c>
      <c r="T288" s="46">
        <v>12937.720588235296</v>
      </c>
      <c r="U288" s="46">
        <v>12762.665441176472</v>
      </c>
      <c r="V288" s="46">
        <v>13037.518382352942</v>
      </c>
      <c r="W288" s="46">
        <v>12761.029411764706</v>
      </c>
      <c r="X288" s="46">
        <v>12129.52205882353</v>
      </c>
      <c r="Y288" s="46">
        <v>12757.757352941177</v>
      </c>
      <c r="Z288" s="46">
        <v>12718.492647058825</v>
      </c>
      <c r="AA288" s="46">
        <v>14791.341911764706</v>
      </c>
      <c r="AB288" s="46">
        <v>13320.551470588236</v>
      </c>
      <c r="AC288" s="46">
        <v>12775.753676470589</v>
      </c>
      <c r="AD288" s="46">
        <v>12695.588235294119</v>
      </c>
      <c r="AE288" s="46">
        <v>12936.08455882353</v>
      </c>
      <c r="AF288" s="46">
        <v>12721.764705882353</v>
      </c>
    </row>
    <row r="289" spans="1:32">
      <c r="A289" s="3">
        <v>2007</v>
      </c>
      <c r="B289" s="5" t="s">
        <v>29</v>
      </c>
      <c r="C289" s="5" t="s">
        <v>25</v>
      </c>
      <c r="D289" s="2">
        <v>35</v>
      </c>
      <c r="E289" s="2">
        <v>5</v>
      </c>
      <c r="F289" s="46">
        <v>7968</v>
      </c>
      <c r="G289" s="46">
        <v>8030</v>
      </c>
      <c r="H289" s="46">
        <v>7965</v>
      </c>
      <c r="I289" s="46">
        <v>8280</v>
      </c>
      <c r="J289" s="46">
        <v>7425</v>
      </c>
      <c r="K289" s="46">
        <v>7518</v>
      </c>
      <c r="L289" s="46">
        <v>7540</v>
      </c>
      <c r="M289" s="46">
        <v>8551</v>
      </c>
      <c r="N289" s="46">
        <v>7954</v>
      </c>
      <c r="O289" s="46">
        <v>8384</v>
      </c>
      <c r="P289" s="46">
        <v>9307</v>
      </c>
      <c r="Q289" s="46">
        <v>7354</v>
      </c>
      <c r="R289" s="46" t="s">
        <v>38</v>
      </c>
      <c r="S289" s="19">
        <v>81.599999999999994</v>
      </c>
      <c r="T289" s="46">
        <v>13035.882352941177</v>
      </c>
      <c r="U289" s="46">
        <v>13137.316176470589</v>
      </c>
      <c r="V289" s="46">
        <v>13030.974264705883</v>
      </c>
      <c r="W289" s="46">
        <v>13546.323529411766</v>
      </c>
      <c r="X289" s="46">
        <v>12147.518382352942</v>
      </c>
      <c r="Y289" s="46">
        <v>12299.669117647059</v>
      </c>
      <c r="Z289" s="46">
        <v>12335.661764705883</v>
      </c>
      <c r="AA289" s="46">
        <v>13989.687500000002</v>
      </c>
      <c r="AB289" s="46">
        <v>13012.977941176472</v>
      </c>
      <c r="AC289" s="46">
        <v>13716.470588235296</v>
      </c>
      <c r="AD289" s="46">
        <v>15226.525735294119</v>
      </c>
      <c r="AE289" s="46">
        <v>12031.360294117649</v>
      </c>
      <c r="AF289" s="46" t="s">
        <v>39</v>
      </c>
    </row>
    <row r="290" spans="1:32">
      <c r="A290" s="3">
        <v>2007</v>
      </c>
      <c r="B290" s="5" t="s">
        <v>29</v>
      </c>
      <c r="C290" s="5" t="s">
        <v>26</v>
      </c>
      <c r="D290" s="2">
        <v>36</v>
      </c>
      <c r="E290" s="2">
        <v>5</v>
      </c>
      <c r="F290" s="46">
        <v>7901</v>
      </c>
      <c r="G290" s="46">
        <v>7792</v>
      </c>
      <c r="H290" s="46">
        <v>7967</v>
      </c>
      <c r="I290" s="46">
        <v>7744</v>
      </c>
      <c r="J290" s="46">
        <v>7405</v>
      </c>
      <c r="K290" s="46">
        <v>7821</v>
      </c>
      <c r="L290" s="46">
        <v>7799</v>
      </c>
      <c r="M290" s="46">
        <v>9279</v>
      </c>
      <c r="N290" s="46">
        <v>8159</v>
      </c>
      <c r="O290" s="46">
        <v>7727</v>
      </c>
      <c r="P290" s="46">
        <v>7612</v>
      </c>
      <c r="Q290" s="46">
        <v>8019</v>
      </c>
      <c r="R290" s="46">
        <v>7699</v>
      </c>
      <c r="S290" s="19">
        <v>81.599999999999994</v>
      </c>
      <c r="T290" s="46">
        <v>12926.268382352942</v>
      </c>
      <c r="U290" s="46">
        <v>12747.941176470589</v>
      </c>
      <c r="V290" s="46">
        <v>13034.246323529413</v>
      </c>
      <c r="W290" s="46">
        <v>12669.411764705883</v>
      </c>
      <c r="X290" s="46">
        <v>12114.797794117649</v>
      </c>
      <c r="Y290" s="46">
        <v>12795.386029411766</v>
      </c>
      <c r="Z290" s="46">
        <v>12759.393382352942</v>
      </c>
      <c r="AA290" s="46">
        <v>15180.716911764706</v>
      </c>
      <c r="AB290" s="46">
        <v>13348.363970588236</v>
      </c>
      <c r="AC290" s="46">
        <v>12641.599264705883</v>
      </c>
      <c r="AD290" s="46">
        <v>12453.455882352942</v>
      </c>
      <c r="AE290" s="46">
        <v>13119.319852941177</v>
      </c>
      <c r="AF290" s="46">
        <v>12595.790441176472</v>
      </c>
    </row>
    <row r="291" spans="1:32">
      <c r="A291" s="3">
        <v>2008</v>
      </c>
      <c r="B291" s="5" t="s">
        <v>17</v>
      </c>
      <c r="C291" s="5" t="s">
        <v>18</v>
      </c>
      <c r="D291" s="2">
        <v>1</v>
      </c>
      <c r="E291" s="2">
        <v>6</v>
      </c>
      <c r="F291" s="96">
        <v>388.8</v>
      </c>
      <c r="G291" s="96">
        <v>346.4</v>
      </c>
      <c r="H291" s="96">
        <v>371.2</v>
      </c>
      <c r="I291" s="96">
        <v>361.1</v>
      </c>
      <c r="J291" s="96">
        <v>371.8</v>
      </c>
      <c r="K291" s="96">
        <v>366.7</v>
      </c>
      <c r="L291" s="96">
        <v>402.5</v>
      </c>
      <c r="M291" s="96">
        <v>503.9</v>
      </c>
      <c r="N291" s="96">
        <v>426.4</v>
      </c>
      <c r="O291" s="96">
        <v>365.8</v>
      </c>
      <c r="P291" s="96">
        <v>347.6</v>
      </c>
      <c r="Q291" s="96">
        <v>377.2</v>
      </c>
      <c r="R291" s="96">
        <v>345</v>
      </c>
      <c r="S291" s="19">
        <v>84</v>
      </c>
      <c r="T291" s="96">
        <v>617.91428571428571</v>
      </c>
      <c r="U291" s="96">
        <v>550.52857142857135</v>
      </c>
      <c r="V291" s="96">
        <v>589.94285714285706</v>
      </c>
      <c r="W291" s="96">
        <v>573.89107142857154</v>
      </c>
      <c r="X291" s="96">
        <v>590.8964285714286</v>
      </c>
      <c r="Y291" s="96">
        <v>582.7910714285714</v>
      </c>
      <c r="Z291" s="96">
        <v>639.6875</v>
      </c>
      <c r="AA291" s="96">
        <v>800.84107142857135</v>
      </c>
      <c r="AB291" s="96">
        <v>677.67142857142846</v>
      </c>
      <c r="AC291" s="96">
        <v>581.36071428571427</v>
      </c>
      <c r="AD291" s="96">
        <v>552.43571428571431</v>
      </c>
      <c r="AE291" s="96">
        <v>599.4785714285714</v>
      </c>
      <c r="AF291" s="96">
        <v>548.30357142857144</v>
      </c>
    </row>
    <row r="292" spans="1:32">
      <c r="A292" s="3">
        <v>2008</v>
      </c>
      <c r="B292" s="5" t="s">
        <v>17</v>
      </c>
      <c r="C292" s="5" t="s">
        <v>19</v>
      </c>
      <c r="D292" s="2">
        <v>2</v>
      </c>
      <c r="E292" s="2">
        <v>6</v>
      </c>
      <c r="F292" s="96">
        <v>484.5</v>
      </c>
      <c r="G292" s="96">
        <v>430.8</v>
      </c>
      <c r="H292" s="96">
        <v>460</v>
      </c>
      <c r="I292" s="96">
        <v>455.1</v>
      </c>
      <c r="J292" s="96">
        <v>464.1</v>
      </c>
      <c r="K292" s="96">
        <v>460.6</v>
      </c>
      <c r="L292" s="96">
        <v>515.79999999999995</v>
      </c>
      <c r="M292" s="96">
        <v>581.29999999999995</v>
      </c>
      <c r="N292" s="96">
        <v>548.1</v>
      </c>
      <c r="O292" s="96">
        <v>468.5</v>
      </c>
      <c r="P292" s="96">
        <v>438</v>
      </c>
      <c r="Q292" s="96">
        <v>467.5</v>
      </c>
      <c r="R292" s="96">
        <v>404.3</v>
      </c>
      <c r="S292" s="19">
        <v>84</v>
      </c>
      <c r="T292" s="96">
        <v>770.00892857142856</v>
      </c>
      <c r="U292" s="96">
        <v>684.66428571428571</v>
      </c>
      <c r="V292" s="96">
        <v>731.07142857142856</v>
      </c>
      <c r="W292" s="96">
        <v>723.28392857142865</v>
      </c>
      <c r="X292" s="96">
        <v>737.58750000000009</v>
      </c>
      <c r="Y292" s="96">
        <v>732.02500000000009</v>
      </c>
      <c r="Z292" s="96">
        <v>819.75357142857126</v>
      </c>
      <c r="AA292" s="96">
        <v>923.8517857142856</v>
      </c>
      <c r="AB292" s="96">
        <v>871.08750000000009</v>
      </c>
      <c r="AC292" s="96">
        <v>744.58035714285711</v>
      </c>
      <c r="AD292" s="96">
        <v>696.10714285714289</v>
      </c>
      <c r="AE292" s="96">
        <v>742.99107142857144</v>
      </c>
      <c r="AF292" s="96">
        <v>642.54821428571427</v>
      </c>
    </row>
    <row r="293" spans="1:32">
      <c r="A293" s="3">
        <v>2008</v>
      </c>
      <c r="B293" s="5" t="s">
        <v>17</v>
      </c>
      <c r="C293" s="5" t="s">
        <v>20</v>
      </c>
      <c r="D293" s="2">
        <v>3</v>
      </c>
      <c r="E293" s="2">
        <v>6</v>
      </c>
      <c r="F293" s="96">
        <v>299.39999999999998</v>
      </c>
      <c r="G293" s="96">
        <v>273.5</v>
      </c>
      <c r="H293" s="96">
        <v>291.3</v>
      </c>
      <c r="I293" s="96">
        <v>273.5</v>
      </c>
      <c r="J293" s="96">
        <v>275</v>
      </c>
      <c r="K293" s="96">
        <v>276.8</v>
      </c>
      <c r="L293" s="96">
        <v>296.10000000000002</v>
      </c>
      <c r="M293" s="96">
        <v>433.9</v>
      </c>
      <c r="N293" s="96">
        <v>310.8</v>
      </c>
      <c r="O293" s="96">
        <v>281.10000000000002</v>
      </c>
      <c r="P293" s="96">
        <v>280.10000000000002</v>
      </c>
      <c r="Q293" s="96">
        <v>304.10000000000002</v>
      </c>
      <c r="R293" s="96">
        <v>286.8</v>
      </c>
      <c r="S293" s="19">
        <v>84</v>
      </c>
      <c r="T293" s="96">
        <v>475.8321428571428</v>
      </c>
      <c r="U293" s="96">
        <v>434.66964285714283</v>
      </c>
      <c r="V293" s="96">
        <v>462.9589285714286</v>
      </c>
      <c r="W293" s="96">
        <v>434.66964285714283</v>
      </c>
      <c r="X293" s="96">
        <v>437.05357142857144</v>
      </c>
      <c r="Y293" s="96">
        <v>439.91428571428577</v>
      </c>
      <c r="Z293" s="96">
        <v>470.58750000000009</v>
      </c>
      <c r="AA293" s="96">
        <v>689.59107142857135</v>
      </c>
      <c r="AB293" s="96">
        <v>493.95000000000005</v>
      </c>
      <c r="AC293" s="96">
        <v>446.74821428571437</v>
      </c>
      <c r="AD293" s="96">
        <v>445.15892857142865</v>
      </c>
      <c r="AE293" s="96">
        <v>483.30178571428576</v>
      </c>
      <c r="AF293" s="96">
        <v>455.80714285714288</v>
      </c>
    </row>
    <row r="294" spans="1:32">
      <c r="A294" s="3">
        <v>2008</v>
      </c>
      <c r="B294" s="5" t="s">
        <v>17</v>
      </c>
      <c r="C294" s="5" t="s">
        <v>21</v>
      </c>
      <c r="D294" s="2">
        <v>4</v>
      </c>
      <c r="E294" s="2">
        <v>6</v>
      </c>
      <c r="F294" s="96">
        <v>479.1</v>
      </c>
      <c r="G294" s="96">
        <v>421.7</v>
      </c>
      <c r="H294" s="96">
        <v>451.3</v>
      </c>
      <c r="I294" s="96">
        <v>444.3</v>
      </c>
      <c r="J294" s="96">
        <v>450.2</v>
      </c>
      <c r="K294" s="96">
        <v>449.8</v>
      </c>
      <c r="L294" s="96">
        <v>499</v>
      </c>
      <c r="M294" s="96">
        <v>581.5</v>
      </c>
      <c r="N294" s="96">
        <v>524.79999999999995</v>
      </c>
      <c r="O294" s="96">
        <v>451.9</v>
      </c>
      <c r="P294" s="96">
        <v>424.8</v>
      </c>
      <c r="Q294" s="96">
        <v>462.9</v>
      </c>
      <c r="R294" s="96">
        <v>417.6</v>
      </c>
      <c r="S294" s="19">
        <v>84</v>
      </c>
      <c r="T294" s="96">
        <v>761.42678571428576</v>
      </c>
      <c r="U294" s="96">
        <v>670.20178571428573</v>
      </c>
      <c r="V294" s="96">
        <v>717.24464285714294</v>
      </c>
      <c r="W294" s="96">
        <v>706.11964285714294</v>
      </c>
      <c r="X294" s="96">
        <v>715.49642857142851</v>
      </c>
      <c r="Y294" s="96">
        <v>714.86071428571427</v>
      </c>
      <c r="Z294" s="96">
        <v>793.05357142857144</v>
      </c>
      <c r="AA294" s="96">
        <v>924.16964285714289</v>
      </c>
      <c r="AB294" s="96">
        <v>834.05714285714271</v>
      </c>
      <c r="AC294" s="96">
        <v>718.19821428571424</v>
      </c>
      <c r="AD294" s="96">
        <v>675.12857142857149</v>
      </c>
      <c r="AE294" s="96">
        <v>735.68035714285702</v>
      </c>
      <c r="AF294" s="96">
        <v>663.68571428571431</v>
      </c>
    </row>
    <row r="295" spans="1:32">
      <c r="A295" s="3">
        <v>2008</v>
      </c>
      <c r="B295" s="5" t="s">
        <v>17</v>
      </c>
      <c r="C295" s="5" t="s">
        <v>22</v>
      </c>
      <c r="D295" s="2">
        <v>5</v>
      </c>
      <c r="E295" s="2">
        <v>6</v>
      </c>
      <c r="F295" s="96">
        <v>522</v>
      </c>
      <c r="G295" s="96">
        <v>465</v>
      </c>
      <c r="H295" s="96">
        <v>494.7</v>
      </c>
      <c r="I295" s="96">
        <v>485.3</v>
      </c>
      <c r="J295" s="96">
        <v>495.1</v>
      </c>
      <c r="K295" s="96">
        <v>488.3</v>
      </c>
      <c r="L295" s="96">
        <v>549.9</v>
      </c>
      <c r="M295" s="96">
        <v>630.79999999999995</v>
      </c>
      <c r="N295" s="96">
        <v>587.29999999999995</v>
      </c>
      <c r="O295" s="96">
        <v>499</v>
      </c>
      <c r="P295" s="96">
        <v>471.4</v>
      </c>
      <c r="Q295" s="96">
        <v>505</v>
      </c>
      <c r="R295" s="96">
        <v>440.3</v>
      </c>
      <c r="S295" s="19">
        <v>84</v>
      </c>
      <c r="T295" s="96">
        <v>829.60714285714289</v>
      </c>
      <c r="U295" s="96">
        <v>739.01785714285711</v>
      </c>
      <c r="V295" s="96">
        <v>786.21964285714284</v>
      </c>
      <c r="W295" s="96">
        <v>771.28035714285716</v>
      </c>
      <c r="X295" s="96">
        <v>786.8553571428572</v>
      </c>
      <c r="Y295" s="96">
        <v>776.04821428571427</v>
      </c>
      <c r="Z295" s="96">
        <v>873.94821428571424</v>
      </c>
      <c r="AA295" s="96">
        <v>1002.5214285714285</v>
      </c>
      <c r="AB295" s="96">
        <v>933.38749999999982</v>
      </c>
      <c r="AC295" s="96">
        <v>793.05357142857144</v>
      </c>
      <c r="AD295" s="96">
        <v>749.18928571428569</v>
      </c>
      <c r="AE295" s="96">
        <v>802.58928571428567</v>
      </c>
      <c r="AF295" s="96">
        <v>699.76250000000005</v>
      </c>
    </row>
    <row r="296" spans="1:32">
      <c r="A296" s="3">
        <v>2008</v>
      </c>
      <c r="B296" s="5" t="s">
        <v>17</v>
      </c>
      <c r="C296" s="5" t="s">
        <v>23</v>
      </c>
      <c r="D296" s="2">
        <v>6</v>
      </c>
      <c r="E296" s="2">
        <v>6</v>
      </c>
      <c r="F296" s="96">
        <v>412.4</v>
      </c>
      <c r="G296" s="96">
        <v>363.4</v>
      </c>
      <c r="H296" s="96">
        <v>390.1</v>
      </c>
      <c r="I296" s="96">
        <v>374.3</v>
      </c>
      <c r="J296" s="96">
        <v>382.2</v>
      </c>
      <c r="K296" s="96">
        <v>380.2</v>
      </c>
      <c r="L296" s="96">
        <v>424</v>
      </c>
      <c r="M296" s="96">
        <v>534.4</v>
      </c>
      <c r="N296" s="96">
        <v>439.8</v>
      </c>
      <c r="O296" s="96">
        <v>377.2</v>
      </c>
      <c r="P296" s="96">
        <v>373.1</v>
      </c>
      <c r="Q296" s="96">
        <v>399.9</v>
      </c>
      <c r="R296" s="96">
        <v>385.1</v>
      </c>
      <c r="S296" s="19">
        <v>84</v>
      </c>
      <c r="T296" s="96">
        <v>655.42142857142846</v>
      </c>
      <c r="U296" s="96">
        <v>577.54642857142846</v>
      </c>
      <c r="V296" s="96">
        <v>619.9803571428572</v>
      </c>
      <c r="W296" s="96">
        <v>594.86964285714294</v>
      </c>
      <c r="X296" s="96">
        <v>607.42499999999995</v>
      </c>
      <c r="Y296" s="96">
        <v>604.24642857142851</v>
      </c>
      <c r="Z296" s="96">
        <v>673.85714285714289</v>
      </c>
      <c r="AA296" s="96">
        <v>849.31428571428569</v>
      </c>
      <c r="AB296" s="96">
        <v>698.96785714285716</v>
      </c>
      <c r="AC296" s="96">
        <v>599.4785714285714</v>
      </c>
      <c r="AD296" s="96">
        <v>592.96250000000009</v>
      </c>
      <c r="AE296" s="96">
        <v>635.55535714285702</v>
      </c>
      <c r="AF296" s="96">
        <v>612.03392857142865</v>
      </c>
    </row>
    <row r="297" spans="1:32">
      <c r="A297" s="3">
        <v>2008</v>
      </c>
      <c r="B297" s="5" t="s">
        <v>17</v>
      </c>
      <c r="C297" s="5" t="s">
        <v>24</v>
      </c>
      <c r="D297" s="2">
        <v>7</v>
      </c>
      <c r="E297" s="2">
        <v>6</v>
      </c>
      <c r="F297" s="96">
        <v>147</v>
      </c>
      <c r="G297" s="96">
        <v>142.4</v>
      </c>
      <c r="H297" s="96">
        <v>144.30000000000001</v>
      </c>
      <c r="I297" s="96">
        <v>145.4</v>
      </c>
      <c r="J297" s="96">
        <v>140.19999999999999</v>
      </c>
      <c r="K297" s="96">
        <v>139.9</v>
      </c>
      <c r="L297" s="96">
        <v>145.30000000000001</v>
      </c>
      <c r="M297" s="96">
        <v>159.30000000000001</v>
      </c>
      <c r="N297" s="96">
        <v>149.6</v>
      </c>
      <c r="O297" s="96">
        <v>149</v>
      </c>
      <c r="P297" s="96">
        <v>147.4</v>
      </c>
      <c r="Q297" s="96">
        <v>154.30000000000001</v>
      </c>
      <c r="R297" s="96">
        <v>149.69999999999999</v>
      </c>
      <c r="S297" s="19">
        <v>84</v>
      </c>
      <c r="T297" s="96">
        <v>233.625</v>
      </c>
      <c r="U297" s="96">
        <v>226.31428571428575</v>
      </c>
      <c r="V297" s="96">
        <v>229.3339285714286</v>
      </c>
      <c r="W297" s="96">
        <v>231.08214285714288</v>
      </c>
      <c r="X297" s="96">
        <v>222.81785714285712</v>
      </c>
      <c r="Y297" s="96">
        <v>222.34107142857144</v>
      </c>
      <c r="Z297" s="96">
        <v>230.92321428571432</v>
      </c>
      <c r="AA297" s="96">
        <v>253.17321428571432</v>
      </c>
      <c r="AB297" s="96">
        <v>237.75714285714284</v>
      </c>
      <c r="AC297" s="96">
        <v>236.80357142857142</v>
      </c>
      <c r="AD297" s="96">
        <v>234.2607142857143</v>
      </c>
      <c r="AE297" s="96">
        <v>245.22678571428574</v>
      </c>
      <c r="AF297" s="96">
        <v>237.9160714285714</v>
      </c>
    </row>
    <row r="298" spans="1:32">
      <c r="A298" s="3">
        <v>2008</v>
      </c>
      <c r="B298" s="5" t="s">
        <v>17</v>
      </c>
      <c r="C298" s="5" t="s">
        <v>25</v>
      </c>
      <c r="D298" s="2">
        <v>8</v>
      </c>
      <c r="E298" s="2">
        <v>6</v>
      </c>
      <c r="F298" s="96">
        <v>136.6</v>
      </c>
      <c r="G298" s="96">
        <v>132.9</v>
      </c>
      <c r="H298" s="96">
        <v>130.1</v>
      </c>
      <c r="I298" s="96">
        <v>143.5</v>
      </c>
      <c r="J298" s="96">
        <v>132.5</v>
      </c>
      <c r="K298" s="96">
        <v>128.4</v>
      </c>
      <c r="L298" s="96">
        <v>137.30000000000001</v>
      </c>
      <c r="M298" s="96">
        <v>147.5</v>
      </c>
      <c r="N298" s="96">
        <v>133.4</v>
      </c>
      <c r="O298" s="96">
        <v>145.69999999999999</v>
      </c>
      <c r="P298" s="96">
        <v>150</v>
      </c>
      <c r="Q298" s="96">
        <v>135</v>
      </c>
      <c r="R298" s="96">
        <v>139.19999999999999</v>
      </c>
      <c r="S298" s="19">
        <v>84</v>
      </c>
      <c r="T298" s="96">
        <v>217.09642857142856</v>
      </c>
      <c r="U298" s="96">
        <v>211.21607142857144</v>
      </c>
      <c r="V298" s="96">
        <v>206.76607142857142</v>
      </c>
      <c r="W298" s="96">
        <v>228.0625</v>
      </c>
      <c r="X298" s="96">
        <v>210.58035714285714</v>
      </c>
      <c r="Y298" s="96">
        <v>204.06428571428575</v>
      </c>
      <c r="Z298" s="96">
        <v>218.2089285714286</v>
      </c>
      <c r="AA298" s="96">
        <v>234.41964285714286</v>
      </c>
      <c r="AB298" s="96">
        <v>212.0107142857143</v>
      </c>
      <c r="AC298" s="96">
        <v>231.55892857142854</v>
      </c>
      <c r="AD298" s="96">
        <v>238.39285714285714</v>
      </c>
      <c r="AE298" s="96">
        <v>214.55357142857142</v>
      </c>
      <c r="AF298" s="96">
        <v>221.2285714285714</v>
      </c>
    </row>
    <row r="299" spans="1:32">
      <c r="A299" s="3">
        <v>2008</v>
      </c>
      <c r="B299" s="5" t="s">
        <v>17</v>
      </c>
      <c r="C299" s="5" t="s">
        <v>26</v>
      </c>
      <c r="D299" s="2">
        <v>9</v>
      </c>
      <c r="E299" s="2">
        <v>6</v>
      </c>
      <c r="F299" s="96">
        <v>149.9</v>
      </c>
      <c r="G299" s="96">
        <v>144.5</v>
      </c>
      <c r="H299" s="96">
        <v>147.6</v>
      </c>
      <c r="I299" s="96">
        <v>146</v>
      </c>
      <c r="J299" s="96">
        <v>142.80000000000001</v>
      </c>
      <c r="K299" s="96">
        <v>143.80000000000001</v>
      </c>
      <c r="L299" s="96">
        <v>147.69999999999999</v>
      </c>
      <c r="M299" s="96">
        <v>166.3</v>
      </c>
      <c r="N299" s="96">
        <v>155</v>
      </c>
      <c r="O299" s="96">
        <v>149.30000000000001</v>
      </c>
      <c r="P299" s="96">
        <v>146.69999999999999</v>
      </c>
      <c r="Q299" s="96">
        <v>160.1</v>
      </c>
      <c r="R299" s="96">
        <v>152.5</v>
      </c>
      <c r="S299" s="19">
        <v>84</v>
      </c>
      <c r="T299" s="96">
        <v>238.23392857142858</v>
      </c>
      <c r="U299" s="96">
        <v>229.65178571428572</v>
      </c>
      <c r="V299" s="96">
        <v>234.57857142857142</v>
      </c>
      <c r="W299" s="96">
        <v>232.03571428571428</v>
      </c>
      <c r="X299" s="96">
        <v>226.95000000000005</v>
      </c>
      <c r="Y299" s="96">
        <v>228.53928571428574</v>
      </c>
      <c r="Z299" s="96">
        <v>234.73749999999995</v>
      </c>
      <c r="AA299" s="96">
        <v>264.29821428571432</v>
      </c>
      <c r="AB299" s="96">
        <v>246.33928571428572</v>
      </c>
      <c r="AC299" s="96">
        <v>237.28035714285718</v>
      </c>
      <c r="AD299" s="96">
        <v>233.14821428571426</v>
      </c>
      <c r="AE299" s="96">
        <v>254.44464285714284</v>
      </c>
      <c r="AF299" s="96">
        <v>242.36607142857142</v>
      </c>
    </row>
    <row r="300" spans="1:32">
      <c r="A300" s="3">
        <v>2008</v>
      </c>
      <c r="B300" s="5" t="s">
        <v>27</v>
      </c>
      <c r="C300" s="5" t="s">
        <v>18</v>
      </c>
      <c r="D300" s="2">
        <v>10</v>
      </c>
      <c r="E300" s="2">
        <v>6</v>
      </c>
      <c r="F300" s="44">
        <v>10.62</v>
      </c>
      <c r="G300" s="44">
        <v>9.5</v>
      </c>
      <c r="H300" s="44">
        <v>10.02</v>
      </c>
      <c r="I300" s="44">
        <v>9.7200000000000006</v>
      </c>
      <c r="J300" s="44">
        <v>9.91</v>
      </c>
      <c r="K300" s="44">
        <v>9.9600000000000009</v>
      </c>
      <c r="L300" s="44">
        <v>11</v>
      </c>
      <c r="M300" s="44">
        <v>13.8</v>
      </c>
      <c r="N300" s="44">
        <v>11.79</v>
      </c>
      <c r="O300" s="44">
        <v>10.06</v>
      </c>
      <c r="P300" s="44">
        <v>9.67</v>
      </c>
      <c r="Q300" s="44">
        <v>10.39</v>
      </c>
      <c r="R300" s="44">
        <v>9.5399999999999991</v>
      </c>
      <c r="S300" s="19">
        <v>84</v>
      </c>
      <c r="T300" s="44">
        <v>16.878214285714286</v>
      </c>
      <c r="U300" s="44">
        <v>15.098214285714286</v>
      </c>
      <c r="V300" s="44">
        <v>15.924642857142855</v>
      </c>
      <c r="W300" s="44">
        <v>15.447857142857144</v>
      </c>
      <c r="X300" s="44">
        <v>15.74982142857143</v>
      </c>
      <c r="Y300" s="44">
        <v>15.829285714285716</v>
      </c>
      <c r="Z300" s="44">
        <v>17.482142857142858</v>
      </c>
      <c r="AA300" s="44">
        <v>21.93214285714286</v>
      </c>
      <c r="AB300" s="44">
        <v>18.737678571428571</v>
      </c>
      <c r="AC300" s="44">
        <v>15.988214285714285</v>
      </c>
      <c r="AD300" s="44">
        <v>15.368392857142856</v>
      </c>
      <c r="AE300" s="44">
        <v>16.512678571428573</v>
      </c>
      <c r="AF300" s="44">
        <v>15.161785714285713</v>
      </c>
    </row>
    <row r="301" spans="1:32">
      <c r="A301" s="3">
        <v>2008</v>
      </c>
      <c r="B301" s="5" t="s">
        <v>27</v>
      </c>
      <c r="C301" s="5" t="s">
        <v>19</v>
      </c>
      <c r="D301" s="2">
        <v>11</v>
      </c>
      <c r="E301" s="2">
        <v>6</v>
      </c>
      <c r="F301" s="44">
        <v>12.08</v>
      </c>
      <c r="G301" s="44">
        <v>10.88</v>
      </c>
      <c r="H301" s="44">
        <v>11.5</v>
      </c>
      <c r="I301" s="44">
        <v>11.09</v>
      </c>
      <c r="J301" s="44">
        <v>11.23</v>
      </c>
      <c r="K301" s="44">
        <v>11.32</v>
      </c>
      <c r="L301" s="44">
        <v>12.77</v>
      </c>
      <c r="M301" s="44">
        <v>15.06</v>
      </c>
      <c r="N301" s="44">
        <v>13.82</v>
      </c>
      <c r="O301" s="44">
        <v>11.66</v>
      </c>
      <c r="P301" s="44">
        <v>11.07</v>
      </c>
      <c r="Q301" s="44">
        <v>11.65</v>
      </c>
      <c r="R301" s="44">
        <v>10.050000000000001</v>
      </c>
      <c r="S301" s="19">
        <v>84</v>
      </c>
      <c r="T301" s="44">
        <v>19.19857142857143</v>
      </c>
      <c r="U301" s="44">
        <v>17.291428571428572</v>
      </c>
      <c r="V301" s="44">
        <v>18.276785714285715</v>
      </c>
      <c r="W301" s="44">
        <v>17.62517857142857</v>
      </c>
      <c r="X301" s="44">
        <v>17.847678571428574</v>
      </c>
      <c r="Y301" s="44">
        <v>17.990714285714287</v>
      </c>
      <c r="Z301" s="44">
        <v>20.295178571428568</v>
      </c>
      <c r="AA301" s="44">
        <v>23.934642857142858</v>
      </c>
      <c r="AB301" s="44">
        <v>21.963928571428571</v>
      </c>
      <c r="AC301" s="44">
        <v>18.53107142857143</v>
      </c>
      <c r="AD301" s="44">
        <v>17.593392857142856</v>
      </c>
      <c r="AE301" s="44">
        <v>18.515178571428571</v>
      </c>
      <c r="AF301" s="44">
        <v>15.97232142857143</v>
      </c>
    </row>
    <row r="302" spans="1:32">
      <c r="A302" s="3">
        <v>2008</v>
      </c>
      <c r="B302" s="5" t="s">
        <v>27</v>
      </c>
      <c r="C302" s="5" t="s">
        <v>20</v>
      </c>
      <c r="D302" s="2">
        <v>12</v>
      </c>
      <c r="E302" s="2">
        <v>6</v>
      </c>
      <c r="F302" s="44">
        <v>9.3000000000000007</v>
      </c>
      <c r="G302" s="44">
        <v>8.41</v>
      </c>
      <c r="H302" s="44">
        <v>8.81</v>
      </c>
      <c r="I302" s="44">
        <v>8.4</v>
      </c>
      <c r="J302" s="44">
        <v>8.6199999999999992</v>
      </c>
      <c r="K302" s="44">
        <v>8.66</v>
      </c>
      <c r="L302" s="44">
        <v>9.36</v>
      </c>
      <c r="M302" s="44">
        <v>12.69</v>
      </c>
      <c r="N302" s="44">
        <v>9.93</v>
      </c>
      <c r="O302" s="44">
        <v>8.82</v>
      </c>
      <c r="P302" s="44">
        <v>8.66</v>
      </c>
      <c r="Q302" s="44">
        <v>9.4</v>
      </c>
      <c r="R302" s="44">
        <v>8.9499999999999993</v>
      </c>
      <c r="S302" s="19">
        <v>84</v>
      </c>
      <c r="T302" s="44">
        <v>14.780357142857145</v>
      </c>
      <c r="U302" s="44">
        <v>13.365892857142859</v>
      </c>
      <c r="V302" s="44">
        <v>14.001607142857143</v>
      </c>
      <c r="W302" s="44">
        <v>13.350000000000001</v>
      </c>
      <c r="X302" s="44">
        <v>13.699642857142857</v>
      </c>
      <c r="Y302" s="44">
        <v>13.763214285714287</v>
      </c>
      <c r="Z302" s="44">
        <v>14.875714285714285</v>
      </c>
      <c r="AA302" s="44">
        <v>20.168035714285715</v>
      </c>
      <c r="AB302" s="44">
        <v>15.781607142857142</v>
      </c>
      <c r="AC302" s="44">
        <v>14.0175</v>
      </c>
      <c r="AD302" s="44">
        <v>13.763214285714287</v>
      </c>
      <c r="AE302" s="44">
        <v>14.939285714285715</v>
      </c>
      <c r="AF302" s="44">
        <v>14.224107142857141</v>
      </c>
    </row>
    <row r="303" spans="1:32">
      <c r="A303" s="3">
        <v>2008</v>
      </c>
      <c r="B303" s="5" t="s">
        <v>27</v>
      </c>
      <c r="C303" s="5" t="s">
        <v>21</v>
      </c>
      <c r="D303" s="2">
        <v>13</v>
      </c>
      <c r="E303" s="2">
        <v>6</v>
      </c>
      <c r="F303" s="44">
        <v>11.98</v>
      </c>
      <c r="G303" s="44">
        <v>10.53</v>
      </c>
      <c r="H303" s="44">
        <v>11.4</v>
      </c>
      <c r="I303" s="44">
        <v>10.97</v>
      </c>
      <c r="J303" s="44">
        <v>11.06</v>
      </c>
      <c r="K303" s="44">
        <v>11.11</v>
      </c>
      <c r="L303" s="44">
        <v>12.45</v>
      </c>
      <c r="M303" s="44">
        <v>15.12</v>
      </c>
      <c r="N303" s="44">
        <v>13.31</v>
      </c>
      <c r="O303" s="44">
        <v>11.19</v>
      </c>
      <c r="P303" s="44">
        <v>10.79</v>
      </c>
      <c r="Q303" s="44">
        <v>11.6</v>
      </c>
      <c r="R303" s="44">
        <v>10.27</v>
      </c>
      <c r="S303" s="19">
        <v>84</v>
      </c>
      <c r="T303" s="44">
        <v>19.039642857142859</v>
      </c>
      <c r="U303" s="44">
        <v>16.73517857142857</v>
      </c>
      <c r="V303" s="44">
        <v>18.117857142857144</v>
      </c>
      <c r="W303" s="44">
        <v>17.434464285714288</v>
      </c>
      <c r="X303" s="44">
        <v>17.577500000000001</v>
      </c>
      <c r="Y303" s="44">
        <v>17.656964285714285</v>
      </c>
      <c r="Z303" s="44">
        <v>19.78660714285714</v>
      </c>
      <c r="AA303" s="44">
        <v>24.03</v>
      </c>
      <c r="AB303" s="44">
        <v>21.153392857142858</v>
      </c>
      <c r="AC303" s="44">
        <v>17.784107142857142</v>
      </c>
      <c r="AD303" s="44">
        <v>17.148392857142856</v>
      </c>
      <c r="AE303" s="44">
        <v>18.435714285714283</v>
      </c>
      <c r="AF303" s="44">
        <v>16.321964285714284</v>
      </c>
    </row>
    <row r="304" spans="1:32">
      <c r="A304" s="3">
        <v>2008</v>
      </c>
      <c r="B304" s="5" t="s">
        <v>27</v>
      </c>
      <c r="C304" s="5" t="s">
        <v>22</v>
      </c>
      <c r="D304" s="2">
        <v>14</v>
      </c>
      <c r="E304" s="2">
        <v>6</v>
      </c>
      <c r="F304" s="44">
        <v>12.63</v>
      </c>
      <c r="G304" s="44">
        <v>11.32</v>
      </c>
      <c r="H304" s="44">
        <v>12</v>
      </c>
      <c r="I304" s="44">
        <v>11.61</v>
      </c>
      <c r="J304" s="44">
        <v>11.8</v>
      </c>
      <c r="K304" s="44">
        <v>11.86</v>
      </c>
      <c r="L304" s="44">
        <v>13.27</v>
      </c>
      <c r="M304" s="44">
        <v>15.84</v>
      </c>
      <c r="N304" s="44">
        <v>14.46</v>
      </c>
      <c r="O304" s="44">
        <v>12.1</v>
      </c>
      <c r="P304" s="44">
        <v>11.58</v>
      </c>
      <c r="Q304" s="44">
        <v>12.31</v>
      </c>
      <c r="R304" s="44">
        <v>10.46</v>
      </c>
      <c r="S304" s="19">
        <v>84</v>
      </c>
      <c r="T304" s="44">
        <v>20.072678571428572</v>
      </c>
      <c r="U304" s="44">
        <v>17.990714285714287</v>
      </c>
      <c r="V304" s="44">
        <v>19.071428571428573</v>
      </c>
      <c r="W304" s="44">
        <v>18.451607142857142</v>
      </c>
      <c r="X304" s="44">
        <v>18.75357142857143</v>
      </c>
      <c r="Y304" s="44">
        <v>18.848928571428569</v>
      </c>
      <c r="Z304" s="44">
        <v>21.089821428571426</v>
      </c>
      <c r="AA304" s="44">
        <v>25.174285714285713</v>
      </c>
      <c r="AB304" s="44">
        <v>22.981071428571429</v>
      </c>
      <c r="AC304" s="44">
        <v>19.230357142857141</v>
      </c>
      <c r="AD304" s="44">
        <v>18.403928571428573</v>
      </c>
      <c r="AE304" s="44">
        <v>19.564107142857143</v>
      </c>
      <c r="AF304" s="44">
        <v>16.623928571428571</v>
      </c>
    </row>
    <row r="305" spans="1:32">
      <c r="A305" s="3">
        <v>2008</v>
      </c>
      <c r="B305" s="5" t="s">
        <v>27</v>
      </c>
      <c r="C305" s="5" t="s">
        <v>23</v>
      </c>
      <c r="D305" s="2">
        <v>15</v>
      </c>
      <c r="E305" s="2">
        <v>6</v>
      </c>
      <c r="F305" s="44">
        <v>10.94</v>
      </c>
      <c r="G305" s="44">
        <v>9.67</v>
      </c>
      <c r="H305" s="44">
        <v>10.42</v>
      </c>
      <c r="I305" s="44">
        <v>9.8800000000000008</v>
      </c>
      <c r="J305" s="44">
        <v>10</v>
      </c>
      <c r="K305" s="44">
        <v>10.06</v>
      </c>
      <c r="L305" s="44">
        <v>11.26</v>
      </c>
      <c r="M305" s="44">
        <v>14.35</v>
      </c>
      <c r="N305" s="44">
        <v>11.65</v>
      </c>
      <c r="O305" s="44">
        <v>9.93</v>
      </c>
      <c r="P305" s="44">
        <v>9.86</v>
      </c>
      <c r="Q305" s="44">
        <v>10.75</v>
      </c>
      <c r="R305" s="44">
        <v>9.93</v>
      </c>
      <c r="S305" s="19">
        <v>84</v>
      </c>
      <c r="T305" s="44">
        <v>17.386785714285715</v>
      </c>
      <c r="U305" s="44">
        <v>15.368392857142856</v>
      </c>
      <c r="V305" s="44">
        <v>16.560357142857143</v>
      </c>
      <c r="W305" s="44">
        <v>15.702142857142857</v>
      </c>
      <c r="X305" s="44">
        <v>15.892857142857142</v>
      </c>
      <c r="Y305" s="44">
        <v>15.988214285714285</v>
      </c>
      <c r="Z305" s="44">
        <v>17.895357142857144</v>
      </c>
      <c r="AA305" s="44">
        <v>22.806249999999999</v>
      </c>
      <c r="AB305" s="44">
        <v>18.515178571428571</v>
      </c>
      <c r="AC305" s="44">
        <v>15.781607142857142</v>
      </c>
      <c r="AD305" s="44">
        <v>15.670357142857142</v>
      </c>
      <c r="AE305" s="44">
        <v>17.084821428571427</v>
      </c>
      <c r="AF305" s="44">
        <v>15.781607142857142</v>
      </c>
    </row>
    <row r="306" spans="1:32">
      <c r="A306" s="3">
        <v>2008</v>
      </c>
      <c r="B306" s="5" t="s">
        <v>27</v>
      </c>
      <c r="C306" s="5" t="s">
        <v>24</v>
      </c>
      <c r="D306" s="2">
        <v>16</v>
      </c>
      <c r="E306" s="2">
        <v>6</v>
      </c>
      <c r="F306" s="44">
        <v>7.5</v>
      </c>
      <c r="G306" s="44">
        <v>6.9</v>
      </c>
      <c r="H306" s="44">
        <v>7.14</v>
      </c>
      <c r="I306" s="44">
        <v>7</v>
      </c>
      <c r="J306" s="44">
        <v>7.12</v>
      </c>
      <c r="K306" s="44">
        <v>7.25</v>
      </c>
      <c r="L306" s="44">
        <v>7.58</v>
      </c>
      <c r="M306" s="44">
        <v>8.5</v>
      </c>
      <c r="N306" s="44">
        <v>7.89</v>
      </c>
      <c r="O306" s="44">
        <v>7.63</v>
      </c>
      <c r="P306" s="44">
        <v>7.21</v>
      </c>
      <c r="Q306" s="44">
        <v>7.69</v>
      </c>
      <c r="R306" s="44">
        <v>7.84</v>
      </c>
      <c r="S306" s="19">
        <v>84</v>
      </c>
      <c r="T306" s="44">
        <v>11.919642857142858</v>
      </c>
      <c r="U306" s="44">
        <v>10.96607142857143</v>
      </c>
      <c r="V306" s="44">
        <v>11.3475</v>
      </c>
      <c r="W306" s="44">
        <v>11.125</v>
      </c>
      <c r="X306" s="44">
        <v>11.315714285714286</v>
      </c>
      <c r="Y306" s="44">
        <v>11.522321428571429</v>
      </c>
      <c r="Z306" s="44">
        <v>12.046785714285715</v>
      </c>
      <c r="AA306" s="44">
        <v>13.508928571428571</v>
      </c>
      <c r="AB306" s="44">
        <v>12.539464285714287</v>
      </c>
      <c r="AC306" s="44">
        <v>12.126250000000001</v>
      </c>
      <c r="AD306" s="44">
        <v>11.45875</v>
      </c>
      <c r="AE306" s="44">
        <v>12.221607142857144</v>
      </c>
      <c r="AF306" s="44">
        <v>12.459999999999999</v>
      </c>
    </row>
    <row r="307" spans="1:32">
      <c r="A307" s="3">
        <v>2008</v>
      </c>
      <c r="B307" s="5" t="s">
        <v>27</v>
      </c>
      <c r="C307" s="5" t="s">
        <v>25</v>
      </c>
      <c r="D307" s="2">
        <v>17</v>
      </c>
      <c r="E307" s="2">
        <v>6</v>
      </c>
      <c r="F307" s="44">
        <v>7.27</v>
      </c>
      <c r="G307" s="44">
        <v>7.04</v>
      </c>
      <c r="H307" s="44">
        <v>6.81</v>
      </c>
      <c r="I307" s="44">
        <v>7.04</v>
      </c>
      <c r="J307" s="44">
        <v>6.96</v>
      </c>
      <c r="K307" s="44">
        <v>6.98</v>
      </c>
      <c r="L307" s="44">
        <v>7.64</v>
      </c>
      <c r="M307" s="44">
        <v>7.85</v>
      </c>
      <c r="N307" s="44">
        <v>7.5</v>
      </c>
      <c r="O307" s="44">
        <v>7.5</v>
      </c>
      <c r="P307" s="44">
        <v>7.45</v>
      </c>
      <c r="Q307" s="44">
        <v>7.18</v>
      </c>
      <c r="R307" s="44">
        <v>7.33</v>
      </c>
      <c r="S307" s="19">
        <v>84</v>
      </c>
      <c r="T307" s="44">
        <v>11.554107142857143</v>
      </c>
      <c r="U307" s="44">
        <v>11.188571428571429</v>
      </c>
      <c r="V307" s="44">
        <v>10.823035714285714</v>
      </c>
      <c r="W307" s="44">
        <v>11.188571428571429</v>
      </c>
      <c r="X307" s="44">
        <v>11.061428571428571</v>
      </c>
      <c r="Y307" s="44">
        <v>11.093214285714286</v>
      </c>
      <c r="Z307" s="44">
        <v>12.142142857142856</v>
      </c>
      <c r="AA307" s="44">
        <v>12.475892857142856</v>
      </c>
      <c r="AB307" s="44">
        <v>11.919642857142858</v>
      </c>
      <c r="AC307" s="44">
        <v>11.919642857142858</v>
      </c>
      <c r="AD307" s="44">
        <v>11.840178571428572</v>
      </c>
      <c r="AE307" s="44">
        <v>11.411071428571429</v>
      </c>
      <c r="AF307" s="44">
        <v>11.649464285714286</v>
      </c>
    </row>
    <row r="308" spans="1:32">
      <c r="A308" s="3">
        <v>2008</v>
      </c>
      <c r="B308" s="5" t="s">
        <v>27</v>
      </c>
      <c r="C308" s="5" t="s">
        <v>26</v>
      </c>
      <c r="D308" s="2">
        <v>18</v>
      </c>
      <c r="E308" s="2">
        <v>6</v>
      </c>
      <c r="F308" s="44">
        <v>7.52</v>
      </c>
      <c r="G308" s="44">
        <v>6.88</v>
      </c>
      <c r="H308" s="44">
        <v>7.21</v>
      </c>
      <c r="I308" s="44">
        <v>6.98</v>
      </c>
      <c r="J308" s="44">
        <v>7.2</v>
      </c>
      <c r="K308" s="44">
        <v>7.33</v>
      </c>
      <c r="L308" s="44">
        <v>7.57</v>
      </c>
      <c r="M308" s="44">
        <v>8.7100000000000009</v>
      </c>
      <c r="N308" s="44">
        <v>7.96</v>
      </c>
      <c r="O308" s="44">
        <v>7.64</v>
      </c>
      <c r="P308" s="44">
        <v>7.14</v>
      </c>
      <c r="Q308" s="44">
        <v>7.82</v>
      </c>
      <c r="R308" s="44">
        <v>7.88</v>
      </c>
      <c r="S308" s="19">
        <v>84</v>
      </c>
      <c r="T308" s="44">
        <v>11.95142857142857</v>
      </c>
      <c r="U308" s="44">
        <v>10.934285714285714</v>
      </c>
      <c r="V308" s="44">
        <v>11.45875</v>
      </c>
      <c r="W308" s="44">
        <v>11.093214285714286</v>
      </c>
      <c r="X308" s="44">
        <v>11.442857142857143</v>
      </c>
      <c r="Y308" s="44">
        <v>11.649464285714286</v>
      </c>
      <c r="Z308" s="44">
        <v>12.030892857142858</v>
      </c>
      <c r="AA308" s="44">
        <v>13.842678571428573</v>
      </c>
      <c r="AB308" s="44">
        <v>12.650714285714287</v>
      </c>
      <c r="AC308" s="44">
        <v>12.142142857142856</v>
      </c>
      <c r="AD308" s="44">
        <v>11.3475</v>
      </c>
      <c r="AE308" s="44">
        <v>12.428214285714287</v>
      </c>
      <c r="AF308" s="44">
        <v>12.523571428571429</v>
      </c>
    </row>
    <row r="309" spans="1:32">
      <c r="A309" s="3">
        <v>2008</v>
      </c>
      <c r="B309" s="5" t="s">
        <v>28</v>
      </c>
      <c r="C309" s="5" t="s">
        <v>18</v>
      </c>
      <c r="D309" s="2">
        <v>19</v>
      </c>
      <c r="E309" s="2">
        <v>6</v>
      </c>
      <c r="F309" s="45">
        <v>10.54</v>
      </c>
      <c r="G309" s="45">
        <v>9.42</v>
      </c>
      <c r="H309" s="45">
        <v>9.9499999999999993</v>
      </c>
      <c r="I309" s="45">
        <v>9.61</v>
      </c>
      <c r="J309" s="45">
        <v>9.81</v>
      </c>
      <c r="K309" s="45">
        <v>9.93</v>
      </c>
      <c r="L309" s="45">
        <v>10.91</v>
      </c>
      <c r="M309" s="45">
        <v>13.77</v>
      </c>
      <c r="N309" s="45">
        <v>11.73</v>
      </c>
      <c r="O309" s="45">
        <v>10</v>
      </c>
      <c r="P309" s="45">
        <v>9.64</v>
      </c>
      <c r="Q309" s="45">
        <v>10.33</v>
      </c>
      <c r="R309" s="45">
        <v>9.4600000000000009</v>
      </c>
      <c r="S309" s="19">
        <v>84</v>
      </c>
      <c r="T309" s="45">
        <v>16.751071428571429</v>
      </c>
      <c r="U309" s="45">
        <v>14.971071428571427</v>
      </c>
      <c r="V309" s="45">
        <v>15.813392857142855</v>
      </c>
      <c r="W309" s="45">
        <v>15.273035714285713</v>
      </c>
      <c r="X309" s="45">
        <v>15.590892857142856</v>
      </c>
      <c r="Y309" s="45">
        <v>15.781607142857142</v>
      </c>
      <c r="Z309" s="45">
        <v>17.339107142857145</v>
      </c>
      <c r="AA309" s="45">
        <v>21.884464285714284</v>
      </c>
      <c r="AB309" s="45">
        <v>18.642321428571432</v>
      </c>
      <c r="AC309" s="45">
        <v>15.892857142857142</v>
      </c>
      <c r="AD309" s="45">
        <v>15.320714285714287</v>
      </c>
      <c r="AE309" s="45">
        <v>16.41732142857143</v>
      </c>
      <c r="AF309" s="45">
        <v>15.034642857142858</v>
      </c>
    </row>
    <row r="310" spans="1:32">
      <c r="A310" s="3">
        <v>2008</v>
      </c>
      <c r="B310" s="5" t="s">
        <v>28</v>
      </c>
      <c r="C310" s="5" t="s">
        <v>19</v>
      </c>
      <c r="D310" s="2">
        <v>20</v>
      </c>
      <c r="E310" s="2">
        <v>6</v>
      </c>
      <c r="F310" s="45">
        <v>11.97</v>
      </c>
      <c r="G310" s="45">
        <v>10.68</v>
      </c>
      <c r="H310" s="45">
        <v>11.36</v>
      </c>
      <c r="I310" s="45">
        <v>11</v>
      </c>
      <c r="J310" s="45">
        <v>11.08</v>
      </c>
      <c r="K310" s="45">
        <v>11.16</v>
      </c>
      <c r="L310" s="45">
        <v>12.64</v>
      </c>
      <c r="M310" s="45">
        <v>14.97</v>
      </c>
      <c r="N310" s="45">
        <v>13.73</v>
      </c>
      <c r="O310" s="45">
        <v>11.5</v>
      </c>
      <c r="P310" s="45">
        <v>10.98</v>
      </c>
      <c r="Q310" s="45">
        <v>11.48</v>
      </c>
      <c r="R310" s="45">
        <v>9.91</v>
      </c>
      <c r="S310" s="19">
        <v>84</v>
      </c>
      <c r="T310" s="45">
        <v>19.02375</v>
      </c>
      <c r="U310" s="45">
        <v>16.973571428571429</v>
      </c>
      <c r="V310" s="45">
        <v>18.054285714285715</v>
      </c>
      <c r="W310" s="45">
        <v>17.482142857142858</v>
      </c>
      <c r="X310" s="45">
        <v>17.609285714285715</v>
      </c>
      <c r="Y310" s="45">
        <v>17.736428571428572</v>
      </c>
      <c r="Z310" s="45">
        <v>20.088571428571431</v>
      </c>
      <c r="AA310" s="45">
        <v>23.791607142857146</v>
      </c>
      <c r="AB310" s="45">
        <v>21.820892857142859</v>
      </c>
      <c r="AC310" s="45">
        <v>18.276785714285715</v>
      </c>
      <c r="AD310" s="45">
        <v>17.450357142857143</v>
      </c>
      <c r="AE310" s="45">
        <v>18.245000000000001</v>
      </c>
      <c r="AF310" s="45">
        <v>15.74982142857143</v>
      </c>
    </row>
    <row r="311" spans="1:32">
      <c r="A311" s="3">
        <v>2008</v>
      </c>
      <c r="B311" s="5" t="s">
        <v>28</v>
      </c>
      <c r="C311" s="5" t="s">
        <v>20</v>
      </c>
      <c r="D311" s="2">
        <v>21</v>
      </c>
      <c r="E311" s="2">
        <v>6</v>
      </c>
      <c r="F311" s="45">
        <v>9.2799999999999994</v>
      </c>
      <c r="G311" s="45">
        <v>8.41</v>
      </c>
      <c r="H311" s="45">
        <v>8.8000000000000007</v>
      </c>
      <c r="I311" s="45">
        <v>8.39</v>
      </c>
      <c r="J311" s="45">
        <v>8.57</v>
      </c>
      <c r="K311" s="45">
        <v>8.65</v>
      </c>
      <c r="L311" s="45">
        <v>9.34</v>
      </c>
      <c r="M311" s="45">
        <v>12.72</v>
      </c>
      <c r="N311" s="45">
        <v>9.92</v>
      </c>
      <c r="O311" s="45">
        <v>8.8000000000000007</v>
      </c>
      <c r="P311" s="45">
        <v>8.65</v>
      </c>
      <c r="Q311" s="45">
        <v>9.4</v>
      </c>
      <c r="R311" s="45">
        <v>8.9499999999999993</v>
      </c>
      <c r="S311" s="19">
        <v>84</v>
      </c>
      <c r="T311" s="45">
        <v>14.748571428571427</v>
      </c>
      <c r="U311" s="45">
        <v>13.365892857142859</v>
      </c>
      <c r="V311" s="45">
        <v>13.985714285714288</v>
      </c>
      <c r="W311" s="45">
        <v>13.334107142857144</v>
      </c>
      <c r="X311" s="45">
        <v>13.620178571428571</v>
      </c>
      <c r="Y311" s="45">
        <v>13.74732142857143</v>
      </c>
      <c r="Z311" s="45">
        <v>14.84392857142857</v>
      </c>
      <c r="AA311" s="45">
        <v>20.215714285714288</v>
      </c>
      <c r="AB311" s="45">
        <v>15.765714285714285</v>
      </c>
      <c r="AC311" s="45">
        <v>13.985714285714288</v>
      </c>
      <c r="AD311" s="45">
        <v>13.74732142857143</v>
      </c>
      <c r="AE311" s="45">
        <v>14.939285714285715</v>
      </c>
      <c r="AF311" s="45">
        <v>14.224107142857141</v>
      </c>
    </row>
    <row r="312" spans="1:32">
      <c r="A312" s="3">
        <v>2008</v>
      </c>
      <c r="B312" s="5" t="s">
        <v>28</v>
      </c>
      <c r="C312" s="5" t="s">
        <v>21</v>
      </c>
      <c r="D312" s="2">
        <v>22</v>
      </c>
      <c r="E312" s="2">
        <v>6</v>
      </c>
      <c r="F312" s="45">
        <v>11.88</v>
      </c>
      <c r="G312" s="45">
        <v>10.45</v>
      </c>
      <c r="H312" s="45">
        <v>11.28</v>
      </c>
      <c r="I312" s="45">
        <v>10.89</v>
      </c>
      <c r="J312" s="45">
        <v>10.99</v>
      </c>
      <c r="K312" s="45">
        <v>11.03</v>
      </c>
      <c r="L312" s="45">
        <v>12.38</v>
      </c>
      <c r="M312" s="45">
        <v>15.03</v>
      </c>
      <c r="N312" s="45">
        <v>13.22</v>
      </c>
      <c r="O312" s="45">
        <v>11.05</v>
      </c>
      <c r="P312" s="45">
        <v>10.73</v>
      </c>
      <c r="Q312" s="45">
        <v>11.49</v>
      </c>
      <c r="R312" s="45">
        <v>10.130000000000001</v>
      </c>
      <c r="S312" s="19">
        <v>84</v>
      </c>
      <c r="T312" s="45">
        <v>18.880714285714287</v>
      </c>
      <c r="U312" s="45">
        <v>16.608035714285712</v>
      </c>
      <c r="V312" s="45">
        <v>17.927142857142854</v>
      </c>
      <c r="W312" s="45">
        <v>17.307321428571431</v>
      </c>
      <c r="X312" s="45">
        <v>17.466249999999999</v>
      </c>
      <c r="Y312" s="45">
        <v>17.529821428571427</v>
      </c>
      <c r="Z312" s="45">
        <v>19.675357142857145</v>
      </c>
      <c r="AA312" s="45">
        <v>23.886964285714285</v>
      </c>
      <c r="AB312" s="45">
        <v>21.010357142857146</v>
      </c>
      <c r="AC312" s="45">
        <v>17.561607142857145</v>
      </c>
      <c r="AD312" s="45">
        <v>17.053035714285716</v>
      </c>
      <c r="AE312" s="45">
        <v>18.260892857142856</v>
      </c>
      <c r="AF312" s="45">
        <v>16.099464285714287</v>
      </c>
    </row>
    <row r="313" spans="1:32">
      <c r="A313" s="3">
        <v>2008</v>
      </c>
      <c r="B313" s="5" t="s">
        <v>28</v>
      </c>
      <c r="C313" s="5" t="s">
        <v>22</v>
      </c>
      <c r="D313" s="2">
        <v>23</v>
      </c>
      <c r="E313" s="2">
        <v>6</v>
      </c>
      <c r="F313" s="45">
        <v>12.5</v>
      </c>
      <c r="G313" s="45">
        <v>11.09</v>
      </c>
      <c r="H313" s="45">
        <v>11.89</v>
      </c>
      <c r="I313" s="45">
        <v>11.49</v>
      </c>
      <c r="J313" s="45">
        <v>11.63</v>
      </c>
      <c r="K313" s="45">
        <v>11.69</v>
      </c>
      <c r="L313" s="45">
        <v>13.09</v>
      </c>
      <c r="M313" s="45">
        <v>15.79</v>
      </c>
      <c r="N313" s="45">
        <v>14.36</v>
      </c>
      <c r="O313" s="45">
        <v>11.99</v>
      </c>
      <c r="P313" s="45">
        <v>11.44</v>
      </c>
      <c r="Q313" s="45">
        <v>12.12</v>
      </c>
      <c r="R313" s="45">
        <v>10.26</v>
      </c>
      <c r="S313" s="19">
        <v>84</v>
      </c>
      <c r="T313" s="45">
        <v>19.866071428571427</v>
      </c>
      <c r="U313" s="45">
        <v>17.62517857142857</v>
      </c>
      <c r="V313" s="45">
        <v>18.896607142857142</v>
      </c>
      <c r="W313" s="45">
        <v>18.260892857142856</v>
      </c>
      <c r="X313" s="45">
        <v>18.483392857142857</v>
      </c>
      <c r="Y313" s="45">
        <v>18.578749999999999</v>
      </c>
      <c r="Z313" s="45">
        <v>20.803749999999997</v>
      </c>
      <c r="AA313" s="45">
        <v>25.094821428571425</v>
      </c>
      <c r="AB313" s="45">
        <v>22.822142857142858</v>
      </c>
      <c r="AC313" s="45">
        <v>19.055535714285714</v>
      </c>
      <c r="AD313" s="45">
        <v>18.181428571428572</v>
      </c>
      <c r="AE313" s="45">
        <v>19.262142857142855</v>
      </c>
      <c r="AF313" s="45">
        <v>16.306071428571428</v>
      </c>
    </row>
    <row r="314" spans="1:32">
      <c r="A314" s="3">
        <v>2008</v>
      </c>
      <c r="B314" s="5" t="s">
        <v>28</v>
      </c>
      <c r="C314" s="5" t="s">
        <v>23</v>
      </c>
      <c r="D314" s="2">
        <v>24</v>
      </c>
      <c r="E314" s="2">
        <v>6</v>
      </c>
      <c r="F314" s="45">
        <v>10.92</v>
      </c>
      <c r="G314" s="45">
        <v>9.6199999999999992</v>
      </c>
      <c r="H314" s="45">
        <v>10.41</v>
      </c>
      <c r="I314" s="45">
        <v>9.8800000000000008</v>
      </c>
      <c r="J314" s="45">
        <v>9.94</v>
      </c>
      <c r="K314" s="45">
        <v>10.050000000000001</v>
      </c>
      <c r="L314" s="45">
        <v>11.23</v>
      </c>
      <c r="M314" s="45">
        <v>14.34</v>
      </c>
      <c r="N314" s="45">
        <v>11.63</v>
      </c>
      <c r="O314" s="45">
        <v>9.9</v>
      </c>
      <c r="P314" s="45">
        <v>9.83</v>
      </c>
      <c r="Q314" s="45">
        <v>10.73</v>
      </c>
      <c r="R314" s="45">
        <v>9.9499999999999993</v>
      </c>
      <c r="S314" s="19">
        <v>84</v>
      </c>
      <c r="T314" s="45">
        <v>17.355</v>
      </c>
      <c r="U314" s="45">
        <v>15.288928571428571</v>
      </c>
      <c r="V314" s="45">
        <v>16.544464285714287</v>
      </c>
      <c r="W314" s="45">
        <v>15.702142857142857</v>
      </c>
      <c r="X314" s="45">
        <v>15.797499999999999</v>
      </c>
      <c r="Y314" s="45">
        <v>15.97232142857143</v>
      </c>
      <c r="Z314" s="45">
        <v>17.847678571428574</v>
      </c>
      <c r="AA314" s="45">
        <v>22.79035714285714</v>
      </c>
      <c r="AB314" s="45">
        <v>18.483392857142857</v>
      </c>
      <c r="AC314" s="45">
        <v>15.733928571428573</v>
      </c>
      <c r="AD314" s="45">
        <v>15.622678571428573</v>
      </c>
      <c r="AE314" s="45">
        <v>17.053035714285716</v>
      </c>
      <c r="AF314" s="45">
        <v>15.813392857142855</v>
      </c>
    </row>
    <row r="315" spans="1:32">
      <c r="A315" s="3">
        <v>2008</v>
      </c>
      <c r="B315" s="5" t="s">
        <v>28</v>
      </c>
      <c r="C315" s="5" t="s">
        <v>24</v>
      </c>
      <c r="D315" s="2">
        <v>25</v>
      </c>
      <c r="E315" s="2">
        <v>6</v>
      </c>
      <c r="F315" s="45">
        <v>7.5</v>
      </c>
      <c r="G315" s="45">
        <v>6.91</v>
      </c>
      <c r="H315" s="45">
        <v>7.12</v>
      </c>
      <c r="I315" s="45">
        <v>6.99</v>
      </c>
      <c r="J315" s="45">
        <v>7.11</v>
      </c>
      <c r="K315" s="45">
        <v>7.24</v>
      </c>
      <c r="L315" s="45">
        <v>7.58</v>
      </c>
      <c r="M315" s="45">
        <v>8.4499999999999993</v>
      </c>
      <c r="N315" s="45">
        <v>7.86</v>
      </c>
      <c r="O315" s="45">
        <v>7.64</v>
      </c>
      <c r="P315" s="45">
        <v>7.15</v>
      </c>
      <c r="Q315" s="45">
        <v>7.7</v>
      </c>
      <c r="R315" s="45">
        <v>7.82</v>
      </c>
      <c r="S315" s="19">
        <v>84</v>
      </c>
      <c r="T315" s="45">
        <v>11.919642857142858</v>
      </c>
      <c r="U315" s="45">
        <v>10.981964285714286</v>
      </c>
      <c r="V315" s="45">
        <v>11.315714285714286</v>
      </c>
      <c r="W315" s="45">
        <v>11.109107142857145</v>
      </c>
      <c r="X315" s="45">
        <v>11.299821428571429</v>
      </c>
      <c r="Y315" s="45">
        <v>11.506428571428572</v>
      </c>
      <c r="Z315" s="45">
        <v>12.046785714285715</v>
      </c>
      <c r="AA315" s="45">
        <v>13.429464285714284</v>
      </c>
      <c r="AB315" s="45">
        <v>12.491785714285713</v>
      </c>
      <c r="AC315" s="45">
        <v>12.142142857142856</v>
      </c>
      <c r="AD315" s="45">
        <v>11.363392857142859</v>
      </c>
      <c r="AE315" s="45">
        <v>12.237500000000001</v>
      </c>
      <c r="AF315" s="45">
        <v>12.428214285714287</v>
      </c>
    </row>
    <row r="316" spans="1:32">
      <c r="A316" s="3">
        <v>2008</v>
      </c>
      <c r="B316" s="5" t="s">
        <v>28</v>
      </c>
      <c r="C316" s="5" t="s">
        <v>25</v>
      </c>
      <c r="D316" s="2">
        <v>26</v>
      </c>
      <c r="E316" s="2">
        <v>6</v>
      </c>
      <c r="F316" s="45">
        <v>7.25</v>
      </c>
      <c r="G316" s="45">
        <v>6.94</v>
      </c>
      <c r="H316" s="45">
        <v>6.8</v>
      </c>
      <c r="I316" s="45">
        <v>7.02</v>
      </c>
      <c r="J316" s="45">
        <v>6.94</v>
      </c>
      <c r="K316" s="45">
        <v>6.97</v>
      </c>
      <c r="L316" s="45">
        <v>7.59</v>
      </c>
      <c r="M316" s="45">
        <v>7.81</v>
      </c>
      <c r="N316" s="45">
        <v>7.48</v>
      </c>
      <c r="O316" s="45">
        <v>7.58</v>
      </c>
      <c r="P316" s="45">
        <v>7.33</v>
      </c>
      <c r="Q316" s="45">
        <v>7.21</v>
      </c>
      <c r="R316" s="45">
        <v>7.33</v>
      </c>
      <c r="S316" s="19">
        <v>84</v>
      </c>
      <c r="T316" s="45">
        <v>11.522321428571429</v>
      </c>
      <c r="U316" s="45">
        <v>11.029642857142857</v>
      </c>
      <c r="V316" s="45">
        <v>10.807142857142857</v>
      </c>
      <c r="W316" s="45">
        <v>11.156785714285714</v>
      </c>
      <c r="X316" s="45">
        <v>11.029642857142857</v>
      </c>
      <c r="Y316" s="45">
        <v>11.077321428571429</v>
      </c>
      <c r="Z316" s="45">
        <v>12.062678571428572</v>
      </c>
      <c r="AA316" s="45">
        <v>12.412321428571428</v>
      </c>
      <c r="AB316" s="45">
        <v>11.887857142857143</v>
      </c>
      <c r="AC316" s="45">
        <v>12.046785714285715</v>
      </c>
      <c r="AD316" s="45">
        <v>11.649464285714286</v>
      </c>
      <c r="AE316" s="45">
        <v>11.45875</v>
      </c>
      <c r="AF316" s="45">
        <v>11.649464285714286</v>
      </c>
    </row>
    <row r="317" spans="1:32">
      <c r="A317" s="3">
        <v>2008</v>
      </c>
      <c r="B317" s="5" t="s">
        <v>28</v>
      </c>
      <c r="C317" s="5" t="s">
        <v>26</v>
      </c>
      <c r="D317" s="2">
        <v>27</v>
      </c>
      <c r="E317" s="2">
        <v>6</v>
      </c>
      <c r="F317" s="45">
        <v>7.51</v>
      </c>
      <c r="G317" s="45">
        <v>6.9</v>
      </c>
      <c r="H317" s="45">
        <v>7.2</v>
      </c>
      <c r="I317" s="45">
        <v>6.98</v>
      </c>
      <c r="J317" s="45">
        <v>7.18</v>
      </c>
      <c r="K317" s="45">
        <v>7.34</v>
      </c>
      <c r="L317" s="45">
        <v>7.57</v>
      </c>
      <c r="M317" s="45">
        <v>8.67</v>
      </c>
      <c r="N317" s="45">
        <v>7.96</v>
      </c>
      <c r="O317" s="45">
        <v>7.65</v>
      </c>
      <c r="P317" s="45">
        <v>7.13</v>
      </c>
      <c r="Q317" s="45">
        <v>7.84</v>
      </c>
      <c r="R317" s="45">
        <v>7.87</v>
      </c>
      <c r="S317" s="19">
        <v>84</v>
      </c>
      <c r="T317" s="45">
        <v>11.935535714285713</v>
      </c>
      <c r="U317" s="45">
        <v>10.96607142857143</v>
      </c>
      <c r="V317" s="45">
        <v>11.442857142857143</v>
      </c>
      <c r="W317" s="45">
        <v>11.093214285714286</v>
      </c>
      <c r="X317" s="45">
        <v>11.411071428571429</v>
      </c>
      <c r="Y317" s="45">
        <v>11.665357142857143</v>
      </c>
      <c r="Z317" s="45">
        <v>12.030892857142858</v>
      </c>
      <c r="AA317" s="45">
        <v>13.779107142857143</v>
      </c>
      <c r="AB317" s="45">
        <v>12.650714285714287</v>
      </c>
      <c r="AC317" s="45">
        <v>12.158035714285715</v>
      </c>
      <c r="AD317" s="45">
        <v>11.331607142857143</v>
      </c>
      <c r="AE317" s="45">
        <v>12.459999999999999</v>
      </c>
      <c r="AF317" s="45">
        <v>12.507678571428571</v>
      </c>
    </row>
    <row r="318" spans="1:32">
      <c r="A318" s="3">
        <v>2008</v>
      </c>
      <c r="B318" s="5" t="s">
        <v>29</v>
      </c>
      <c r="C318" s="5" t="s">
        <v>18</v>
      </c>
      <c r="D318" s="2">
        <v>28</v>
      </c>
      <c r="E318" s="2">
        <v>6</v>
      </c>
      <c r="F318" s="46">
        <v>20811</v>
      </c>
      <c r="G318" s="46">
        <v>18340</v>
      </c>
      <c r="H318" s="46">
        <v>19847</v>
      </c>
      <c r="I318" s="46">
        <v>19393</v>
      </c>
      <c r="J318" s="46">
        <v>19694</v>
      </c>
      <c r="K318" s="46">
        <v>19672</v>
      </c>
      <c r="L318" s="46">
        <v>21846</v>
      </c>
      <c r="M318" s="46">
        <v>27327</v>
      </c>
      <c r="N318" s="46">
        <v>22902</v>
      </c>
      <c r="O318" s="46">
        <v>19605</v>
      </c>
      <c r="P318" s="46">
        <v>18514</v>
      </c>
      <c r="Q318" s="46">
        <v>20198</v>
      </c>
      <c r="R318" s="46">
        <v>18184</v>
      </c>
      <c r="S318" s="19">
        <v>84</v>
      </c>
      <c r="T318" s="46">
        <v>33074.625</v>
      </c>
      <c r="U318" s="46">
        <v>29147.5</v>
      </c>
      <c r="V318" s="46">
        <v>31542.553571428572</v>
      </c>
      <c r="W318" s="46">
        <v>30821.017857142859</v>
      </c>
      <c r="X318" s="46">
        <v>31299.392857142859</v>
      </c>
      <c r="Y318" s="46">
        <v>31264.428571428572</v>
      </c>
      <c r="Z318" s="46">
        <v>34719.535714285717</v>
      </c>
      <c r="AA318" s="46">
        <v>43430.410714285717</v>
      </c>
      <c r="AB318" s="46">
        <v>36397.821428571428</v>
      </c>
      <c r="AC318" s="46">
        <v>31157.946428571428</v>
      </c>
      <c r="AD318" s="46">
        <v>29424.035714285714</v>
      </c>
      <c r="AE318" s="46">
        <v>32100.392857142859</v>
      </c>
      <c r="AF318" s="46">
        <v>28899.571428571428</v>
      </c>
    </row>
    <row r="319" spans="1:32">
      <c r="A319" s="3">
        <v>2008</v>
      </c>
      <c r="B319" s="5" t="s">
        <v>29</v>
      </c>
      <c r="C319" s="5" t="s">
        <v>19</v>
      </c>
      <c r="D319" s="2">
        <v>29</v>
      </c>
      <c r="E319" s="2">
        <v>6</v>
      </c>
      <c r="F319" s="46">
        <v>26000</v>
      </c>
      <c r="G319" s="46">
        <v>22556</v>
      </c>
      <c r="H319" s="46">
        <v>24906</v>
      </c>
      <c r="I319" s="46">
        <v>24384</v>
      </c>
      <c r="J319" s="46">
        <v>24784</v>
      </c>
      <c r="K319" s="46">
        <v>24755</v>
      </c>
      <c r="L319" s="46">
        <v>27669</v>
      </c>
      <c r="M319" s="46">
        <v>31741</v>
      </c>
      <c r="N319" s="46">
        <v>29845</v>
      </c>
      <c r="O319" s="46">
        <v>24919</v>
      </c>
      <c r="P319" s="46">
        <v>23293</v>
      </c>
      <c r="Q319" s="46">
        <v>25000</v>
      </c>
      <c r="R319" s="46">
        <v>21750</v>
      </c>
      <c r="S319" s="19">
        <v>84</v>
      </c>
      <c r="T319" s="46">
        <v>41321.428571428572</v>
      </c>
      <c r="U319" s="46">
        <v>35847.928571428572</v>
      </c>
      <c r="V319" s="46">
        <v>39582.75</v>
      </c>
      <c r="W319" s="46">
        <v>38753.142857142855</v>
      </c>
      <c r="X319" s="46">
        <v>39388.857142857145</v>
      </c>
      <c r="Y319" s="46">
        <v>39342.767857142855</v>
      </c>
      <c r="Z319" s="46">
        <v>43973.946428571428</v>
      </c>
      <c r="AA319" s="46">
        <v>50445.517857142855</v>
      </c>
      <c r="AB319" s="46">
        <v>47432.232142857145</v>
      </c>
      <c r="AC319" s="46">
        <v>39603.410714285717</v>
      </c>
      <c r="AD319" s="46">
        <v>37019.232142857145</v>
      </c>
      <c r="AE319" s="46">
        <v>39732.142857142855</v>
      </c>
      <c r="AF319" s="46">
        <v>34566.964285714283</v>
      </c>
    </row>
    <row r="320" spans="1:32">
      <c r="A320" s="3">
        <v>2008</v>
      </c>
      <c r="B320" s="5" t="s">
        <v>29</v>
      </c>
      <c r="C320" s="5" t="s">
        <v>20</v>
      </c>
      <c r="D320" s="2">
        <v>30</v>
      </c>
      <c r="E320" s="2">
        <v>6</v>
      </c>
      <c r="F320" s="46">
        <v>15642</v>
      </c>
      <c r="G320" s="46">
        <v>14230</v>
      </c>
      <c r="H320" s="46">
        <v>15396</v>
      </c>
      <c r="I320" s="46">
        <v>14208</v>
      </c>
      <c r="J320" s="46">
        <v>14373</v>
      </c>
      <c r="K320" s="46">
        <v>14523</v>
      </c>
      <c r="L320" s="46">
        <v>15550</v>
      </c>
      <c r="M320" s="46">
        <v>22732</v>
      </c>
      <c r="N320" s="46">
        <v>16275</v>
      </c>
      <c r="O320" s="46">
        <v>14643</v>
      </c>
      <c r="P320" s="46">
        <v>14748</v>
      </c>
      <c r="Q320" s="46">
        <v>15892</v>
      </c>
      <c r="R320" s="46">
        <v>14921</v>
      </c>
      <c r="S320" s="19">
        <v>84</v>
      </c>
      <c r="T320" s="46">
        <v>24859.607142857141</v>
      </c>
      <c r="U320" s="46">
        <v>22615.535714285714</v>
      </c>
      <c r="V320" s="46">
        <v>24468.642857142859</v>
      </c>
      <c r="W320" s="46">
        <v>22580.571428571428</v>
      </c>
      <c r="X320" s="46">
        <v>22842.803571428572</v>
      </c>
      <c r="Y320" s="46">
        <v>23081.196428571428</v>
      </c>
      <c r="Z320" s="46">
        <v>24713.392857142859</v>
      </c>
      <c r="AA320" s="46">
        <v>36127.642857142855</v>
      </c>
      <c r="AB320" s="46">
        <v>25865.625</v>
      </c>
      <c r="AC320" s="46">
        <v>23271.910714285714</v>
      </c>
      <c r="AD320" s="46">
        <v>23438.785714285714</v>
      </c>
      <c r="AE320" s="46">
        <v>25256.928571428572</v>
      </c>
      <c r="AF320" s="46">
        <v>23713.732142857141</v>
      </c>
    </row>
    <row r="321" spans="1:32">
      <c r="A321" s="3">
        <v>2008</v>
      </c>
      <c r="B321" s="5" t="s">
        <v>29</v>
      </c>
      <c r="C321" s="5" t="s">
        <v>21</v>
      </c>
      <c r="D321" s="2">
        <v>31</v>
      </c>
      <c r="E321" s="2">
        <v>6</v>
      </c>
      <c r="F321" s="46">
        <v>25165</v>
      </c>
      <c r="G321" s="46">
        <v>21872</v>
      </c>
      <c r="H321" s="46">
        <v>23864</v>
      </c>
      <c r="I321" s="46">
        <v>23410</v>
      </c>
      <c r="J321" s="46">
        <v>23724</v>
      </c>
      <c r="K321" s="46">
        <v>23820</v>
      </c>
      <c r="L321" s="46">
        <v>26584</v>
      </c>
      <c r="M321" s="46">
        <v>31097</v>
      </c>
      <c r="N321" s="46">
        <v>27876</v>
      </c>
      <c r="O321" s="46">
        <v>23968</v>
      </c>
      <c r="P321" s="46">
        <v>22324</v>
      </c>
      <c r="Q321" s="46">
        <v>24132</v>
      </c>
      <c r="R321" s="46">
        <v>22121</v>
      </c>
      <c r="S321" s="19">
        <v>84</v>
      </c>
      <c r="T321" s="46">
        <v>39994.375</v>
      </c>
      <c r="U321" s="46">
        <v>34760.857142857145</v>
      </c>
      <c r="V321" s="46">
        <v>37926.714285714283</v>
      </c>
      <c r="W321" s="46">
        <v>37205.178571428572</v>
      </c>
      <c r="X321" s="46">
        <v>37704.214285714283</v>
      </c>
      <c r="Y321" s="46">
        <v>37856.785714285717</v>
      </c>
      <c r="Z321" s="46">
        <v>42249.571428571428</v>
      </c>
      <c r="AA321" s="46">
        <v>49422.017857142855</v>
      </c>
      <c r="AB321" s="46">
        <v>44302.928571428572</v>
      </c>
      <c r="AC321" s="46">
        <v>38092</v>
      </c>
      <c r="AD321" s="46">
        <v>35479.214285714283</v>
      </c>
      <c r="AE321" s="46">
        <v>38352.642857142855</v>
      </c>
      <c r="AF321" s="46">
        <v>35156.589285714283</v>
      </c>
    </row>
    <row r="322" spans="1:32">
      <c r="A322" s="3">
        <v>2008</v>
      </c>
      <c r="B322" s="5" t="s">
        <v>29</v>
      </c>
      <c r="C322" s="5" t="s">
        <v>22</v>
      </c>
      <c r="D322" s="2">
        <v>32</v>
      </c>
      <c r="E322" s="2">
        <v>6</v>
      </c>
      <c r="F322" s="46">
        <v>27518</v>
      </c>
      <c r="G322" s="46">
        <v>24104</v>
      </c>
      <c r="H322" s="46">
        <v>26181</v>
      </c>
      <c r="I322" s="46">
        <v>25661</v>
      </c>
      <c r="J322" s="46">
        <v>26030</v>
      </c>
      <c r="K322" s="46">
        <v>25902</v>
      </c>
      <c r="L322" s="46">
        <v>29129</v>
      </c>
      <c r="M322" s="46">
        <v>33768</v>
      </c>
      <c r="N322" s="46">
        <v>31214</v>
      </c>
      <c r="O322" s="46">
        <v>26445</v>
      </c>
      <c r="P322" s="46">
        <v>24925</v>
      </c>
      <c r="Q322" s="46">
        <v>26315</v>
      </c>
      <c r="R322" s="46">
        <v>23368</v>
      </c>
      <c r="S322" s="19">
        <v>84</v>
      </c>
      <c r="T322" s="46">
        <v>43733.964285714283</v>
      </c>
      <c r="U322" s="46">
        <v>38308.142857142855</v>
      </c>
      <c r="V322" s="46">
        <v>41609.089285714283</v>
      </c>
      <c r="W322" s="46">
        <v>40782.660714285717</v>
      </c>
      <c r="X322" s="46">
        <v>41369.107142857145</v>
      </c>
      <c r="Y322" s="46">
        <v>41165.678571428572</v>
      </c>
      <c r="Z322" s="46">
        <v>46294.303571428572</v>
      </c>
      <c r="AA322" s="46">
        <v>53667</v>
      </c>
      <c r="AB322" s="46">
        <v>49607.964285714283</v>
      </c>
      <c r="AC322" s="46">
        <v>42028.660714285717</v>
      </c>
      <c r="AD322" s="46">
        <v>39612.946428571428</v>
      </c>
      <c r="AE322" s="46">
        <v>41822.053571428572</v>
      </c>
      <c r="AF322" s="46">
        <v>37138.428571428572</v>
      </c>
    </row>
    <row r="323" spans="1:32">
      <c r="A323" s="3">
        <v>2008</v>
      </c>
      <c r="B323" s="5" t="s">
        <v>29</v>
      </c>
      <c r="C323" s="5" t="s">
        <v>23</v>
      </c>
      <c r="D323" s="2">
        <v>33</v>
      </c>
      <c r="E323" s="2">
        <v>6</v>
      </c>
      <c r="F323" s="46">
        <v>21494</v>
      </c>
      <c r="G323" s="46">
        <v>18929</v>
      </c>
      <c r="H323" s="46">
        <v>20393</v>
      </c>
      <c r="I323" s="46">
        <v>19418</v>
      </c>
      <c r="J323" s="46">
        <v>19674</v>
      </c>
      <c r="K323" s="46">
        <v>20099</v>
      </c>
      <c r="L323" s="46">
        <v>22453</v>
      </c>
      <c r="M323" s="46">
        <v>28260</v>
      </c>
      <c r="N323" s="46">
        <v>23004</v>
      </c>
      <c r="O323" s="46">
        <v>19792</v>
      </c>
      <c r="P323" s="46">
        <v>19289</v>
      </c>
      <c r="Q323" s="46">
        <v>20682</v>
      </c>
      <c r="R323" s="46">
        <v>20194</v>
      </c>
      <c r="S323" s="19">
        <v>84</v>
      </c>
      <c r="T323" s="46">
        <v>34160.107142857145</v>
      </c>
      <c r="U323" s="46">
        <v>30083.589285714286</v>
      </c>
      <c r="V323" s="46">
        <v>32410.303571428572</v>
      </c>
      <c r="W323" s="46">
        <v>30860.75</v>
      </c>
      <c r="X323" s="46">
        <v>31267.607142857141</v>
      </c>
      <c r="Y323" s="46">
        <v>31943.053571428572</v>
      </c>
      <c r="Z323" s="46">
        <v>35684.232142857145</v>
      </c>
      <c r="AA323" s="46">
        <v>44913.214285714283</v>
      </c>
      <c r="AB323" s="46">
        <v>36559.928571428572</v>
      </c>
      <c r="AC323" s="46">
        <v>31455.142857142859</v>
      </c>
      <c r="AD323" s="46">
        <v>30655.732142857141</v>
      </c>
      <c r="AE323" s="46">
        <v>32869.607142857145</v>
      </c>
      <c r="AF323" s="46">
        <v>32094.035714285714</v>
      </c>
    </row>
    <row r="324" spans="1:32">
      <c r="A324" s="3">
        <v>2008</v>
      </c>
      <c r="B324" s="5" t="s">
        <v>29</v>
      </c>
      <c r="C324" s="5" t="s">
        <v>24</v>
      </c>
      <c r="D324" s="2">
        <v>34</v>
      </c>
      <c r="E324" s="2">
        <v>6</v>
      </c>
      <c r="F324" s="46">
        <v>8261</v>
      </c>
      <c r="G324" s="46">
        <v>8057</v>
      </c>
      <c r="H324" s="46">
        <v>8176</v>
      </c>
      <c r="I324" s="46">
        <v>8087</v>
      </c>
      <c r="J324" s="46">
        <v>7858</v>
      </c>
      <c r="K324" s="46">
        <v>8008</v>
      </c>
      <c r="L324" s="46">
        <v>8258</v>
      </c>
      <c r="M324" s="46">
        <v>9561</v>
      </c>
      <c r="N324" s="46">
        <v>8313</v>
      </c>
      <c r="O324" s="46">
        <v>8354</v>
      </c>
      <c r="P324" s="46">
        <v>8202</v>
      </c>
      <c r="Q324" s="46">
        <v>8562</v>
      </c>
      <c r="R324" s="46">
        <v>7942</v>
      </c>
      <c r="S324" s="19">
        <v>84</v>
      </c>
      <c r="T324" s="46">
        <v>13129.089285714286</v>
      </c>
      <c r="U324" s="46">
        <v>12804.875</v>
      </c>
      <c r="V324" s="46">
        <v>12994</v>
      </c>
      <c r="W324" s="46">
        <v>12852.553571428571</v>
      </c>
      <c r="X324" s="46">
        <v>12488.607142857143</v>
      </c>
      <c r="Y324" s="46">
        <v>12727</v>
      </c>
      <c r="Z324" s="46">
        <v>13124.321428571429</v>
      </c>
      <c r="AA324" s="46">
        <v>15195.160714285714</v>
      </c>
      <c r="AB324" s="46">
        <v>13211.732142857143</v>
      </c>
      <c r="AC324" s="46">
        <v>13276.892857142857</v>
      </c>
      <c r="AD324" s="46">
        <v>13035.321428571429</v>
      </c>
      <c r="AE324" s="46">
        <v>13607.464285714286</v>
      </c>
      <c r="AF324" s="46">
        <v>12622.107142857143</v>
      </c>
    </row>
    <row r="325" spans="1:32">
      <c r="A325" s="3">
        <v>2008</v>
      </c>
      <c r="B325" s="5" t="s">
        <v>29</v>
      </c>
      <c r="C325" s="5" t="s">
        <v>25</v>
      </c>
      <c r="D325" s="2">
        <v>35</v>
      </c>
      <c r="E325" s="2">
        <v>6</v>
      </c>
      <c r="F325" s="46">
        <v>8479</v>
      </c>
      <c r="G325" s="46">
        <v>8240</v>
      </c>
      <c r="H325" s="46">
        <v>8475</v>
      </c>
      <c r="I325" s="46">
        <v>8771</v>
      </c>
      <c r="J325" s="46">
        <v>7901</v>
      </c>
      <c r="K325" s="46">
        <v>8436</v>
      </c>
      <c r="L325" s="46">
        <v>8465</v>
      </c>
      <c r="M325" s="46">
        <v>9276</v>
      </c>
      <c r="N325" s="46">
        <v>7971</v>
      </c>
      <c r="O325" s="46">
        <v>8853</v>
      </c>
      <c r="P325" s="46">
        <v>9374</v>
      </c>
      <c r="Q325" s="46">
        <v>8455</v>
      </c>
      <c r="R325" s="46" t="s">
        <v>38</v>
      </c>
      <c r="S325" s="19">
        <v>84</v>
      </c>
      <c r="T325" s="46">
        <v>13475.553571428571</v>
      </c>
      <c r="U325" s="46">
        <v>13095.714285714286</v>
      </c>
      <c r="V325" s="46">
        <v>13469.196428571429</v>
      </c>
      <c r="W325" s="46">
        <v>13939.625</v>
      </c>
      <c r="X325" s="46">
        <v>12556.946428571429</v>
      </c>
      <c r="Y325" s="46">
        <v>13407.214285714286</v>
      </c>
      <c r="Z325" s="46">
        <v>13453.303571428571</v>
      </c>
      <c r="AA325" s="46">
        <v>14742.214285714286</v>
      </c>
      <c r="AB325" s="46">
        <v>12668.196428571429</v>
      </c>
      <c r="AC325" s="46">
        <v>14069.946428571429</v>
      </c>
      <c r="AD325" s="46">
        <v>14897.964285714286</v>
      </c>
      <c r="AE325" s="46">
        <v>13437.410714285714</v>
      </c>
      <c r="AF325" s="46" t="s">
        <v>39</v>
      </c>
    </row>
    <row r="326" spans="1:32">
      <c r="A326" s="3">
        <v>2008</v>
      </c>
      <c r="B326" s="5" t="s">
        <v>29</v>
      </c>
      <c r="C326" s="5" t="s">
        <v>26</v>
      </c>
      <c r="D326" s="2">
        <v>36</v>
      </c>
      <c r="E326" s="2">
        <v>6</v>
      </c>
      <c r="F326" s="46">
        <v>8210</v>
      </c>
      <c r="G326" s="46">
        <v>7998</v>
      </c>
      <c r="H326" s="46">
        <v>8117</v>
      </c>
      <c r="I326" s="46">
        <v>7968</v>
      </c>
      <c r="J326" s="46">
        <v>7854</v>
      </c>
      <c r="K326" s="46">
        <v>7949</v>
      </c>
      <c r="L326" s="46">
        <v>8223</v>
      </c>
      <c r="M326" s="46">
        <v>9663</v>
      </c>
      <c r="N326" s="46">
        <v>8349</v>
      </c>
      <c r="O326" s="46">
        <v>8178</v>
      </c>
      <c r="P326" s="46">
        <v>7981</v>
      </c>
      <c r="Q326" s="46">
        <v>8571</v>
      </c>
      <c r="R326" s="46">
        <v>8021</v>
      </c>
      <c r="S326" s="19">
        <v>84</v>
      </c>
      <c r="T326" s="46">
        <v>13048.035714285714</v>
      </c>
      <c r="U326" s="46">
        <v>12711.107142857143</v>
      </c>
      <c r="V326" s="46">
        <v>12900.232142857143</v>
      </c>
      <c r="W326" s="46">
        <v>12663.428571428571</v>
      </c>
      <c r="X326" s="46">
        <v>12482.25</v>
      </c>
      <c r="Y326" s="46">
        <v>12633.232142857143</v>
      </c>
      <c r="Z326" s="46">
        <v>13068.696428571429</v>
      </c>
      <c r="AA326" s="46">
        <v>15357.267857142857</v>
      </c>
      <c r="AB326" s="46">
        <v>13268.946428571429</v>
      </c>
      <c r="AC326" s="46">
        <v>12997.178571428571</v>
      </c>
      <c r="AD326" s="46">
        <v>12684.089285714286</v>
      </c>
      <c r="AE326" s="46">
        <v>13621.767857142857</v>
      </c>
      <c r="AF326" s="46">
        <v>12747.660714285714</v>
      </c>
    </row>
    <row r="327" spans="1:32">
      <c r="A327" s="3">
        <v>2009</v>
      </c>
      <c r="B327" s="5" t="s">
        <v>17</v>
      </c>
      <c r="C327" s="5" t="s">
        <v>18</v>
      </c>
      <c r="D327" s="2">
        <v>1</v>
      </c>
      <c r="E327" s="2">
        <v>7</v>
      </c>
      <c r="F327" s="96">
        <v>397.1</v>
      </c>
      <c r="G327" s="96">
        <v>360.3</v>
      </c>
      <c r="H327" s="96">
        <v>373.8</v>
      </c>
      <c r="I327" s="96">
        <v>365.7</v>
      </c>
      <c r="J327" s="96">
        <v>379.6</v>
      </c>
      <c r="K327" s="96">
        <v>376.8</v>
      </c>
      <c r="L327" s="96">
        <v>413.7</v>
      </c>
      <c r="M327" s="96">
        <v>517.5</v>
      </c>
      <c r="N327" s="96">
        <v>435.6</v>
      </c>
      <c r="O327" s="96">
        <v>371.4</v>
      </c>
      <c r="P327" s="96">
        <v>361.4</v>
      </c>
      <c r="Q327" s="96">
        <v>386.4</v>
      </c>
      <c r="R327" s="96">
        <v>354.6</v>
      </c>
      <c r="S327" s="19">
        <v>86</v>
      </c>
      <c r="T327" s="96">
        <v>616.42848837209306</v>
      </c>
      <c r="U327" s="96">
        <v>559.30290697674423</v>
      </c>
      <c r="V327" s="96">
        <v>580.25930232558142</v>
      </c>
      <c r="W327" s="96">
        <v>567.68546511627903</v>
      </c>
      <c r="X327" s="96">
        <v>589.26279069767452</v>
      </c>
      <c r="Y327" s="96">
        <v>584.91627906976748</v>
      </c>
      <c r="Z327" s="96">
        <v>642.19709302325577</v>
      </c>
      <c r="AA327" s="96">
        <v>803.32848837209303</v>
      </c>
      <c r="AB327" s="96">
        <v>676.19302325581407</v>
      </c>
      <c r="AC327" s="96">
        <v>576.53372093023245</v>
      </c>
      <c r="AD327" s="96">
        <v>561.01046511627897</v>
      </c>
      <c r="AE327" s="96">
        <v>599.81860465116267</v>
      </c>
      <c r="AF327" s="96">
        <v>550.45465116279081</v>
      </c>
    </row>
    <row r="328" spans="1:32">
      <c r="A328" s="3">
        <v>2009</v>
      </c>
      <c r="B328" s="5" t="s">
        <v>17</v>
      </c>
      <c r="C328" s="5" t="s">
        <v>19</v>
      </c>
      <c r="D328" s="2">
        <v>2</v>
      </c>
      <c r="E328" s="2">
        <v>7</v>
      </c>
      <c r="F328" s="96">
        <v>491</v>
      </c>
      <c r="G328" s="96">
        <v>440.7</v>
      </c>
      <c r="H328" s="96">
        <v>460</v>
      </c>
      <c r="I328" s="96">
        <v>457.5</v>
      </c>
      <c r="J328" s="96">
        <v>469.5</v>
      </c>
      <c r="K328" s="96">
        <v>460.4</v>
      </c>
      <c r="L328" s="96">
        <v>526.79999999999995</v>
      </c>
      <c r="M328" s="96">
        <v>586.6</v>
      </c>
      <c r="N328" s="96">
        <v>551.1</v>
      </c>
      <c r="O328" s="96">
        <v>472.2</v>
      </c>
      <c r="P328" s="96">
        <v>450.6</v>
      </c>
      <c r="Q328" s="96">
        <v>471.1</v>
      </c>
      <c r="R328" s="96">
        <v>416.3</v>
      </c>
      <c r="S328" s="19">
        <v>86</v>
      </c>
      <c r="T328" s="96">
        <v>762.19186046511629</v>
      </c>
      <c r="U328" s="96">
        <v>684.10988372093016</v>
      </c>
      <c r="V328" s="96">
        <v>714.06976744186045</v>
      </c>
      <c r="W328" s="96">
        <v>710.18895348837214</v>
      </c>
      <c r="X328" s="96">
        <v>728.81686046511629</v>
      </c>
      <c r="Y328" s="96">
        <v>714.69069767441852</v>
      </c>
      <c r="Z328" s="96">
        <v>817.76511627906962</v>
      </c>
      <c r="AA328" s="96">
        <v>910.59418604651171</v>
      </c>
      <c r="AB328" s="96">
        <v>855.48662790697676</v>
      </c>
      <c r="AC328" s="96">
        <v>733.00813953488364</v>
      </c>
      <c r="AD328" s="96">
        <v>699.47790697674429</v>
      </c>
      <c r="AE328" s="96">
        <v>731.3005813953489</v>
      </c>
      <c r="AF328" s="96">
        <v>646.23313953488378</v>
      </c>
    </row>
    <row r="329" spans="1:32">
      <c r="A329" s="3">
        <v>2009</v>
      </c>
      <c r="B329" s="5" t="s">
        <v>17</v>
      </c>
      <c r="C329" s="5" t="s">
        <v>20</v>
      </c>
      <c r="D329" s="2">
        <v>3</v>
      </c>
      <c r="E329" s="2">
        <v>7</v>
      </c>
      <c r="F329" s="96">
        <v>309.60000000000002</v>
      </c>
      <c r="G329" s="96">
        <v>287.7</v>
      </c>
      <c r="H329" s="96">
        <v>298</v>
      </c>
      <c r="I329" s="96">
        <v>286.3</v>
      </c>
      <c r="J329" s="96">
        <v>287.5</v>
      </c>
      <c r="K329" s="96">
        <v>290.8</v>
      </c>
      <c r="L329" s="96">
        <v>306.60000000000002</v>
      </c>
      <c r="M329" s="96">
        <v>448.4</v>
      </c>
      <c r="N329" s="96">
        <v>320.2</v>
      </c>
      <c r="O329" s="96">
        <v>287.5</v>
      </c>
      <c r="P329" s="96">
        <v>296.7</v>
      </c>
      <c r="Q329" s="96">
        <v>313.8</v>
      </c>
      <c r="R329" s="96">
        <v>297.10000000000002</v>
      </c>
      <c r="S329" s="19">
        <v>86</v>
      </c>
      <c r="T329" s="96">
        <v>480.60000000000008</v>
      </c>
      <c r="U329" s="96">
        <v>446.60406976744184</v>
      </c>
      <c r="V329" s="96">
        <v>462.59302325581393</v>
      </c>
      <c r="W329" s="96">
        <v>444.43081395348838</v>
      </c>
      <c r="X329" s="96">
        <v>446.29360465116281</v>
      </c>
      <c r="Y329" s="96">
        <v>451.41627906976748</v>
      </c>
      <c r="Z329" s="96">
        <v>475.94302325581401</v>
      </c>
      <c r="AA329" s="96">
        <v>696.06279069767436</v>
      </c>
      <c r="AB329" s="96">
        <v>497.05465116279066</v>
      </c>
      <c r="AC329" s="96">
        <v>446.29360465116281</v>
      </c>
      <c r="AD329" s="96">
        <v>460.57499999999999</v>
      </c>
      <c r="AE329" s="96">
        <v>487.11976744186052</v>
      </c>
      <c r="AF329" s="96">
        <v>461.19593023255823</v>
      </c>
    </row>
    <row r="330" spans="1:32">
      <c r="A330" s="3">
        <v>2009</v>
      </c>
      <c r="B330" s="5" t="s">
        <v>17</v>
      </c>
      <c r="C330" s="5" t="s">
        <v>21</v>
      </c>
      <c r="D330" s="2">
        <v>4</v>
      </c>
      <c r="E330" s="2">
        <v>7</v>
      </c>
      <c r="F330" s="96">
        <v>488.5</v>
      </c>
      <c r="G330" s="96">
        <v>438.5</v>
      </c>
      <c r="H330" s="96">
        <v>460</v>
      </c>
      <c r="I330" s="96">
        <v>452.6</v>
      </c>
      <c r="J330" s="96">
        <v>460.2</v>
      </c>
      <c r="K330" s="96">
        <v>456.8</v>
      </c>
      <c r="L330" s="96">
        <v>509.5</v>
      </c>
      <c r="M330" s="96">
        <v>598.20000000000005</v>
      </c>
      <c r="N330" s="96">
        <v>536.6</v>
      </c>
      <c r="O330" s="96">
        <v>460</v>
      </c>
      <c r="P330" s="96">
        <v>444.6</v>
      </c>
      <c r="Q330" s="96">
        <v>471.2</v>
      </c>
      <c r="R330" s="96">
        <v>436.6</v>
      </c>
      <c r="S330" s="19">
        <v>86</v>
      </c>
      <c r="T330" s="96">
        <v>758.31104651162786</v>
      </c>
      <c r="U330" s="96">
        <v>680.69476744186045</v>
      </c>
      <c r="V330" s="96">
        <v>714.06976744186045</v>
      </c>
      <c r="W330" s="96">
        <v>702.58255813953497</v>
      </c>
      <c r="X330" s="96">
        <v>714.38023255813948</v>
      </c>
      <c r="Y330" s="96">
        <v>709.10232558139535</v>
      </c>
      <c r="Z330" s="96">
        <v>790.90988372093022</v>
      </c>
      <c r="AA330" s="96">
        <v>928.6011627906978</v>
      </c>
      <c r="AB330" s="96">
        <v>832.97790697674429</v>
      </c>
      <c r="AC330" s="96">
        <v>714.06976744186045</v>
      </c>
      <c r="AD330" s="96">
        <v>690.16395348837216</v>
      </c>
      <c r="AE330" s="96">
        <v>731.45581395348836</v>
      </c>
      <c r="AF330" s="96">
        <v>677.74534883720935</v>
      </c>
    </row>
    <row r="331" spans="1:32">
      <c r="A331" s="3">
        <v>2009</v>
      </c>
      <c r="B331" s="5" t="s">
        <v>17</v>
      </c>
      <c r="C331" s="5" t="s">
        <v>22</v>
      </c>
      <c r="D331" s="2">
        <v>5</v>
      </c>
      <c r="E331" s="2">
        <v>7</v>
      </c>
      <c r="F331" s="96">
        <v>531</v>
      </c>
      <c r="G331" s="96">
        <v>476.3</v>
      </c>
      <c r="H331" s="96">
        <v>498.3</v>
      </c>
      <c r="I331" s="96">
        <v>492.1</v>
      </c>
      <c r="J331" s="96">
        <v>503.5</v>
      </c>
      <c r="K331" s="96">
        <v>490.9</v>
      </c>
      <c r="L331" s="96">
        <v>565.9</v>
      </c>
      <c r="M331" s="96">
        <v>641.5</v>
      </c>
      <c r="N331" s="96">
        <v>589.20000000000005</v>
      </c>
      <c r="O331" s="96">
        <v>510.3</v>
      </c>
      <c r="P331" s="96">
        <v>486.3</v>
      </c>
      <c r="Q331" s="96">
        <v>509.8</v>
      </c>
      <c r="R331" s="96">
        <v>460</v>
      </c>
      <c r="S331" s="19">
        <v>86</v>
      </c>
      <c r="T331" s="96">
        <v>824.28488372093022</v>
      </c>
      <c r="U331" s="96">
        <v>739.37267441860467</v>
      </c>
      <c r="V331" s="96">
        <v>773.52383720930231</v>
      </c>
      <c r="W331" s="96">
        <v>763.89941860465126</v>
      </c>
      <c r="X331" s="96">
        <v>781.59593023255809</v>
      </c>
      <c r="Y331" s="96">
        <v>762.03662790697672</v>
      </c>
      <c r="Z331" s="96">
        <v>878.46104651162784</v>
      </c>
      <c r="AA331" s="96">
        <v>995.81686046511629</v>
      </c>
      <c r="AB331" s="96">
        <v>914.63023255813971</v>
      </c>
      <c r="AC331" s="96">
        <v>792.15174418604659</v>
      </c>
      <c r="AD331" s="96">
        <v>754.89593023255816</v>
      </c>
      <c r="AE331" s="96">
        <v>791.37558139534883</v>
      </c>
      <c r="AF331" s="96">
        <v>714.06976744186045</v>
      </c>
    </row>
    <row r="332" spans="1:32">
      <c r="A332" s="3">
        <v>2009</v>
      </c>
      <c r="B332" s="5" t="s">
        <v>17</v>
      </c>
      <c r="C332" s="5" t="s">
        <v>23</v>
      </c>
      <c r="D332" s="2">
        <v>6</v>
      </c>
      <c r="E332" s="2">
        <v>7</v>
      </c>
      <c r="F332" s="96">
        <v>425.8</v>
      </c>
      <c r="G332" s="96">
        <v>385.3</v>
      </c>
      <c r="H332" s="96">
        <v>408</v>
      </c>
      <c r="I332" s="96">
        <v>395.3</v>
      </c>
      <c r="J332" s="96">
        <v>392.9</v>
      </c>
      <c r="K332" s="96">
        <v>394.2</v>
      </c>
      <c r="L332" s="96">
        <v>432.4</v>
      </c>
      <c r="M332" s="96">
        <v>550.6</v>
      </c>
      <c r="N332" s="96">
        <v>453.6</v>
      </c>
      <c r="O332" s="96">
        <v>386</v>
      </c>
      <c r="P332" s="96">
        <v>384.3</v>
      </c>
      <c r="Q332" s="96">
        <v>419.2</v>
      </c>
      <c r="R332" s="96">
        <v>401.8</v>
      </c>
      <c r="S332" s="19">
        <v>86</v>
      </c>
      <c r="T332" s="96">
        <v>660.98023255813962</v>
      </c>
      <c r="U332" s="96">
        <v>598.11104651162793</v>
      </c>
      <c r="V332" s="96">
        <v>633.34883720930236</v>
      </c>
      <c r="W332" s="96">
        <v>613.63430232558142</v>
      </c>
      <c r="X332" s="96">
        <v>609.90872093023245</v>
      </c>
      <c r="Y332" s="96">
        <v>611.92674418604645</v>
      </c>
      <c r="Z332" s="96">
        <v>671.22558139534874</v>
      </c>
      <c r="AA332" s="96">
        <v>854.71046511627912</v>
      </c>
      <c r="AB332" s="96">
        <v>704.13488372093025</v>
      </c>
      <c r="AC332" s="96">
        <v>599.19767441860461</v>
      </c>
      <c r="AD332" s="96">
        <v>596.55872093023254</v>
      </c>
      <c r="AE332" s="96">
        <v>650.73488372093016</v>
      </c>
      <c r="AF332" s="96">
        <v>623.72441860465119</v>
      </c>
    </row>
    <row r="333" spans="1:32">
      <c r="A333" s="3">
        <v>2009</v>
      </c>
      <c r="B333" s="5" t="s">
        <v>17</v>
      </c>
      <c r="C333" s="5" t="s">
        <v>24</v>
      </c>
      <c r="D333" s="2">
        <v>7</v>
      </c>
      <c r="E333" s="2">
        <v>7</v>
      </c>
      <c r="F333" s="96">
        <v>152.69999999999999</v>
      </c>
      <c r="G333" s="96">
        <v>148.19999999999999</v>
      </c>
      <c r="H333" s="96">
        <v>150.9</v>
      </c>
      <c r="I333" s="96">
        <v>149.30000000000001</v>
      </c>
      <c r="J333" s="96">
        <v>147</v>
      </c>
      <c r="K333" s="96">
        <v>148.9</v>
      </c>
      <c r="L333" s="96">
        <v>152.6</v>
      </c>
      <c r="M333" s="96">
        <v>164.5</v>
      </c>
      <c r="N333" s="96">
        <v>154.9</v>
      </c>
      <c r="O333" s="96">
        <v>152.30000000000001</v>
      </c>
      <c r="P333" s="96">
        <v>151.69999999999999</v>
      </c>
      <c r="Q333" s="96">
        <v>160.80000000000001</v>
      </c>
      <c r="R333" s="96">
        <v>158.9</v>
      </c>
      <c r="S333" s="19">
        <v>86</v>
      </c>
      <c r="T333" s="96">
        <v>237.04011627906974</v>
      </c>
      <c r="U333" s="96">
        <v>230.05465116279066</v>
      </c>
      <c r="V333" s="96">
        <v>234.24593023255815</v>
      </c>
      <c r="W333" s="96">
        <v>231.7622093023256</v>
      </c>
      <c r="X333" s="96">
        <v>228.19186046511629</v>
      </c>
      <c r="Y333" s="96">
        <v>231.14127906976745</v>
      </c>
      <c r="Z333" s="96">
        <v>236.88488372093022</v>
      </c>
      <c r="AA333" s="96">
        <v>255.35755813953489</v>
      </c>
      <c r="AB333" s="96">
        <v>240.45523255813956</v>
      </c>
      <c r="AC333" s="96">
        <v>236.41918604651167</v>
      </c>
      <c r="AD333" s="96">
        <v>235.4877906976744</v>
      </c>
      <c r="AE333" s="96">
        <v>249.61395348837212</v>
      </c>
      <c r="AF333" s="96">
        <v>246.66453488372096</v>
      </c>
    </row>
    <row r="334" spans="1:32">
      <c r="A334" s="3">
        <v>2009</v>
      </c>
      <c r="B334" s="5" t="s">
        <v>17</v>
      </c>
      <c r="C334" s="5" t="s">
        <v>25</v>
      </c>
      <c r="D334" s="2">
        <v>8</v>
      </c>
      <c r="E334" s="2">
        <v>7</v>
      </c>
      <c r="F334" s="96">
        <v>143.1</v>
      </c>
      <c r="G334" s="96">
        <v>143.19999999999999</v>
      </c>
      <c r="H334" s="96">
        <v>144.19999999999999</v>
      </c>
      <c r="I334" s="96">
        <v>140.5</v>
      </c>
      <c r="J334" s="96">
        <v>140.19999999999999</v>
      </c>
      <c r="K334" s="96">
        <v>136.19999999999999</v>
      </c>
      <c r="L334" s="96">
        <v>145.9</v>
      </c>
      <c r="M334" s="96">
        <v>152.1</v>
      </c>
      <c r="N334" s="96">
        <v>138</v>
      </c>
      <c r="O334" s="96">
        <v>147.80000000000001</v>
      </c>
      <c r="P334" s="96">
        <v>146.69999999999999</v>
      </c>
      <c r="Q334" s="96">
        <v>144</v>
      </c>
      <c r="R334" s="96">
        <v>148.80000000000001</v>
      </c>
      <c r="S334" s="19">
        <v>86</v>
      </c>
      <c r="T334" s="96">
        <v>222.1377906976744</v>
      </c>
      <c r="U334" s="96">
        <v>222.29302325581392</v>
      </c>
      <c r="V334" s="96">
        <v>223.84534883720926</v>
      </c>
      <c r="W334" s="96">
        <v>218.10174418604652</v>
      </c>
      <c r="X334" s="96">
        <v>217.63604651162788</v>
      </c>
      <c r="Y334" s="96">
        <v>211.42674418604648</v>
      </c>
      <c r="Z334" s="96">
        <v>226.48430232558141</v>
      </c>
      <c r="AA334" s="96">
        <v>236.10872093023255</v>
      </c>
      <c r="AB334" s="96">
        <v>214.22093023255815</v>
      </c>
      <c r="AC334" s="96">
        <v>229.4337209302326</v>
      </c>
      <c r="AD334" s="96">
        <v>227.72616279069763</v>
      </c>
      <c r="AE334" s="96">
        <v>223.53488372093022</v>
      </c>
      <c r="AF334" s="96">
        <v>230.98604651162793</v>
      </c>
    </row>
    <row r="335" spans="1:32">
      <c r="A335" s="3">
        <v>2009</v>
      </c>
      <c r="B335" s="5" t="s">
        <v>17</v>
      </c>
      <c r="C335" s="5" t="s">
        <v>26</v>
      </c>
      <c r="D335" s="2">
        <v>9</v>
      </c>
      <c r="E335" s="2">
        <v>7</v>
      </c>
      <c r="F335" s="96">
        <v>155.69999999999999</v>
      </c>
      <c r="G335" s="96">
        <v>149.19999999999999</v>
      </c>
      <c r="H335" s="96">
        <v>152.4</v>
      </c>
      <c r="I335" s="96">
        <v>151.5</v>
      </c>
      <c r="J335" s="96">
        <v>149.30000000000001</v>
      </c>
      <c r="K335" s="96">
        <v>152.19999999999999</v>
      </c>
      <c r="L335" s="96">
        <v>154</v>
      </c>
      <c r="M335" s="96">
        <v>171.8</v>
      </c>
      <c r="N335" s="96">
        <v>159.4</v>
      </c>
      <c r="O335" s="96">
        <v>153.5</v>
      </c>
      <c r="P335" s="96">
        <v>152.30000000000001</v>
      </c>
      <c r="Q335" s="96">
        <v>164.3</v>
      </c>
      <c r="R335" s="96">
        <v>161.30000000000001</v>
      </c>
      <c r="S335" s="19">
        <v>86</v>
      </c>
      <c r="T335" s="96">
        <v>241.69709302325577</v>
      </c>
      <c r="U335" s="96">
        <v>231.606976744186</v>
      </c>
      <c r="V335" s="96">
        <v>236.57441860465119</v>
      </c>
      <c r="W335" s="96">
        <v>235.17732558139534</v>
      </c>
      <c r="X335" s="96">
        <v>231.7622093023256</v>
      </c>
      <c r="Y335" s="96">
        <v>236.26395348837207</v>
      </c>
      <c r="Z335" s="96">
        <v>239.05813953488371</v>
      </c>
      <c r="AA335" s="96">
        <v>266.68953488372097</v>
      </c>
      <c r="AB335" s="96">
        <v>247.44069767441863</v>
      </c>
      <c r="AC335" s="96">
        <v>238.28197674418604</v>
      </c>
      <c r="AD335" s="96">
        <v>236.41918604651167</v>
      </c>
      <c r="AE335" s="96">
        <v>255.04709302325585</v>
      </c>
      <c r="AF335" s="96">
        <v>250.39011627906982</v>
      </c>
    </row>
    <row r="336" spans="1:32">
      <c r="A336" s="3">
        <v>2009</v>
      </c>
      <c r="B336" s="5" t="s">
        <v>27</v>
      </c>
      <c r="C336" s="5" t="s">
        <v>18</v>
      </c>
      <c r="D336" s="2">
        <v>10</v>
      </c>
      <c r="E336" s="2">
        <v>7</v>
      </c>
      <c r="F336" s="44">
        <v>11.02</v>
      </c>
      <c r="G336" s="44">
        <v>9.9600000000000009</v>
      </c>
      <c r="H336" s="44">
        <v>10.33</v>
      </c>
      <c r="I336" s="44">
        <v>10.08</v>
      </c>
      <c r="J336" s="44">
        <v>10.23</v>
      </c>
      <c r="K336" s="44">
        <v>10.33</v>
      </c>
      <c r="L336" s="44">
        <v>11.39</v>
      </c>
      <c r="M336" s="44">
        <v>14.31</v>
      </c>
      <c r="N336" s="44">
        <v>12.16</v>
      </c>
      <c r="O336" s="44">
        <v>10.48</v>
      </c>
      <c r="P336" s="44">
        <v>10.1</v>
      </c>
      <c r="Q336" s="44">
        <v>10.86</v>
      </c>
      <c r="R336" s="44">
        <v>10</v>
      </c>
      <c r="S336" s="19">
        <v>86</v>
      </c>
      <c r="T336" s="44">
        <v>17.106627906976744</v>
      </c>
      <c r="U336" s="44">
        <v>15.461162790697676</v>
      </c>
      <c r="V336" s="44">
        <v>16.035523255813953</v>
      </c>
      <c r="W336" s="44">
        <v>15.647441860465117</v>
      </c>
      <c r="X336" s="44">
        <v>15.88029069767442</v>
      </c>
      <c r="Y336" s="44">
        <v>16.035523255813953</v>
      </c>
      <c r="Z336" s="44">
        <v>17.680988372093022</v>
      </c>
      <c r="AA336" s="44">
        <v>22.21377906976744</v>
      </c>
      <c r="AB336" s="44">
        <v>18.876279069767442</v>
      </c>
      <c r="AC336" s="44">
        <v>16.268372093023256</v>
      </c>
      <c r="AD336" s="44">
        <v>15.678488372093023</v>
      </c>
      <c r="AE336" s="44">
        <v>16.858255813953487</v>
      </c>
      <c r="AF336" s="44">
        <v>15.523255813953488</v>
      </c>
    </row>
    <row r="337" spans="1:32">
      <c r="A337" s="3">
        <v>2009</v>
      </c>
      <c r="B337" s="5" t="s">
        <v>27</v>
      </c>
      <c r="C337" s="5" t="s">
        <v>19</v>
      </c>
      <c r="D337" s="2">
        <v>11</v>
      </c>
      <c r="E337" s="2">
        <v>7</v>
      </c>
      <c r="F337" s="44">
        <v>12.49</v>
      </c>
      <c r="G337" s="44">
        <v>11.34</v>
      </c>
      <c r="H337" s="44">
        <v>11.77</v>
      </c>
      <c r="I337" s="44">
        <v>11.46</v>
      </c>
      <c r="J337" s="44">
        <v>11.69</v>
      </c>
      <c r="K337" s="44">
        <v>11.73</v>
      </c>
      <c r="L337" s="44">
        <v>13.28</v>
      </c>
      <c r="M337" s="44">
        <v>15.44</v>
      </c>
      <c r="N337" s="44">
        <v>14.08</v>
      </c>
      <c r="O337" s="44">
        <v>11.97</v>
      </c>
      <c r="P337" s="44">
        <v>11.48</v>
      </c>
      <c r="Q337" s="44">
        <v>12.01</v>
      </c>
      <c r="R337" s="44">
        <v>10.7</v>
      </c>
      <c r="S337" s="19">
        <v>86</v>
      </c>
      <c r="T337" s="44">
        <v>19.388546511627908</v>
      </c>
      <c r="U337" s="44">
        <v>17.603372093023253</v>
      </c>
      <c r="V337" s="44">
        <v>18.270872093023254</v>
      </c>
      <c r="W337" s="44">
        <v>17.789651162790697</v>
      </c>
      <c r="X337" s="44">
        <v>18.146686046511629</v>
      </c>
      <c r="Y337" s="44">
        <v>18.208779069767445</v>
      </c>
      <c r="Z337" s="44">
        <v>20.61488372093023</v>
      </c>
      <c r="AA337" s="44">
        <v>23.967906976744185</v>
      </c>
      <c r="AB337" s="44">
        <v>21.856744186046512</v>
      </c>
      <c r="AC337" s="44">
        <v>18.581337209302326</v>
      </c>
      <c r="AD337" s="44">
        <v>17.820697674418607</v>
      </c>
      <c r="AE337" s="44">
        <v>18.643430232558138</v>
      </c>
      <c r="AF337" s="44">
        <v>16.609883720930231</v>
      </c>
    </row>
    <row r="338" spans="1:32">
      <c r="A338" s="3">
        <v>2009</v>
      </c>
      <c r="B338" s="5" t="s">
        <v>27</v>
      </c>
      <c r="C338" s="5" t="s">
        <v>20</v>
      </c>
      <c r="D338" s="2">
        <v>12</v>
      </c>
      <c r="E338" s="2">
        <v>7</v>
      </c>
      <c r="F338" s="44">
        <v>9.68</v>
      </c>
      <c r="G338" s="44">
        <v>8.9499999999999993</v>
      </c>
      <c r="H338" s="44">
        <v>9.19</v>
      </c>
      <c r="I338" s="44">
        <v>8.91</v>
      </c>
      <c r="J338" s="44">
        <v>8.9499999999999993</v>
      </c>
      <c r="K338" s="44">
        <v>9.1</v>
      </c>
      <c r="L338" s="44">
        <v>9.68</v>
      </c>
      <c r="M338" s="44">
        <v>13.2</v>
      </c>
      <c r="N338" s="44">
        <v>10.25</v>
      </c>
      <c r="O338" s="44">
        <v>9.17</v>
      </c>
      <c r="P338" s="44">
        <v>9.07</v>
      </c>
      <c r="Q338" s="44">
        <v>9.77</v>
      </c>
      <c r="R338" s="44">
        <v>9.2799999999999994</v>
      </c>
      <c r="S338" s="19">
        <v>86</v>
      </c>
      <c r="T338" s="44">
        <v>15.026511627906977</v>
      </c>
      <c r="U338" s="44">
        <v>13.89331395348837</v>
      </c>
      <c r="V338" s="44">
        <v>14.265872093023257</v>
      </c>
      <c r="W338" s="44">
        <v>13.831220930232559</v>
      </c>
      <c r="X338" s="44">
        <v>13.89331395348837</v>
      </c>
      <c r="Y338" s="44">
        <v>14.126162790697673</v>
      </c>
      <c r="Z338" s="44">
        <v>15.026511627906977</v>
      </c>
      <c r="AA338" s="44">
        <v>20.490697674418602</v>
      </c>
      <c r="AB338" s="44">
        <v>15.911337209302326</v>
      </c>
      <c r="AC338" s="44">
        <v>14.234825581395349</v>
      </c>
      <c r="AD338" s="44">
        <v>14.079593023255814</v>
      </c>
      <c r="AE338" s="44">
        <v>15.166220930232557</v>
      </c>
      <c r="AF338" s="44">
        <v>14.405581395348836</v>
      </c>
    </row>
    <row r="339" spans="1:32">
      <c r="A339" s="3">
        <v>2009</v>
      </c>
      <c r="B339" s="5" t="s">
        <v>27</v>
      </c>
      <c r="C339" s="5" t="s">
        <v>21</v>
      </c>
      <c r="D339" s="2">
        <v>13</v>
      </c>
      <c r="E339" s="2">
        <v>7</v>
      </c>
      <c r="F339" s="44">
        <v>12.42</v>
      </c>
      <c r="G339" s="44">
        <v>11.1</v>
      </c>
      <c r="H339" s="44">
        <v>11.78</v>
      </c>
      <c r="I339" s="44">
        <v>11.42</v>
      </c>
      <c r="J339" s="44">
        <v>11.54</v>
      </c>
      <c r="K339" s="44">
        <v>11.54</v>
      </c>
      <c r="L339" s="44">
        <v>12.89</v>
      </c>
      <c r="M339" s="44">
        <v>15.59</v>
      </c>
      <c r="N339" s="44">
        <v>13.73</v>
      </c>
      <c r="O339" s="44">
        <v>11.55</v>
      </c>
      <c r="P339" s="44">
        <v>11.28</v>
      </c>
      <c r="Q339" s="44">
        <v>12.02</v>
      </c>
      <c r="R339" s="44">
        <v>10.92</v>
      </c>
      <c r="S339" s="19">
        <v>86</v>
      </c>
      <c r="T339" s="44">
        <v>19.279883720930233</v>
      </c>
      <c r="U339" s="44">
        <v>17.230813953488372</v>
      </c>
      <c r="V339" s="44">
        <v>18.286395348837207</v>
      </c>
      <c r="W339" s="44">
        <v>17.727558139534882</v>
      </c>
      <c r="X339" s="44">
        <v>17.913837209302326</v>
      </c>
      <c r="Y339" s="44">
        <v>17.913837209302326</v>
      </c>
      <c r="Z339" s="44">
        <v>20.009476744186045</v>
      </c>
      <c r="AA339" s="44">
        <v>24.200755813953489</v>
      </c>
      <c r="AB339" s="44">
        <v>21.31343023255814</v>
      </c>
      <c r="AC339" s="44">
        <v>17.929360465116282</v>
      </c>
      <c r="AD339" s="44">
        <v>17.510232558139535</v>
      </c>
      <c r="AE339" s="44">
        <v>18.658953488372092</v>
      </c>
      <c r="AF339" s="44">
        <v>16.95139534883721</v>
      </c>
    </row>
    <row r="340" spans="1:32">
      <c r="A340" s="3">
        <v>2009</v>
      </c>
      <c r="B340" s="5" t="s">
        <v>27</v>
      </c>
      <c r="C340" s="5" t="s">
        <v>22</v>
      </c>
      <c r="D340" s="2">
        <v>14</v>
      </c>
      <c r="E340" s="2">
        <v>7</v>
      </c>
      <c r="F340" s="44">
        <v>13.08</v>
      </c>
      <c r="G340" s="44">
        <v>11.8</v>
      </c>
      <c r="H340" s="44">
        <v>12.37</v>
      </c>
      <c r="I340" s="44">
        <v>12</v>
      </c>
      <c r="J340" s="44">
        <v>12.22</v>
      </c>
      <c r="K340" s="44">
        <v>12.19</v>
      </c>
      <c r="L340" s="44">
        <v>13.79</v>
      </c>
      <c r="M340" s="44">
        <v>16.239999999999998</v>
      </c>
      <c r="N340" s="44">
        <v>14.65</v>
      </c>
      <c r="O340" s="44">
        <v>12.45</v>
      </c>
      <c r="P340" s="44">
        <v>12.01</v>
      </c>
      <c r="Q340" s="44">
        <v>12.56</v>
      </c>
      <c r="R340" s="44">
        <v>11.17</v>
      </c>
      <c r="S340" s="19">
        <v>86</v>
      </c>
      <c r="T340" s="44">
        <v>20.304418604651165</v>
      </c>
      <c r="U340" s="44">
        <v>18.31744186046512</v>
      </c>
      <c r="V340" s="44">
        <v>19.202267441860464</v>
      </c>
      <c r="W340" s="44">
        <v>18.627906976744185</v>
      </c>
      <c r="X340" s="44">
        <v>18.969418604651164</v>
      </c>
      <c r="Y340" s="44">
        <v>18.922848837209301</v>
      </c>
      <c r="Z340" s="44">
        <v>21.406569767441859</v>
      </c>
      <c r="AA340" s="44">
        <v>25.209767441860464</v>
      </c>
      <c r="AB340" s="44">
        <v>22.741569767441863</v>
      </c>
      <c r="AC340" s="44">
        <v>19.326453488372092</v>
      </c>
      <c r="AD340" s="44">
        <v>18.643430232558138</v>
      </c>
      <c r="AE340" s="44">
        <v>19.497209302325583</v>
      </c>
      <c r="AF340" s="44">
        <v>17.339476744186047</v>
      </c>
    </row>
    <row r="341" spans="1:32">
      <c r="A341" s="3">
        <v>2009</v>
      </c>
      <c r="B341" s="5" t="s">
        <v>27</v>
      </c>
      <c r="C341" s="5" t="s">
        <v>23</v>
      </c>
      <c r="D341" s="2">
        <v>15</v>
      </c>
      <c r="E341" s="2">
        <v>7</v>
      </c>
      <c r="F341" s="44">
        <v>11.41</v>
      </c>
      <c r="G341" s="44">
        <v>10.31</v>
      </c>
      <c r="H341" s="44">
        <v>10.91</v>
      </c>
      <c r="I341" s="44">
        <v>10.57</v>
      </c>
      <c r="J341" s="44">
        <v>10.48</v>
      </c>
      <c r="K341" s="44">
        <v>10.5</v>
      </c>
      <c r="L341" s="44">
        <v>11.42</v>
      </c>
      <c r="M341" s="44">
        <v>14.84</v>
      </c>
      <c r="N341" s="44">
        <v>12.12</v>
      </c>
      <c r="O341" s="44">
        <v>10.3</v>
      </c>
      <c r="P341" s="44">
        <v>10.36</v>
      </c>
      <c r="Q341" s="44">
        <v>11.29</v>
      </c>
      <c r="R341" s="44">
        <v>10.59</v>
      </c>
      <c r="S341" s="19">
        <v>86</v>
      </c>
      <c r="T341" s="44">
        <v>17.712034883720932</v>
      </c>
      <c r="U341" s="44">
        <v>16.004476744186046</v>
      </c>
      <c r="V341" s="44">
        <v>16.935872093023256</v>
      </c>
      <c r="W341" s="44">
        <v>16.408081395348837</v>
      </c>
      <c r="X341" s="44">
        <v>16.268372093023256</v>
      </c>
      <c r="Y341" s="44">
        <v>16.299418604651162</v>
      </c>
      <c r="Z341" s="44">
        <v>17.727558139534882</v>
      </c>
      <c r="AA341" s="44">
        <v>23.036511627906975</v>
      </c>
      <c r="AB341" s="44">
        <v>18.814186046511626</v>
      </c>
      <c r="AC341" s="44">
        <v>15.988953488372095</v>
      </c>
      <c r="AD341" s="44">
        <v>16.082093023255812</v>
      </c>
      <c r="AE341" s="44">
        <v>17.525755813953488</v>
      </c>
      <c r="AF341" s="44">
        <v>16.439127906976744</v>
      </c>
    </row>
    <row r="342" spans="1:32">
      <c r="A342" s="3">
        <v>2009</v>
      </c>
      <c r="B342" s="5" t="s">
        <v>27</v>
      </c>
      <c r="C342" s="5" t="s">
        <v>24</v>
      </c>
      <c r="D342" s="2">
        <v>16</v>
      </c>
      <c r="E342" s="2">
        <v>7</v>
      </c>
      <c r="F342" s="44">
        <v>7.84</v>
      </c>
      <c r="G342" s="44">
        <v>7.49</v>
      </c>
      <c r="H342" s="44">
        <v>7.46</v>
      </c>
      <c r="I342" s="44">
        <v>7.41</v>
      </c>
      <c r="J342" s="44">
        <v>7.5</v>
      </c>
      <c r="K342" s="44">
        <v>7.64</v>
      </c>
      <c r="L342" s="44">
        <v>7.98</v>
      </c>
      <c r="M342" s="44">
        <v>8.93</v>
      </c>
      <c r="N342" s="44">
        <v>8.23</v>
      </c>
      <c r="O342" s="44">
        <v>7.93</v>
      </c>
      <c r="P342" s="44">
        <v>7.5</v>
      </c>
      <c r="Q342" s="44">
        <v>8.0399999999999991</v>
      </c>
      <c r="R342" s="44">
        <v>8</v>
      </c>
      <c r="S342" s="19">
        <v>86</v>
      </c>
      <c r="T342" s="44">
        <v>12.170232558139533</v>
      </c>
      <c r="U342" s="44">
        <v>11.626918604651165</v>
      </c>
      <c r="V342" s="44">
        <v>11.580348837209302</v>
      </c>
      <c r="W342" s="44">
        <v>11.502732558139535</v>
      </c>
      <c r="X342" s="44">
        <v>11.642441860465116</v>
      </c>
      <c r="Y342" s="44">
        <v>11.859767441860464</v>
      </c>
      <c r="Z342" s="44">
        <v>12.387558139534885</v>
      </c>
      <c r="AA342" s="44">
        <v>13.862267441860466</v>
      </c>
      <c r="AB342" s="44">
        <v>12.775639534883723</v>
      </c>
      <c r="AC342" s="44">
        <v>12.309941860465116</v>
      </c>
      <c r="AD342" s="44">
        <v>11.642441860465116</v>
      </c>
      <c r="AE342" s="44">
        <v>12.480697674418604</v>
      </c>
      <c r="AF342" s="44">
        <v>12.418604651162791</v>
      </c>
    </row>
    <row r="343" spans="1:32">
      <c r="A343" s="3">
        <v>2009</v>
      </c>
      <c r="B343" s="5" t="s">
        <v>27</v>
      </c>
      <c r="C343" s="5" t="s">
        <v>25</v>
      </c>
      <c r="D343" s="2">
        <v>17</v>
      </c>
      <c r="E343" s="2">
        <v>7</v>
      </c>
      <c r="F343" s="44">
        <v>7.69</v>
      </c>
      <c r="G343" s="44">
        <v>7.53</v>
      </c>
      <c r="H343" s="44">
        <v>7.34</v>
      </c>
      <c r="I343" s="44">
        <v>7.44</v>
      </c>
      <c r="J343" s="44">
        <v>7.5</v>
      </c>
      <c r="K343" s="44">
        <v>7.5</v>
      </c>
      <c r="L343" s="44">
        <v>8.1999999999999993</v>
      </c>
      <c r="M343" s="44">
        <v>8.31</v>
      </c>
      <c r="N343" s="44">
        <v>7.78</v>
      </c>
      <c r="O343" s="44">
        <v>7.92</v>
      </c>
      <c r="P343" s="44">
        <v>7.62</v>
      </c>
      <c r="Q343" s="44">
        <v>7.7</v>
      </c>
      <c r="R343" s="44">
        <v>7.65</v>
      </c>
      <c r="S343" s="19">
        <v>86</v>
      </c>
      <c r="T343" s="44">
        <v>11.937383720930233</v>
      </c>
      <c r="U343" s="44">
        <v>11.689011627906977</v>
      </c>
      <c r="V343" s="44">
        <v>11.394069767441861</v>
      </c>
      <c r="W343" s="44">
        <v>11.549302325581396</v>
      </c>
      <c r="X343" s="44">
        <v>11.642441860465116</v>
      </c>
      <c r="Y343" s="44">
        <v>11.642441860465116</v>
      </c>
      <c r="Z343" s="44">
        <v>12.729069767441858</v>
      </c>
      <c r="AA343" s="44">
        <v>12.89982558139535</v>
      </c>
      <c r="AB343" s="44">
        <v>12.077093023255815</v>
      </c>
      <c r="AC343" s="44">
        <v>12.294418604651161</v>
      </c>
      <c r="AD343" s="44">
        <v>11.828720930232558</v>
      </c>
      <c r="AE343" s="44">
        <v>11.952906976744186</v>
      </c>
      <c r="AF343" s="44">
        <v>11.875290697674419</v>
      </c>
    </row>
    <row r="344" spans="1:32">
      <c r="A344" s="3">
        <v>2009</v>
      </c>
      <c r="B344" s="5" t="s">
        <v>27</v>
      </c>
      <c r="C344" s="5" t="s">
        <v>26</v>
      </c>
      <c r="D344" s="2">
        <v>18</v>
      </c>
      <c r="E344" s="2">
        <v>7</v>
      </c>
      <c r="F344" s="44">
        <v>7.88</v>
      </c>
      <c r="G344" s="44">
        <v>7.49</v>
      </c>
      <c r="H344" s="44">
        <v>7.48</v>
      </c>
      <c r="I344" s="44">
        <v>7.4</v>
      </c>
      <c r="J344" s="44">
        <v>7.49</v>
      </c>
      <c r="K344" s="44">
        <v>7.7</v>
      </c>
      <c r="L344" s="44">
        <v>7.93</v>
      </c>
      <c r="M344" s="44">
        <v>9.1300000000000008</v>
      </c>
      <c r="N344" s="44">
        <v>8.35</v>
      </c>
      <c r="O344" s="44">
        <v>7.94</v>
      </c>
      <c r="P344" s="44">
        <v>7.5</v>
      </c>
      <c r="Q344" s="44">
        <v>8.11</v>
      </c>
      <c r="R344" s="44">
        <v>8.0399999999999991</v>
      </c>
      <c r="S344" s="19">
        <v>86</v>
      </c>
      <c r="T344" s="44">
        <v>12.232325581395349</v>
      </c>
      <c r="U344" s="44">
        <v>11.626918604651165</v>
      </c>
      <c r="V344" s="44">
        <v>11.61139534883721</v>
      </c>
      <c r="W344" s="44">
        <v>11.487209302325583</v>
      </c>
      <c r="X344" s="44">
        <v>11.626918604651165</v>
      </c>
      <c r="Y344" s="44">
        <v>11.952906976744186</v>
      </c>
      <c r="Z344" s="44">
        <v>12.309941860465116</v>
      </c>
      <c r="AA344" s="44">
        <v>14.172732558139534</v>
      </c>
      <c r="AB344" s="44">
        <v>12.961918604651162</v>
      </c>
      <c r="AC344" s="44">
        <v>12.325465116279069</v>
      </c>
      <c r="AD344" s="44">
        <v>11.642441860465116</v>
      </c>
      <c r="AE344" s="44">
        <v>12.589360465116279</v>
      </c>
      <c r="AF344" s="44">
        <v>12.480697674418604</v>
      </c>
    </row>
    <row r="345" spans="1:32">
      <c r="A345" s="3">
        <v>2009</v>
      </c>
      <c r="B345" s="5" t="s">
        <v>28</v>
      </c>
      <c r="C345" s="5" t="s">
        <v>18</v>
      </c>
      <c r="D345" s="2">
        <v>19</v>
      </c>
      <c r="E345" s="2">
        <v>7</v>
      </c>
      <c r="F345" s="45">
        <v>10.97</v>
      </c>
      <c r="G345" s="45">
        <v>9.89</v>
      </c>
      <c r="H345" s="45">
        <v>10.29</v>
      </c>
      <c r="I345" s="45">
        <v>10</v>
      </c>
      <c r="J345" s="45">
        <v>10.15</v>
      </c>
      <c r="K345" s="45">
        <v>10.26</v>
      </c>
      <c r="L345" s="45">
        <v>11.34</v>
      </c>
      <c r="M345" s="45">
        <v>14.29</v>
      </c>
      <c r="N345" s="45">
        <v>12.11</v>
      </c>
      <c r="O345" s="45">
        <v>10.43</v>
      </c>
      <c r="P345" s="45">
        <v>10.029999999999999</v>
      </c>
      <c r="Q345" s="45">
        <v>10.79</v>
      </c>
      <c r="R345" s="45">
        <v>9.94</v>
      </c>
      <c r="S345" s="19">
        <v>86</v>
      </c>
      <c r="T345" s="45">
        <v>17.029011627906979</v>
      </c>
      <c r="U345" s="45">
        <v>15.352500000000001</v>
      </c>
      <c r="V345" s="45">
        <v>15.973430232558139</v>
      </c>
      <c r="W345" s="45">
        <v>15.523255813953488</v>
      </c>
      <c r="X345" s="45">
        <v>15.756104651162792</v>
      </c>
      <c r="Y345" s="45">
        <v>15.926860465116279</v>
      </c>
      <c r="Z345" s="45">
        <v>17.603372093023253</v>
      </c>
      <c r="AA345" s="45">
        <v>22.182732558139534</v>
      </c>
      <c r="AB345" s="45">
        <v>18.798662790697673</v>
      </c>
      <c r="AC345" s="45">
        <v>16.190755813953487</v>
      </c>
      <c r="AD345" s="45">
        <v>15.569825581395348</v>
      </c>
      <c r="AE345" s="45">
        <v>16.749593023255812</v>
      </c>
      <c r="AF345" s="45">
        <v>15.430116279069768</v>
      </c>
    </row>
    <row r="346" spans="1:32">
      <c r="A346" s="3">
        <v>2009</v>
      </c>
      <c r="B346" s="5" t="s">
        <v>28</v>
      </c>
      <c r="C346" s="5" t="s">
        <v>19</v>
      </c>
      <c r="D346" s="2">
        <v>20</v>
      </c>
      <c r="E346" s="2">
        <v>7</v>
      </c>
      <c r="F346" s="45">
        <v>12.4</v>
      </c>
      <c r="G346" s="45">
        <v>11.17</v>
      </c>
      <c r="H346" s="45">
        <v>11.64</v>
      </c>
      <c r="I346" s="45">
        <v>11.34</v>
      </c>
      <c r="J346" s="45">
        <v>11.61</v>
      </c>
      <c r="K346" s="45">
        <v>11.59</v>
      </c>
      <c r="L346" s="45">
        <v>13.14</v>
      </c>
      <c r="M346" s="45">
        <v>15.34</v>
      </c>
      <c r="N346" s="45">
        <v>13.95</v>
      </c>
      <c r="O346" s="45">
        <v>11.84</v>
      </c>
      <c r="P346" s="45">
        <v>11.35</v>
      </c>
      <c r="Q346" s="45">
        <v>11.87</v>
      </c>
      <c r="R346" s="45">
        <v>10.58</v>
      </c>
      <c r="S346" s="19">
        <v>86</v>
      </c>
      <c r="T346" s="45">
        <v>19.248837209302327</v>
      </c>
      <c r="U346" s="45">
        <v>17.339476744186047</v>
      </c>
      <c r="V346" s="45">
        <v>18.06906976744186</v>
      </c>
      <c r="W346" s="45">
        <v>17.603372093023253</v>
      </c>
      <c r="X346" s="45">
        <v>18.022500000000001</v>
      </c>
      <c r="Y346" s="45">
        <v>17.991453488372091</v>
      </c>
      <c r="Z346" s="45">
        <v>20.397558139534883</v>
      </c>
      <c r="AA346" s="45">
        <v>23.812674418604651</v>
      </c>
      <c r="AB346" s="45">
        <v>21.654941860465115</v>
      </c>
      <c r="AC346" s="45">
        <v>18.379534883720929</v>
      </c>
      <c r="AD346" s="45">
        <v>17.61889534883721</v>
      </c>
      <c r="AE346" s="45">
        <v>18.426104651162792</v>
      </c>
      <c r="AF346" s="45">
        <v>16.42360465116279</v>
      </c>
    </row>
    <row r="347" spans="1:32">
      <c r="A347" s="3">
        <v>2009</v>
      </c>
      <c r="B347" s="5" t="s">
        <v>28</v>
      </c>
      <c r="C347" s="5" t="s">
        <v>20</v>
      </c>
      <c r="D347" s="2">
        <v>21</v>
      </c>
      <c r="E347" s="2">
        <v>7</v>
      </c>
      <c r="F347" s="45">
        <v>9.67</v>
      </c>
      <c r="G347" s="45">
        <v>8.99</v>
      </c>
      <c r="H347" s="45">
        <v>9.17</v>
      </c>
      <c r="I347" s="45">
        <v>8.91</v>
      </c>
      <c r="J347" s="45">
        <v>8.9</v>
      </c>
      <c r="K347" s="45">
        <v>9.09</v>
      </c>
      <c r="L347" s="45">
        <v>9.65</v>
      </c>
      <c r="M347" s="45">
        <v>13.22</v>
      </c>
      <c r="N347" s="45">
        <v>10.25</v>
      </c>
      <c r="O347" s="45">
        <v>9.15</v>
      </c>
      <c r="P347" s="45">
        <v>9.06</v>
      </c>
      <c r="Q347" s="45">
        <v>9.75</v>
      </c>
      <c r="R347" s="45">
        <v>9.27</v>
      </c>
      <c r="S347" s="19">
        <v>86</v>
      </c>
      <c r="T347" s="45">
        <v>15.010988372093022</v>
      </c>
      <c r="U347" s="45">
        <v>13.955406976744186</v>
      </c>
      <c r="V347" s="45">
        <v>14.234825581395349</v>
      </c>
      <c r="W347" s="45">
        <v>13.831220930232559</v>
      </c>
      <c r="X347" s="45">
        <v>13.815697674418606</v>
      </c>
      <c r="Y347" s="45">
        <v>14.110639534883719</v>
      </c>
      <c r="Z347" s="45">
        <v>14.979941860465118</v>
      </c>
      <c r="AA347" s="45">
        <v>20.521744186046512</v>
      </c>
      <c r="AB347" s="45">
        <v>15.911337209302326</v>
      </c>
      <c r="AC347" s="45">
        <v>14.203779069767442</v>
      </c>
      <c r="AD347" s="45">
        <v>14.064069767441861</v>
      </c>
      <c r="AE347" s="45">
        <v>15.135174418604651</v>
      </c>
      <c r="AF347" s="45">
        <v>14.390058139534881</v>
      </c>
    </row>
    <row r="348" spans="1:32">
      <c r="A348" s="3">
        <v>2009</v>
      </c>
      <c r="B348" s="5" t="s">
        <v>28</v>
      </c>
      <c r="C348" s="5" t="s">
        <v>21</v>
      </c>
      <c r="D348" s="2">
        <v>22</v>
      </c>
      <c r="E348" s="2">
        <v>7</v>
      </c>
      <c r="F348" s="45">
        <v>12.33</v>
      </c>
      <c r="G348" s="45">
        <v>11.04</v>
      </c>
      <c r="H348" s="45">
        <v>11.71</v>
      </c>
      <c r="I348" s="45">
        <v>11.33</v>
      </c>
      <c r="J348" s="45">
        <v>11.47</v>
      </c>
      <c r="K348" s="45">
        <v>11.47</v>
      </c>
      <c r="L348" s="45">
        <v>12.79</v>
      </c>
      <c r="M348" s="45">
        <v>15.56</v>
      </c>
      <c r="N348" s="45">
        <v>13.64</v>
      </c>
      <c r="O348" s="45">
        <v>11.48</v>
      </c>
      <c r="P348" s="45">
        <v>11.2</v>
      </c>
      <c r="Q348" s="45">
        <v>11.97</v>
      </c>
      <c r="R348" s="45">
        <v>10.85</v>
      </c>
      <c r="S348" s="19">
        <v>86</v>
      </c>
      <c r="T348" s="45">
        <v>19.140174418604651</v>
      </c>
      <c r="U348" s="45">
        <v>17.13767441860465</v>
      </c>
      <c r="V348" s="45">
        <v>18.177732558139535</v>
      </c>
      <c r="W348" s="45">
        <v>17.587848837209304</v>
      </c>
      <c r="X348" s="45">
        <v>17.805174418604654</v>
      </c>
      <c r="Y348" s="45">
        <v>17.805174418604654</v>
      </c>
      <c r="Z348" s="45">
        <v>19.854244186046511</v>
      </c>
      <c r="AA348" s="45">
        <v>24.154186046511629</v>
      </c>
      <c r="AB348" s="45">
        <v>21.173720930232559</v>
      </c>
      <c r="AC348" s="45">
        <v>17.820697674418607</v>
      </c>
      <c r="AD348" s="45">
        <v>17.386046511627907</v>
      </c>
      <c r="AE348" s="45">
        <v>18.581337209302326</v>
      </c>
      <c r="AF348" s="45">
        <v>16.842732558139534</v>
      </c>
    </row>
    <row r="349" spans="1:32">
      <c r="A349" s="3">
        <v>2009</v>
      </c>
      <c r="B349" s="5" t="s">
        <v>28</v>
      </c>
      <c r="C349" s="5" t="s">
        <v>22</v>
      </c>
      <c r="D349" s="2">
        <v>23</v>
      </c>
      <c r="E349" s="2">
        <v>7</v>
      </c>
      <c r="F349" s="45">
        <v>12.97</v>
      </c>
      <c r="G349" s="45">
        <v>11.65</v>
      </c>
      <c r="H349" s="45">
        <v>12.21</v>
      </c>
      <c r="I349" s="45">
        <v>11.87</v>
      </c>
      <c r="J349" s="45">
        <v>12.12</v>
      </c>
      <c r="K349" s="45">
        <v>12.07</v>
      </c>
      <c r="L349" s="45">
        <v>13.68</v>
      </c>
      <c r="M349" s="45">
        <v>16.09</v>
      </c>
      <c r="N349" s="45">
        <v>14.53</v>
      </c>
      <c r="O349" s="45">
        <v>12.35</v>
      </c>
      <c r="P349" s="45">
        <v>11.96</v>
      </c>
      <c r="Q349" s="45">
        <v>12.39</v>
      </c>
      <c r="R349" s="45">
        <v>10.98</v>
      </c>
      <c r="S349" s="19">
        <v>86</v>
      </c>
      <c r="T349" s="45">
        <v>20.133662790697677</v>
      </c>
      <c r="U349" s="45">
        <v>18.084593023255817</v>
      </c>
      <c r="V349" s="45">
        <v>18.953895348837211</v>
      </c>
      <c r="W349" s="45">
        <v>18.426104651162792</v>
      </c>
      <c r="X349" s="45">
        <v>18.814186046511626</v>
      </c>
      <c r="Y349" s="45">
        <v>18.736569767441861</v>
      </c>
      <c r="Z349" s="45">
        <v>21.235813953488371</v>
      </c>
      <c r="AA349" s="45">
        <v>24.976918604651161</v>
      </c>
      <c r="AB349" s="45">
        <v>22.555290697674419</v>
      </c>
      <c r="AC349" s="45">
        <v>19.171220930232558</v>
      </c>
      <c r="AD349" s="45">
        <v>18.565813953488373</v>
      </c>
      <c r="AE349" s="45">
        <v>19.233313953488373</v>
      </c>
      <c r="AF349" s="45">
        <v>17.044534883720932</v>
      </c>
    </row>
    <row r="350" spans="1:32">
      <c r="A350" s="3">
        <v>2009</v>
      </c>
      <c r="B350" s="5" t="s">
        <v>28</v>
      </c>
      <c r="C350" s="5" t="s">
        <v>23</v>
      </c>
      <c r="D350" s="2">
        <v>24</v>
      </c>
      <c r="E350" s="2">
        <v>7</v>
      </c>
      <c r="F350" s="45">
        <v>11.39</v>
      </c>
      <c r="G350" s="45">
        <v>10.29</v>
      </c>
      <c r="H350" s="45">
        <v>10.9</v>
      </c>
      <c r="I350" s="45">
        <v>10.55</v>
      </c>
      <c r="J350" s="45">
        <v>10.47</v>
      </c>
      <c r="K350" s="45">
        <v>10.49</v>
      </c>
      <c r="L350" s="45">
        <v>11.41</v>
      </c>
      <c r="M350" s="45">
        <v>14.84</v>
      </c>
      <c r="N350" s="45">
        <v>12.1</v>
      </c>
      <c r="O350" s="45">
        <v>10.29</v>
      </c>
      <c r="P350" s="45">
        <v>10.3</v>
      </c>
      <c r="Q350" s="45">
        <v>11.25</v>
      </c>
      <c r="R350" s="45">
        <v>10.56</v>
      </c>
      <c r="S350" s="19">
        <v>86</v>
      </c>
      <c r="T350" s="45">
        <v>17.680988372093022</v>
      </c>
      <c r="U350" s="45">
        <v>15.973430232558139</v>
      </c>
      <c r="V350" s="45">
        <v>16.920348837209303</v>
      </c>
      <c r="W350" s="45">
        <v>16.377034883720931</v>
      </c>
      <c r="X350" s="45">
        <v>16.252848837209303</v>
      </c>
      <c r="Y350" s="45">
        <v>16.283895348837209</v>
      </c>
      <c r="Z350" s="45">
        <v>17.712034883720932</v>
      </c>
      <c r="AA350" s="45">
        <v>23.036511627906975</v>
      </c>
      <c r="AB350" s="45">
        <v>18.78313953488372</v>
      </c>
      <c r="AC350" s="45">
        <v>15.973430232558139</v>
      </c>
      <c r="AD350" s="45">
        <v>15.988953488372095</v>
      </c>
      <c r="AE350" s="45">
        <v>17.463662790697676</v>
      </c>
      <c r="AF350" s="45">
        <v>16.392558139534884</v>
      </c>
    </row>
    <row r="351" spans="1:32">
      <c r="A351" s="3">
        <v>2009</v>
      </c>
      <c r="B351" s="5" t="s">
        <v>28</v>
      </c>
      <c r="C351" s="5" t="s">
        <v>24</v>
      </c>
      <c r="D351" s="2">
        <v>25</v>
      </c>
      <c r="E351" s="2">
        <v>7</v>
      </c>
      <c r="F351" s="45">
        <v>7.81</v>
      </c>
      <c r="G351" s="45">
        <v>7.49</v>
      </c>
      <c r="H351" s="45">
        <v>7.45</v>
      </c>
      <c r="I351" s="45">
        <v>7.35</v>
      </c>
      <c r="J351" s="45">
        <v>7.47</v>
      </c>
      <c r="K351" s="45">
        <v>7.62</v>
      </c>
      <c r="L351" s="45">
        <v>7.99</v>
      </c>
      <c r="M351" s="45">
        <v>8.93</v>
      </c>
      <c r="N351" s="45">
        <v>8.2100000000000009</v>
      </c>
      <c r="O351" s="45">
        <v>7.94</v>
      </c>
      <c r="P351" s="45">
        <v>7.5</v>
      </c>
      <c r="Q351" s="45">
        <v>8.0299999999999994</v>
      </c>
      <c r="R351" s="45">
        <v>8</v>
      </c>
      <c r="S351" s="19">
        <v>86</v>
      </c>
      <c r="T351" s="45">
        <v>12.123662790697674</v>
      </c>
      <c r="U351" s="45">
        <v>11.626918604651165</v>
      </c>
      <c r="V351" s="45">
        <v>11.564825581395349</v>
      </c>
      <c r="W351" s="45">
        <v>11.409593023255812</v>
      </c>
      <c r="X351" s="45">
        <v>11.595872093023257</v>
      </c>
      <c r="Y351" s="45">
        <v>11.828720930232558</v>
      </c>
      <c r="Z351" s="45">
        <v>12.403081395348837</v>
      </c>
      <c r="AA351" s="45">
        <v>13.862267441860466</v>
      </c>
      <c r="AB351" s="45">
        <v>12.744593023255815</v>
      </c>
      <c r="AC351" s="45">
        <v>12.325465116279069</v>
      </c>
      <c r="AD351" s="45">
        <v>11.642441860465116</v>
      </c>
      <c r="AE351" s="45">
        <v>12.465174418604649</v>
      </c>
      <c r="AF351" s="45">
        <v>12.418604651162791</v>
      </c>
    </row>
    <row r="352" spans="1:32">
      <c r="A352" s="3">
        <v>2009</v>
      </c>
      <c r="B352" s="5" t="s">
        <v>28</v>
      </c>
      <c r="C352" s="5" t="s">
        <v>25</v>
      </c>
      <c r="D352" s="2">
        <v>26</v>
      </c>
      <c r="E352" s="2">
        <v>7</v>
      </c>
      <c r="F352" s="45">
        <v>7.66</v>
      </c>
      <c r="G352" s="45">
        <v>7.68</v>
      </c>
      <c r="H352" s="45">
        <v>7.34</v>
      </c>
      <c r="I352" s="45">
        <v>7.35</v>
      </c>
      <c r="J352" s="45">
        <v>7.47</v>
      </c>
      <c r="K352" s="45">
        <v>7.5</v>
      </c>
      <c r="L352" s="45">
        <v>8.14</v>
      </c>
      <c r="M352" s="45">
        <v>8.32</v>
      </c>
      <c r="N352" s="45">
        <v>7.75</v>
      </c>
      <c r="O352" s="45">
        <v>7.94</v>
      </c>
      <c r="P352" s="45">
        <v>7.56</v>
      </c>
      <c r="Q352" s="45">
        <v>7.67</v>
      </c>
      <c r="R352" s="45">
        <v>7.64</v>
      </c>
      <c r="S352" s="19">
        <v>86</v>
      </c>
      <c r="T352" s="45">
        <v>11.890813953488372</v>
      </c>
      <c r="U352" s="45">
        <v>11.921860465116279</v>
      </c>
      <c r="V352" s="45">
        <v>11.394069767441861</v>
      </c>
      <c r="W352" s="45">
        <v>11.409593023255812</v>
      </c>
      <c r="X352" s="45">
        <v>11.595872093023257</v>
      </c>
      <c r="Y352" s="45">
        <v>11.642441860465116</v>
      </c>
      <c r="Z352" s="45">
        <v>12.63593023255814</v>
      </c>
      <c r="AA352" s="45">
        <v>12.915348837209303</v>
      </c>
      <c r="AB352" s="45">
        <v>12.030523255813954</v>
      </c>
      <c r="AC352" s="45">
        <v>12.325465116279069</v>
      </c>
      <c r="AD352" s="45">
        <v>11.735581395348838</v>
      </c>
      <c r="AE352" s="45">
        <v>11.906337209302325</v>
      </c>
      <c r="AF352" s="45">
        <v>11.859767441860464</v>
      </c>
    </row>
    <row r="353" spans="1:32">
      <c r="A353" s="3">
        <v>2009</v>
      </c>
      <c r="B353" s="5" t="s">
        <v>28</v>
      </c>
      <c r="C353" s="5" t="s">
        <v>26</v>
      </c>
      <c r="D353" s="2">
        <v>27</v>
      </c>
      <c r="E353" s="2">
        <v>7</v>
      </c>
      <c r="F353" s="45">
        <v>7.86</v>
      </c>
      <c r="G353" s="45">
        <v>7.48</v>
      </c>
      <c r="H353" s="45">
        <v>7.46</v>
      </c>
      <c r="I353" s="45">
        <v>7.35</v>
      </c>
      <c r="J353" s="45">
        <v>7.47</v>
      </c>
      <c r="K353" s="45">
        <v>7.7</v>
      </c>
      <c r="L353" s="45">
        <v>7.95</v>
      </c>
      <c r="M353" s="45">
        <v>9.11</v>
      </c>
      <c r="N353" s="45">
        <v>8.34</v>
      </c>
      <c r="O353" s="45">
        <v>7.93</v>
      </c>
      <c r="P353" s="45">
        <v>7.5</v>
      </c>
      <c r="Q353" s="45">
        <v>8.09</v>
      </c>
      <c r="R353" s="45">
        <v>8.0399999999999991</v>
      </c>
      <c r="S353" s="19">
        <v>86</v>
      </c>
      <c r="T353" s="45">
        <v>12.201279069767441</v>
      </c>
      <c r="U353" s="45">
        <v>11.61139534883721</v>
      </c>
      <c r="V353" s="45">
        <v>11.580348837209302</v>
      </c>
      <c r="W353" s="45">
        <v>11.409593023255812</v>
      </c>
      <c r="X353" s="45">
        <v>11.595872093023257</v>
      </c>
      <c r="Y353" s="45">
        <v>11.952906976744186</v>
      </c>
      <c r="Z353" s="45">
        <v>12.340988372093024</v>
      </c>
      <c r="AA353" s="45">
        <v>14.141686046511627</v>
      </c>
      <c r="AB353" s="45">
        <v>12.946395348837207</v>
      </c>
      <c r="AC353" s="45">
        <v>12.309941860465116</v>
      </c>
      <c r="AD353" s="45">
        <v>11.642441860465116</v>
      </c>
      <c r="AE353" s="45">
        <v>12.558313953488371</v>
      </c>
      <c r="AF353" s="45">
        <v>12.480697674418604</v>
      </c>
    </row>
    <row r="354" spans="1:32">
      <c r="A354" s="3">
        <v>2009</v>
      </c>
      <c r="B354" s="5" t="s">
        <v>29</v>
      </c>
      <c r="C354" s="5" t="s">
        <v>18</v>
      </c>
      <c r="D354" s="2">
        <v>28</v>
      </c>
      <c r="E354" s="2">
        <v>7</v>
      </c>
      <c r="F354" s="46">
        <v>21310</v>
      </c>
      <c r="G354" s="46">
        <v>19173</v>
      </c>
      <c r="H354" s="46">
        <v>20000</v>
      </c>
      <c r="I354" s="46">
        <v>19709</v>
      </c>
      <c r="J354" s="46">
        <v>20458</v>
      </c>
      <c r="K354" s="46">
        <v>19910</v>
      </c>
      <c r="L354" s="46">
        <v>22513</v>
      </c>
      <c r="M354" s="46">
        <v>28051</v>
      </c>
      <c r="N354" s="46">
        <v>23639</v>
      </c>
      <c r="O354" s="46">
        <v>20095</v>
      </c>
      <c r="P354" s="46">
        <v>19207</v>
      </c>
      <c r="Q354" s="46">
        <v>20749</v>
      </c>
      <c r="R354" s="46">
        <v>18255</v>
      </c>
      <c r="S354" s="19">
        <v>86</v>
      </c>
      <c r="T354" s="46">
        <v>33080.058139534885</v>
      </c>
      <c r="U354" s="46">
        <v>29762.738372093023</v>
      </c>
      <c r="V354" s="46">
        <v>31046.511627906977</v>
      </c>
      <c r="W354" s="46">
        <v>30594.784883720931</v>
      </c>
      <c r="X354" s="46">
        <v>31757.476744186046</v>
      </c>
      <c r="Y354" s="46">
        <v>30906.802325581397</v>
      </c>
      <c r="Z354" s="46">
        <v>34947.505813953489</v>
      </c>
      <c r="AA354" s="46">
        <v>43544.284883720931</v>
      </c>
      <c r="AB354" s="46">
        <v>36695.424418604649</v>
      </c>
      <c r="AC354" s="46">
        <v>31193.982558139534</v>
      </c>
      <c r="AD354" s="46">
        <v>29815.517441860466</v>
      </c>
      <c r="AE354" s="46">
        <v>32209.203488372092</v>
      </c>
      <c r="AF354" s="46">
        <v>28337.703488372092</v>
      </c>
    </row>
    <row r="355" spans="1:32">
      <c r="A355" s="3">
        <v>2009</v>
      </c>
      <c r="B355" s="5" t="s">
        <v>29</v>
      </c>
      <c r="C355" s="5" t="s">
        <v>19</v>
      </c>
      <c r="D355" s="2">
        <v>29</v>
      </c>
      <c r="E355" s="2">
        <v>7</v>
      </c>
      <c r="F355" s="46">
        <v>26594</v>
      </c>
      <c r="G355" s="46">
        <v>23694</v>
      </c>
      <c r="H355" s="46">
        <v>24811</v>
      </c>
      <c r="I355" s="46">
        <v>24903</v>
      </c>
      <c r="J355" s="46">
        <v>25587</v>
      </c>
      <c r="K355" s="46">
        <v>24555</v>
      </c>
      <c r="L355" s="46">
        <v>28639</v>
      </c>
      <c r="M355" s="46">
        <v>32305</v>
      </c>
      <c r="N355" s="46">
        <v>30066</v>
      </c>
      <c r="O355" s="46">
        <v>25690</v>
      </c>
      <c r="P355" s="46">
        <v>24214</v>
      </c>
      <c r="Q355" s="46">
        <v>25718</v>
      </c>
      <c r="R355" s="46">
        <v>22177</v>
      </c>
      <c r="S355" s="19">
        <v>86</v>
      </c>
      <c r="T355" s="46">
        <v>41282.546511627908</v>
      </c>
      <c r="U355" s="46">
        <v>36780.802325581397</v>
      </c>
      <c r="V355" s="46">
        <v>38514.75</v>
      </c>
      <c r="W355" s="46">
        <v>38657.563953488374</v>
      </c>
      <c r="X355" s="46">
        <v>39719.354651162794</v>
      </c>
      <c r="Y355" s="46">
        <v>38117.354651162794</v>
      </c>
      <c r="Z355" s="46">
        <v>44457.052325581397</v>
      </c>
      <c r="AA355" s="46">
        <v>50147.877906976741</v>
      </c>
      <c r="AB355" s="46">
        <v>46672.220930232557</v>
      </c>
      <c r="AC355" s="46">
        <v>39879.244186046511</v>
      </c>
      <c r="AD355" s="46">
        <v>37588.011627906977</v>
      </c>
      <c r="AE355" s="46">
        <v>39922.70930232558</v>
      </c>
      <c r="AF355" s="46">
        <v>34425.924418604649</v>
      </c>
    </row>
    <row r="356" spans="1:32">
      <c r="A356" s="3">
        <v>2009</v>
      </c>
      <c r="B356" s="5" t="s">
        <v>29</v>
      </c>
      <c r="C356" s="5" t="s">
        <v>20</v>
      </c>
      <c r="D356" s="2">
        <v>30</v>
      </c>
      <c r="E356" s="2">
        <v>7</v>
      </c>
      <c r="F356" s="46">
        <v>16146</v>
      </c>
      <c r="G356" s="46">
        <v>14983</v>
      </c>
      <c r="H356" s="46">
        <v>15626</v>
      </c>
      <c r="I356" s="46">
        <v>14934</v>
      </c>
      <c r="J356" s="46">
        <v>15241</v>
      </c>
      <c r="K356" s="46">
        <v>15061</v>
      </c>
      <c r="L356" s="46">
        <v>16273</v>
      </c>
      <c r="M356" s="46">
        <v>23852</v>
      </c>
      <c r="N356" s="46">
        <v>16789</v>
      </c>
      <c r="O356" s="46">
        <v>15000</v>
      </c>
      <c r="P356" s="46">
        <v>15331</v>
      </c>
      <c r="Q356" s="46">
        <v>16434</v>
      </c>
      <c r="R356" s="46">
        <v>14978</v>
      </c>
      <c r="S356" s="19">
        <v>86</v>
      </c>
      <c r="T356" s="46">
        <v>25063.848837209302</v>
      </c>
      <c r="U356" s="46">
        <v>23258.494186046511</v>
      </c>
      <c r="V356" s="46">
        <v>24256.639534883721</v>
      </c>
      <c r="W356" s="46">
        <v>23182.430232558141</v>
      </c>
      <c r="X356" s="46">
        <v>23658.994186046511</v>
      </c>
      <c r="Y356" s="46">
        <v>23379.575581395347</v>
      </c>
      <c r="Z356" s="46">
        <v>25260.994186046511</v>
      </c>
      <c r="AA356" s="46">
        <v>37026.069767441862</v>
      </c>
      <c r="AB356" s="46">
        <v>26061.994186046511</v>
      </c>
      <c r="AC356" s="46">
        <v>23284.883720930233</v>
      </c>
      <c r="AD356" s="46">
        <v>23798.703488372092</v>
      </c>
      <c r="AE356" s="46">
        <v>25510.918604651164</v>
      </c>
      <c r="AF356" s="46">
        <v>23250.732558139534</v>
      </c>
    </row>
    <row r="357" spans="1:32">
      <c r="A357" s="3">
        <v>2009</v>
      </c>
      <c r="B357" s="5" t="s">
        <v>29</v>
      </c>
      <c r="C357" s="5" t="s">
        <v>21</v>
      </c>
      <c r="D357" s="2">
        <v>31</v>
      </c>
      <c r="E357" s="2">
        <v>7</v>
      </c>
      <c r="F357" s="46">
        <v>25806</v>
      </c>
      <c r="G357" s="46">
        <v>22847</v>
      </c>
      <c r="H357" s="46">
        <v>24011</v>
      </c>
      <c r="I357" s="46">
        <v>24000</v>
      </c>
      <c r="J357" s="46">
        <v>24549</v>
      </c>
      <c r="K357" s="46">
        <v>23942</v>
      </c>
      <c r="L357" s="46">
        <v>27303</v>
      </c>
      <c r="M357" s="46">
        <v>31941</v>
      </c>
      <c r="N357" s="46">
        <v>28657</v>
      </c>
      <c r="O357" s="46">
        <v>24523</v>
      </c>
      <c r="P357" s="46">
        <v>23124</v>
      </c>
      <c r="Q357" s="46">
        <v>24946</v>
      </c>
      <c r="R357" s="46">
        <v>23015</v>
      </c>
      <c r="S357" s="19">
        <v>86</v>
      </c>
      <c r="T357" s="46">
        <v>40059.313953488374</v>
      </c>
      <c r="U357" s="46">
        <v>35465.982558139534</v>
      </c>
      <c r="V357" s="46">
        <v>37272.889534883718</v>
      </c>
      <c r="W357" s="46">
        <v>37255.813953488374</v>
      </c>
      <c r="X357" s="46">
        <v>38108.04069767442</v>
      </c>
      <c r="Y357" s="46">
        <v>37165.779069767443</v>
      </c>
      <c r="Z357" s="46">
        <v>42383.145348837206</v>
      </c>
      <c r="AA357" s="46">
        <v>49582.83139534884</v>
      </c>
      <c r="AB357" s="46">
        <v>44484.994186046511</v>
      </c>
      <c r="AC357" s="46">
        <v>38067.680232558138</v>
      </c>
      <c r="AD357" s="46">
        <v>35895.976744186046</v>
      </c>
      <c r="AE357" s="46">
        <v>38724.313953488374</v>
      </c>
      <c r="AF357" s="46">
        <v>35726.773255813954</v>
      </c>
    </row>
    <row r="358" spans="1:32">
      <c r="A358" s="3">
        <v>2009</v>
      </c>
      <c r="B358" s="5" t="s">
        <v>29</v>
      </c>
      <c r="C358" s="5" t="s">
        <v>22</v>
      </c>
      <c r="D358" s="2">
        <v>32</v>
      </c>
      <c r="E358" s="2">
        <v>7</v>
      </c>
      <c r="F358" s="46">
        <v>28264</v>
      </c>
      <c r="G358" s="46">
        <v>24974</v>
      </c>
      <c r="H358" s="46">
        <v>26393</v>
      </c>
      <c r="I358" s="46">
        <v>26180</v>
      </c>
      <c r="J358" s="46">
        <v>27150</v>
      </c>
      <c r="K358" s="46">
        <v>25987</v>
      </c>
      <c r="L358" s="46">
        <v>30132</v>
      </c>
      <c r="M358" s="46">
        <v>34329</v>
      </c>
      <c r="N358" s="46">
        <v>31897</v>
      </c>
      <c r="O358" s="46">
        <v>27081</v>
      </c>
      <c r="P358" s="46">
        <v>25571</v>
      </c>
      <c r="Q358" s="46">
        <v>27210</v>
      </c>
      <c r="R358" s="46">
        <v>24206</v>
      </c>
      <c r="S358" s="19">
        <v>86</v>
      </c>
      <c r="T358" s="46">
        <v>43874.930232558138</v>
      </c>
      <c r="U358" s="46">
        <v>38767.779069767443</v>
      </c>
      <c r="V358" s="46">
        <v>40970.529069767443</v>
      </c>
      <c r="W358" s="46">
        <v>40639.883720930229</v>
      </c>
      <c r="X358" s="46">
        <v>42145.639534883718</v>
      </c>
      <c r="Y358" s="46">
        <v>40340.284883720931</v>
      </c>
      <c r="Z358" s="46">
        <v>46774.674418604649</v>
      </c>
      <c r="AA358" s="46">
        <v>53289.784883720931</v>
      </c>
      <c r="AB358" s="46">
        <v>49514.529069767443</v>
      </c>
      <c r="AC358" s="46">
        <v>42038.529069767443</v>
      </c>
      <c r="AD358" s="46">
        <v>39694.517441860466</v>
      </c>
      <c r="AE358" s="46">
        <v>42238.779069767443</v>
      </c>
      <c r="AF358" s="46">
        <v>37575.593023255817</v>
      </c>
    </row>
    <row r="359" spans="1:32">
      <c r="A359" s="3">
        <v>2009</v>
      </c>
      <c r="B359" s="5" t="s">
        <v>29</v>
      </c>
      <c r="C359" s="5" t="s">
        <v>23</v>
      </c>
      <c r="D359" s="2">
        <v>33</v>
      </c>
      <c r="E359" s="2">
        <v>7</v>
      </c>
      <c r="F359" s="46">
        <v>22118</v>
      </c>
      <c r="G359" s="46">
        <v>19865</v>
      </c>
      <c r="H359" s="46">
        <v>20751</v>
      </c>
      <c r="I359" s="46">
        <v>20204</v>
      </c>
      <c r="J359" s="46">
        <v>20500</v>
      </c>
      <c r="K359" s="46">
        <v>20315</v>
      </c>
      <c r="L359" s="46">
        <v>22850</v>
      </c>
      <c r="M359" s="46">
        <v>29176</v>
      </c>
      <c r="N359" s="46">
        <v>23832</v>
      </c>
      <c r="O359" s="46">
        <v>20042</v>
      </c>
      <c r="P359" s="46">
        <v>19993</v>
      </c>
      <c r="Q359" s="46">
        <v>21657</v>
      </c>
      <c r="R359" s="46">
        <v>21196</v>
      </c>
      <c r="S359" s="19">
        <v>86</v>
      </c>
      <c r="T359" s="46">
        <v>34334.337209302328</v>
      </c>
      <c r="U359" s="46">
        <v>30836.947674418603</v>
      </c>
      <c r="V359" s="46">
        <v>32212.308139534885</v>
      </c>
      <c r="W359" s="46">
        <v>31363.18604651163</v>
      </c>
      <c r="X359" s="46">
        <v>31822.674418604653</v>
      </c>
      <c r="Y359" s="46">
        <v>31535.494186046511</v>
      </c>
      <c r="Z359" s="46">
        <v>35470.639534883718</v>
      </c>
      <c r="AA359" s="46">
        <v>45290.651162790695</v>
      </c>
      <c r="AB359" s="46">
        <v>36995.023255813954</v>
      </c>
      <c r="AC359" s="46">
        <v>31111.70930232558</v>
      </c>
      <c r="AD359" s="46">
        <v>31035.64534883721</v>
      </c>
      <c r="AE359" s="46">
        <v>33618.715116279069</v>
      </c>
      <c r="AF359" s="46">
        <v>32903.093023255817</v>
      </c>
    </row>
    <row r="360" spans="1:32">
      <c r="A360" s="3">
        <v>2009</v>
      </c>
      <c r="B360" s="5" t="s">
        <v>29</v>
      </c>
      <c r="C360" s="5" t="s">
        <v>24</v>
      </c>
      <c r="D360" s="2">
        <v>34</v>
      </c>
      <c r="E360" s="2">
        <v>7</v>
      </c>
      <c r="F360" s="46">
        <v>8623</v>
      </c>
      <c r="G360" s="46">
        <v>8451</v>
      </c>
      <c r="H360" s="46">
        <v>8534</v>
      </c>
      <c r="I360" s="46">
        <v>8358</v>
      </c>
      <c r="J360" s="46">
        <v>8324</v>
      </c>
      <c r="K360" s="46">
        <v>8394</v>
      </c>
      <c r="L360" s="46">
        <v>8691</v>
      </c>
      <c r="M360" s="46">
        <v>9825</v>
      </c>
      <c r="N360" s="46">
        <v>8788</v>
      </c>
      <c r="O360" s="46">
        <v>8467</v>
      </c>
      <c r="P360" s="46">
        <v>8558</v>
      </c>
      <c r="Q360" s="46">
        <v>8967</v>
      </c>
      <c r="R360" s="46">
        <v>8450</v>
      </c>
      <c r="S360" s="19">
        <v>86</v>
      </c>
      <c r="T360" s="46">
        <v>13385.703488372093</v>
      </c>
      <c r="U360" s="46">
        <v>13118.703488372093</v>
      </c>
      <c r="V360" s="46">
        <v>13247.546511627907</v>
      </c>
      <c r="W360" s="46">
        <v>12974.337209302326</v>
      </c>
      <c r="X360" s="46">
        <v>12921.558139534884</v>
      </c>
      <c r="Y360" s="46">
        <v>13030.220930232557</v>
      </c>
      <c r="Z360" s="46">
        <v>13491.261627906977</v>
      </c>
      <c r="AA360" s="46">
        <v>15251.598837209302</v>
      </c>
      <c r="AB360" s="46">
        <v>13641.837209302326</v>
      </c>
      <c r="AC360" s="46">
        <v>13143.540697674418</v>
      </c>
      <c r="AD360" s="46">
        <v>13284.802325581395</v>
      </c>
      <c r="AE360" s="46">
        <v>13919.703488372093</v>
      </c>
      <c r="AF360" s="46">
        <v>13117.151162790698</v>
      </c>
    </row>
    <row r="361" spans="1:32">
      <c r="A361" s="3">
        <v>2009</v>
      </c>
      <c r="B361" s="5" t="s">
        <v>29</v>
      </c>
      <c r="C361" s="5" t="s">
        <v>25</v>
      </c>
      <c r="D361" s="2">
        <v>35</v>
      </c>
      <c r="E361" s="2">
        <v>7</v>
      </c>
      <c r="F361" s="46">
        <v>8809</v>
      </c>
      <c r="G361" s="46">
        <v>9240</v>
      </c>
      <c r="H361" s="46">
        <v>9027</v>
      </c>
      <c r="I361" s="46">
        <v>8711</v>
      </c>
      <c r="J361" s="46">
        <v>8394</v>
      </c>
      <c r="K361" s="46">
        <v>8655</v>
      </c>
      <c r="L361" s="46">
        <v>9210</v>
      </c>
      <c r="M361" s="46">
        <v>9749</v>
      </c>
      <c r="N361" s="46">
        <v>8153</v>
      </c>
      <c r="O361" s="46">
        <v>9103</v>
      </c>
      <c r="P361" s="46">
        <v>9050</v>
      </c>
      <c r="Q361" s="46" t="s">
        <v>38</v>
      </c>
      <c r="R361" s="46">
        <v>8346</v>
      </c>
      <c r="S361" s="19">
        <v>86</v>
      </c>
      <c r="T361" s="46">
        <v>13674.436046511628</v>
      </c>
      <c r="U361" s="46">
        <v>14343.488372093023</v>
      </c>
      <c r="V361" s="46">
        <v>14012.843023255815</v>
      </c>
      <c r="W361" s="46">
        <v>13522.308139534884</v>
      </c>
      <c r="X361" s="46">
        <v>13030.220930232557</v>
      </c>
      <c r="Y361" s="46">
        <v>13435.377906976744</v>
      </c>
      <c r="Z361" s="46">
        <v>14296.918604651162</v>
      </c>
      <c r="AA361" s="46">
        <v>15133.622093023256</v>
      </c>
      <c r="AB361" s="46">
        <v>12656.110465116279</v>
      </c>
      <c r="AC361" s="46">
        <v>14130.819767441861</v>
      </c>
      <c r="AD361" s="46">
        <v>14048.546511627907</v>
      </c>
      <c r="AE361" s="46" t="s">
        <v>39</v>
      </c>
      <c r="AF361" s="46">
        <v>12955.709302325582</v>
      </c>
    </row>
    <row r="362" spans="1:32">
      <c r="A362" s="3">
        <v>2009</v>
      </c>
      <c r="B362" s="5" t="s">
        <v>29</v>
      </c>
      <c r="C362" s="5" t="s">
        <v>26</v>
      </c>
      <c r="D362" s="2">
        <v>36</v>
      </c>
      <c r="E362" s="2">
        <v>7</v>
      </c>
      <c r="F362" s="46">
        <v>8585</v>
      </c>
      <c r="G362" s="46">
        <v>8329</v>
      </c>
      <c r="H362" s="46">
        <v>8409</v>
      </c>
      <c r="I362" s="46">
        <v>8310</v>
      </c>
      <c r="J362" s="46">
        <v>8277</v>
      </c>
      <c r="K362" s="46">
        <v>8338</v>
      </c>
      <c r="L362" s="46">
        <v>8585</v>
      </c>
      <c r="M362" s="46">
        <v>9852</v>
      </c>
      <c r="N362" s="46">
        <v>8870</v>
      </c>
      <c r="O362" s="46">
        <v>8355</v>
      </c>
      <c r="P362" s="46">
        <v>8460</v>
      </c>
      <c r="Q362" s="46">
        <v>9012</v>
      </c>
      <c r="R362" s="46">
        <v>8553</v>
      </c>
      <c r="S362" s="19">
        <v>86</v>
      </c>
      <c r="T362" s="46">
        <v>13326.715116279071</v>
      </c>
      <c r="U362" s="46">
        <v>12929.319767441861</v>
      </c>
      <c r="V362" s="46">
        <v>13053.505813953489</v>
      </c>
      <c r="W362" s="46">
        <v>12899.825581395349</v>
      </c>
      <c r="X362" s="46">
        <v>12848.598837209302</v>
      </c>
      <c r="Y362" s="46">
        <v>12943.290697674418</v>
      </c>
      <c r="Z362" s="46">
        <v>13326.715116279071</v>
      </c>
      <c r="AA362" s="46">
        <v>15293.511627906977</v>
      </c>
      <c r="AB362" s="46">
        <v>13769.127906976744</v>
      </c>
      <c r="AC362" s="46">
        <v>12969.680232558139</v>
      </c>
      <c r="AD362" s="46">
        <v>13132.674418604651</v>
      </c>
      <c r="AE362" s="46">
        <v>13989.558139534884</v>
      </c>
      <c r="AF362" s="46">
        <v>13277.040697674418</v>
      </c>
    </row>
    <row r="363" spans="1:32">
      <c r="A363" s="3">
        <v>2010</v>
      </c>
      <c r="B363" s="5" t="s">
        <v>17</v>
      </c>
      <c r="C363" s="5" t="s">
        <v>18</v>
      </c>
      <c r="D363" s="2">
        <v>1</v>
      </c>
      <c r="E363" s="2">
        <v>8</v>
      </c>
      <c r="F363" s="96">
        <v>403.8</v>
      </c>
      <c r="G363" s="96">
        <v>367.4</v>
      </c>
      <c r="H363" s="96">
        <v>380.1</v>
      </c>
      <c r="I363" s="96">
        <v>378.3</v>
      </c>
      <c r="J363" s="96">
        <v>383.4</v>
      </c>
      <c r="K363" s="96">
        <v>382</v>
      </c>
      <c r="L363" s="96">
        <v>421.6</v>
      </c>
      <c r="M363" s="96">
        <v>521.29999999999995</v>
      </c>
      <c r="N363" s="96">
        <v>439.7</v>
      </c>
      <c r="O363" s="96">
        <v>378.4</v>
      </c>
      <c r="P363" s="96">
        <v>369.1</v>
      </c>
      <c r="Q363" s="96">
        <v>393.3</v>
      </c>
      <c r="R363" s="96">
        <v>354.4</v>
      </c>
      <c r="S363" s="19">
        <v>89.2</v>
      </c>
      <c r="T363" s="96">
        <v>604.34192825112109</v>
      </c>
      <c r="U363" s="96">
        <v>549.86434977578472</v>
      </c>
      <c r="V363" s="96">
        <v>568.87163677130047</v>
      </c>
      <c r="W363" s="96">
        <v>566.17769058295971</v>
      </c>
      <c r="X363" s="96">
        <v>573.81053811659183</v>
      </c>
      <c r="Y363" s="96">
        <v>571.71524663677133</v>
      </c>
      <c r="Z363" s="96">
        <v>630.98206278026908</v>
      </c>
      <c r="AA363" s="96">
        <v>780.19674887892359</v>
      </c>
      <c r="AB363" s="96">
        <v>658.07118834080711</v>
      </c>
      <c r="AC363" s="96">
        <v>566.32735426008958</v>
      </c>
      <c r="AD363" s="96">
        <v>552.40863228699561</v>
      </c>
      <c r="AE363" s="96">
        <v>588.62724215246635</v>
      </c>
      <c r="AF363" s="96">
        <v>530.4080717488788</v>
      </c>
    </row>
    <row r="364" spans="1:32">
      <c r="A364" s="3">
        <v>2010</v>
      </c>
      <c r="B364" s="5" t="s">
        <v>17</v>
      </c>
      <c r="C364" s="5" t="s">
        <v>19</v>
      </c>
      <c r="D364" s="2">
        <v>2</v>
      </c>
      <c r="E364" s="2">
        <v>8</v>
      </c>
      <c r="F364" s="96">
        <v>496.5</v>
      </c>
      <c r="G364" s="96">
        <v>443.6</v>
      </c>
      <c r="H364" s="96">
        <v>463.9</v>
      </c>
      <c r="I364" s="96">
        <v>466.3</v>
      </c>
      <c r="J364" s="96">
        <v>476.2</v>
      </c>
      <c r="K364" s="96">
        <v>472.7</v>
      </c>
      <c r="L364" s="96">
        <v>535.6</v>
      </c>
      <c r="M364" s="96">
        <v>586.5</v>
      </c>
      <c r="N364" s="96">
        <v>563.70000000000005</v>
      </c>
      <c r="O364" s="96">
        <v>472.3</v>
      </c>
      <c r="P364" s="96">
        <v>455.3</v>
      </c>
      <c r="Q364" s="96">
        <v>481.6</v>
      </c>
      <c r="R364" s="96">
        <v>410.8</v>
      </c>
      <c r="S364" s="19">
        <v>89.2</v>
      </c>
      <c r="T364" s="96">
        <v>743.08015695067263</v>
      </c>
      <c r="U364" s="96">
        <v>663.90807174887902</v>
      </c>
      <c r="V364" s="96">
        <v>694.28979820627796</v>
      </c>
      <c r="W364" s="96">
        <v>697.88172645739917</v>
      </c>
      <c r="X364" s="96">
        <v>712.69843049327346</v>
      </c>
      <c r="Y364" s="96">
        <v>707.46020179372192</v>
      </c>
      <c r="Z364" s="96">
        <v>801.59865470852026</v>
      </c>
      <c r="AA364" s="96">
        <v>877.77746636771303</v>
      </c>
      <c r="AB364" s="96">
        <v>843.65414798206291</v>
      </c>
      <c r="AC364" s="96">
        <v>706.86154708520178</v>
      </c>
      <c r="AD364" s="96">
        <v>681.41872197309419</v>
      </c>
      <c r="AE364" s="96">
        <v>720.78026905829597</v>
      </c>
      <c r="AF364" s="96">
        <v>614.81838565022417</v>
      </c>
    </row>
    <row r="365" spans="1:32">
      <c r="A365" s="3">
        <v>2010</v>
      </c>
      <c r="B365" s="5" t="s">
        <v>17</v>
      </c>
      <c r="C365" s="5" t="s">
        <v>20</v>
      </c>
      <c r="D365" s="2">
        <v>3</v>
      </c>
      <c r="E365" s="2">
        <v>8</v>
      </c>
      <c r="F365" s="96">
        <v>315.8</v>
      </c>
      <c r="G365" s="96">
        <v>293.3</v>
      </c>
      <c r="H365" s="96">
        <v>306.60000000000002</v>
      </c>
      <c r="I365" s="96">
        <v>291.2</v>
      </c>
      <c r="J365" s="96">
        <v>289</v>
      </c>
      <c r="K365" s="96">
        <v>296</v>
      </c>
      <c r="L365" s="96">
        <v>317.10000000000002</v>
      </c>
      <c r="M365" s="96">
        <v>453.5</v>
      </c>
      <c r="N365" s="96">
        <v>326.8</v>
      </c>
      <c r="O365" s="96">
        <v>295.60000000000002</v>
      </c>
      <c r="P365" s="96">
        <v>297.89999999999998</v>
      </c>
      <c r="Q365" s="96">
        <v>311.60000000000002</v>
      </c>
      <c r="R365" s="96">
        <v>297.10000000000002</v>
      </c>
      <c r="S365" s="19">
        <v>89.2</v>
      </c>
      <c r="T365" s="96">
        <v>472.63789237668163</v>
      </c>
      <c r="U365" s="96">
        <v>438.96356502242156</v>
      </c>
      <c r="V365" s="96">
        <v>458.86883408071753</v>
      </c>
      <c r="W365" s="96">
        <v>435.82062780269052</v>
      </c>
      <c r="X365" s="96">
        <v>432.52802690582956</v>
      </c>
      <c r="Y365" s="96">
        <v>443.0044843049327</v>
      </c>
      <c r="Z365" s="96">
        <v>474.58352017937227</v>
      </c>
      <c r="AA365" s="96">
        <v>678.72477578475332</v>
      </c>
      <c r="AB365" s="96">
        <v>489.10089686098655</v>
      </c>
      <c r="AC365" s="96">
        <v>442.40582959641262</v>
      </c>
      <c r="AD365" s="96">
        <v>445.8480941704035</v>
      </c>
      <c r="AE365" s="96">
        <v>466.35201793721978</v>
      </c>
      <c r="AF365" s="96">
        <v>444.65078475336327</v>
      </c>
    </row>
    <row r="366" spans="1:32">
      <c r="A366" s="3">
        <v>2010</v>
      </c>
      <c r="B366" s="5" t="s">
        <v>17</v>
      </c>
      <c r="C366" s="5" t="s">
        <v>21</v>
      </c>
      <c r="D366" s="2">
        <v>4</v>
      </c>
      <c r="E366" s="2">
        <v>8</v>
      </c>
      <c r="F366" s="96">
        <v>498.5</v>
      </c>
      <c r="G366" s="96">
        <v>443.4</v>
      </c>
      <c r="H366" s="96">
        <v>471</v>
      </c>
      <c r="I366" s="96">
        <v>462.5</v>
      </c>
      <c r="J366" s="96">
        <v>469.8</v>
      </c>
      <c r="K366" s="96">
        <v>469.2</v>
      </c>
      <c r="L366" s="96">
        <v>523.29999999999995</v>
      </c>
      <c r="M366" s="96">
        <v>606.4</v>
      </c>
      <c r="N366" s="96">
        <v>547.79999999999995</v>
      </c>
      <c r="O366" s="96">
        <v>468.3</v>
      </c>
      <c r="P366" s="96">
        <v>456.2</v>
      </c>
      <c r="Q366" s="96">
        <v>486.6</v>
      </c>
      <c r="R366" s="96">
        <v>437.6</v>
      </c>
      <c r="S366" s="19">
        <v>89.2</v>
      </c>
      <c r="T366" s="96">
        <v>746.07343049327346</v>
      </c>
      <c r="U366" s="96">
        <v>663.60874439461872</v>
      </c>
      <c r="V366" s="96">
        <v>704.91591928251114</v>
      </c>
      <c r="W366" s="96">
        <v>692.19450672645735</v>
      </c>
      <c r="X366" s="96">
        <v>703.11995515695071</v>
      </c>
      <c r="Y366" s="96">
        <v>702.22197309417038</v>
      </c>
      <c r="Z366" s="96">
        <v>783.19002242152453</v>
      </c>
      <c r="AA366" s="96">
        <v>907.56053811659183</v>
      </c>
      <c r="AB366" s="96">
        <v>819.85762331838555</v>
      </c>
      <c r="AC366" s="96">
        <v>700.875</v>
      </c>
      <c r="AD366" s="96">
        <v>682.76569506726457</v>
      </c>
      <c r="AE366" s="96">
        <v>728.26345291479822</v>
      </c>
      <c r="AF366" s="96">
        <v>654.9282511210763</v>
      </c>
    </row>
    <row r="367" spans="1:32">
      <c r="A367" s="3">
        <v>2010</v>
      </c>
      <c r="B367" s="5" t="s">
        <v>17</v>
      </c>
      <c r="C367" s="5" t="s">
        <v>22</v>
      </c>
      <c r="D367" s="2">
        <v>5</v>
      </c>
      <c r="E367" s="2">
        <v>8</v>
      </c>
      <c r="F367" s="96">
        <v>537.6</v>
      </c>
      <c r="G367" s="96">
        <v>485.1</v>
      </c>
      <c r="H367" s="96">
        <v>504.2</v>
      </c>
      <c r="I367" s="96">
        <v>500</v>
      </c>
      <c r="J367" s="96">
        <v>512.70000000000005</v>
      </c>
      <c r="K367" s="96">
        <v>503.5</v>
      </c>
      <c r="L367" s="96">
        <v>574.1</v>
      </c>
      <c r="M367" s="96">
        <v>645.4</v>
      </c>
      <c r="N367" s="96">
        <v>604.5</v>
      </c>
      <c r="O367" s="96">
        <v>514.20000000000005</v>
      </c>
      <c r="P367" s="96">
        <v>490.1</v>
      </c>
      <c r="Q367" s="96">
        <v>521.70000000000005</v>
      </c>
      <c r="R367" s="96">
        <v>455.8</v>
      </c>
      <c r="S367" s="19">
        <v>89.2</v>
      </c>
      <c r="T367" s="96">
        <v>804.59192825112109</v>
      </c>
      <c r="U367" s="96">
        <v>726.01849775784763</v>
      </c>
      <c r="V367" s="96">
        <v>754.60426008968602</v>
      </c>
      <c r="W367" s="96">
        <v>748.31838565022417</v>
      </c>
      <c r="X367" s="96">
        <v>767.32567264574004</v>
      </c>
      <c r="Y367" s="96">
        <v>753.55661434977571</v>
      </c>
      <c r="Z367" s="96">
        <v>859.21917040358744</v>
      </c>
      <c r="AA367" s="96">
        <v>965.92937219730936</v>
      </c>
      <c r="AB367" s="96">
        <v>904.71692825112109</v>
      </c>
      <c r="AC367" s="96">
        <v>769.57062780269064</v>
      </c>
      <c r="AD367" s="96">
        <v>733.50168161434976</v>
      </c>
      <c r="AE367" s="96">
        <v>780.79540358744407</v>
      </c>
      <c r="AF367" s="96">
        <v>682.16704035874443</v>
      </c>
    </row>
    <row r="368" spans="1:32">
      <c r="A368" s="3">
        <v>2010</v>
      </c>
      <c r="B368" s="5" t="s">
        <v>17</v>
      </c>
      <c r="C368" s="5" t="s">
        <v>23</v>
      </c>
      <c r="D368" s="2">
        <v>6</v>
      </c>
      <c r="E368" s="2">
        <v>8</v>
      </c>
      <c r="F368" s="96">
        <v>439</v>
      </c>
      <c r="G368" s="96">
        <v>395.4</v>
      </c>
      <c r="H368" s="96">
        <v>417.9</v>
      </c>
      <c r="I368" s="96">
        <v>405.5</v>
      </c>
      <c r="J368" s="96">
        <v>398.1</v>
      </c>
      <c r="K368" s="96">
        <v>401.9</v>
      </c>
      <c r="L368" s="96">
        <v>451.6</v>
      </c>
      <c r="M368" s="96">
        <v>566.5</v>
      </c>
      <c r="N368" s="96">
        <v>462.1</v>
      </c>
      <c r="O368" s="96">
        <v>404.4</v>
      </c>
      <c r="P368" s="96">
        <v>405.6</v>
      </c>
      <c r="Q368" s="96">
        <v>428.9</v>
      </c>
      <c r="R368" s="96">
        <v>409.9</v>
      </c>
      <c r="S368" s="19">
        <v>89.2</v>
      </c>
      <c r="T368" s="96">
        <v>657.0235426008968</v>
      </c>
      <c r="U368" s="96">
        <v>591.77017937219728</v>
      </c>
      <c r="V368" s="96">
        <v>625.44450672645735</v>
      </c>
      <c r="W368" s="96">
        <v>606.88621076233187</v>
      </c>
      <c r="X368" s="96">
        <v>595.81109865470853</v>
      </c>
      <c r="Y368" s="96">
        <v>601.49831838565012</v>
      </c>
      <c r="Z368" s="96">
        <v>675.88116591928258</v>
      </c>
      <c r="AA368" s="96">
        <v>847.84473094170403</v>
      </c>
      <c r="AB368" s="96">
        <v>691.59585201793732</v>
      </c>
      <c r="AC368" s="96">
        <v>605.23991031390131</v>
      </c>
      <c r="AD368" s="96">
        <v>607.03587443946196</v>
      </c>
      <c r="AE368" s="96">
        <v>641.90751121076221</v>
      </c>
      <c r="AF368" s="96">
        <v>613.47141255605368</v>
      </c>
    </row>
    <row r="369" spans="1:32">
      <c r="A369" s="3">
        <v>2010</v>
      </c>
      <c r="B369" s="5" t="s">
        <v>17</v>
      </c>
      <c r="C369" s="5" t="s">
        <v>24</v>
      </c>
      <c r="D369" s="2">
        <v>7</v>
      </c>
      <c r="E369" s="2">
        <v>8</v>
      </c>
      <c r="F369" s="96">
        <v>153.69999999999999</v>
      </c>
      <c r="G369" s="96">
        <v>144.30000000000001</v>
      </c>
      <c r="H369" s="96">
        <v>150.6</v>
      </c>
      <c r="I369" s="96">
        <v>150.6</v>
      </c>
      <c r="J369" s="96">
        <v>147.6</v>
      </c>
      <c r="K369" s="96">
        <v>154.19999999999999</v>
      </c>
      <c r="L369" s="96">
        <v>152.80000000000001</v>
      </c>
      <c r="M369" s="96">
        <v>166.5</v>
      </c>
      <c r="N369" s="96">
        <v>159</v>
      </c>
      <c r="O369" s="96">
        <v>154.9</v>
      </c>
      <c r="P369" s="96">
        <v>152.1</v>
      </c>
      <c r="Q369" s="96">
        <v>159</v>
      </c>
      <c r="R369" s="96">
        <v>148.30000000000001</v>
      </c>
      <c r="S369" s="19">
        <v>89.2</v>
      </c>
      <c r="T369" s="96">
        <v>230.03307174887888</v>
      </c>
      <c r="U369" s="96">
        <v>215.96468609865474</v>
      </c>
      <c r="V369" s="96">
        <v>225.39349775784751</v>
      </c>
      <c r="W369" s="96">
        <v>225.39349775784751</v>
      </c>
      <c r="X369" s="96">
        <v>220.90358744394615</v>
      </c>
      <c r="Y369" s="96">
        <v>230.78139013452912</v>
      </c>
      <c r="Z369" s="96">
        <v>228.68609865470856</v>
      </c>
      <c r="AA369" s="96">
        <v>249.19002242152465</v>
      </c>
      <c r="AB369" s="96">
        <v>237.9652466367713</v>
      </c>
      <c r="AC369" s="96">
        <v>231.82903587443948</v>
      </c>
      <c r="AD369" s="96">
        <v>227.63845291479819</v>
      </c>
      <c r="AE369" s="96">
        <v>237.9652466367713</v>
      </c>
      <c r="AF369" s="96">
        <v>221.95123318385652</v>
      </c>
    </row>
    <row r="370" spans="1:32">
      <c r="A370" s="3">
        <v>2010</v>
      </c>
      <c r="B370" s="5" t="s">
        <v>17</v>
      </c>
      <c r="C370" s="5" t="s">
        <v>25</v>
      </c>
      <c r="D370" s="2">
        <v>8</v>
      </c>
      <c r="E370" s="2">
        <v>8</v>
      </c>
      <c r="F370" s="96">
        <v>141.9</v>
      </c>
      <c r="G370" s="96">
        <v>140</v>
      </c>
      <c r="H370" s="96">
        <v>137.1</v>
      </c>
      <c r="I370" s="96">
        <v>136.30000000000001</v>
      </c>
      <c r="J370" s="96">
        <v>143.6</v>
      </c>
      <c r="K370" s="96">
        <v>140.1</v>
      </c>
      <c r="L370" s="96">
        <v>136</v>
      </c>
      <c r="M370" s="96">
        <v>155.9</v>
      </c>
      <c r="N370" s="96">
        <v>145</v>
      </c>
      <c r="O370" s="96">
        <v>149.69999999999999</v>
      </c>
      <c r="P370" s="96">
        <v>142</v>
      </c>
      <c r="Q370" s="96">
        <v>140.30000000000001</v>
      </c>
      <c r="R370" s="96">
        <v>132.19999999999999</v>
      </c>
      <c r="S370" s="19">
        <v>89.2</v>
      </c>
      <c r="T370" s="96">
        <v>212.37275784753365</v>
      </c>
      <c r="U370" s="96">
        <v>209.52914798206277</v>
      </c>
      <c r="V370" s="96">
        <v>205.18890134529147</v>
      </c>
      <c r="W370" s="96">
        <v>203.99159192825115</v>
      </c>
      <c r="X370" s="96">
        <v>214.91704035874437</v>
      </c>
      <c r="Y370" s="96">
        <v>209.6788116591928</v>
      </c>
      <c r="Z370" s="96">
        <v>203.54260089686099</v>
      </c>
      <c r="AA370" s="96">
        <v>233.32567264573993</v>
      </c>
      <c r="AB370" s="96">
        <v>217.01233183856502</v>
      </c>
      <c r="AC370" s="96">
        <v>224.0465246636771</v>
      </c>
      <c r="AD370" s="96">
        <v>212.52242152466368</v>
      </c>
      <c r="AE370" s="96">
        <v>209.97813901345293</v>
      </c>
      <c r="AF370" s="96">
        <v>197.85538116591925</v>
      </c>
    </row>
    <row r="371" spans="1:32">
      <c r="A371" s="3">
        <v>2010</v>
      </c>
      <c r="B371" s="5" t="s">
        <v>17</v>
      </c>
      <c r="C371" s="5" t="s">
        <v>26</v>
      </c>
      <c r="D371" s="2">
        <v>9</v>
      </c>
      <c r="E371" s="2">
        <v>8</v>
      </c>
      <c r="F371" s="96">
        <v>157.30000000000001</v>
      </c>
      <c r="G371" s="96">
        <v>145.69999999999999</v>
      </c>
      <c r="H371" s="96">
        <v>154.6</v>
      </c>
      <c r="I371" s="96">
        <v>154.5</v>
      </c>
      <c r="J371" s="96">
        <v>148.9</v>
      </c>
      <c r="K371" s="96">
        <v>158.30000000000001</v>
      </c>
      <c r="L371" s="96">
        <v>156.69999999999999</v>
      </c>
      <c r="M371" s="96">
        <v>171</v>
      </c>
      <c r="N371" s="96">
        <v>162.80000000000001</v>
      </c>
      <c r="O371" s="96">
        <v>157.19999999999999</v>
      </c>
      <c r="P371" s="96">
        <v>154.4</v>
      </c>
      <c r="Q371" s="96">
        <v>163.4</v>
      </c>
      <c r="R371" s="96">
        <v>150.9</v>
      </c>
      <c r="S371" s="19">
        <v>89.2</v>
      </c>
      <c r="T371" s="96">
        <v>235.42096412556057</v>
      </c>
      <c r="U371" s="96">
        <v>218.0599775784753</v>
      </c>
      <c r="V371" s="96">
        <v>231.38004484304929</v>
      </c>
      <c r="W371" s="96">
        <v>231.23038116591928</v>
      </c>
      <c r="X371" s="96">
        <v>222.84921524663679</v>
      </c>
      <c r="Y371" s="96">
        <v>236.91760089686102</v>
      </c>
      <c r="Z371" s="96">
        <v>234.52298206278022</v>
      </c>
      <c r="AA371" s="96">
        <v>255.92488789237666</v>
      </c>
      <c r="AB371" s="96">
        <v>243.65246636771303</v>
      </c>
      <c r="AC371" s="96">
        <v>235.27130044843045</v>
      </c>
      <c r="AD371" s="96">
        <v>231.08071748878925</v>
      </c>
      <c r="AE371" s="96">
        <v>244.55044843049328</v>
      </c>
      <c r="AF371" s="96">
        <v>225.84248878923768</v>
      </c>
    </row>
    <row r="372" spans="1:32">
      <c r="A372" s="3">
        <v>2010</v>
      </c>
      <c r="B372" s="5" t="s">
        <v>27</v>
      </c>
      <c r="C372" s="5" t="s">
        <v>18</v>
      </c>
      <c r="D372" s="2">
        <v>10</v>
      </c>
      <c r="E372" s="2">
        <v>8</v>
      </c>
      <c r="F372" s="44">
        <v>11.14</v>
      </c>
      <c r="G372" s="44">
        <v>10.08</v>
      </c>
      <c r="H372" s="44">
        <v>10.49</v>
      </c>
      <c r="I372" s="44">
        <v>10.28</v>
      </c>
      <c r="J372" s="44">
        <v>10.29</v>
      </c>
      <c r="K372" s="44">
        <v>10.45</v>
      </c>
      <c r="L372" s="44">
        <v>11.5</v>
      </c>
      <c r="M372" s="44">
        <v>14.31</v>
      </c>
      <c r="N372" s="44">
        <v>12.35</v>
      </c>
      <c r="O372" s="44">
        <v>10.53</v>
      </c>
      <c r="P372" s="44">
        <v>10.220000000000001</v>
      </c>
      <c r="Q372" s="44">
        <v>11.01</v>
      </c>
      <c r="R372" s="44">
        <v>9.7799999999999994</v>
      </c>
      <c r="S372" s="19">
        <v>89.2</v>
      </c>
      <c r="T372" s="44">
        <v>16.672533632286996</v>
      </c>
      <c r="U372" s="44">
        <v>15.08609865470852</v>
      </c>
      <c r="V372" s="44">
        <v>15.699719730941704</v>
      </c>
      <c r="W372" s="44">
        <v>15.385426008968608</v>
      </c>
      <c r="X372" s="44">
        <v>15.400392376681612</v>
      </c>
      <c r="Y372" s="44">
        <v>15.639854260089683</v>
      </c>
      <c r="Z372" s="44">
        <v>17.211322869955158</v>
      </c>
      <c r="AA372" s="44">
        <v>21.416872197309416</v>
      </c>
      <c r="AB372" s="44">
        <v>18.483464125560538</v>
      </c>
      <c r="AC372" s="44">
        <v>15.759585201793721</v>
      </c>
      <c r="AD372" s="44">
        <v>15.295627802690584</v>
      </c>
      <c r="AE372" s="44">
        <v>16.477970852017936</v>
      </c>
      <c r="AF372" s="44">
        <v>14.637107623318384</v>
      </c>
    </row>
    <row r="373" spans="1:32">
      <c r="A373" s="3">
        <v>2010</v>
      </c>
      <c r="B373" s="5" t="s">
        <v>27</v>
      </c>
      <c r="C373" s="5" t="s">
        <v>19</v>
      </c>
      <c r="D373" s="2">
        <v>11</v>
      </c>
      <c r="E373" s="2">
        <v>8</v>
      </c>
      <c r="F373" s="44">
        <v>12.47</v>
      </c>
      <c r="G373" s="44">
        <v>11.26</v>
      </c>
      <c r="H373" s="44">
        <v>11.72</v>
      </c>
      <c r="I373" s="44">
        <v>11.51</v>
      </c>
      <c r="J373" s="44">
        <v>11.75</v>
      </c>
      <c r="K373" s="44">
        <v>11.77</v>
      </c>
      <c r="L373" s="44">
        <v>13.25</v>
      </c>
      <c r="M373" s="44">
        <v>15.36</v>
      </c>
      <c r="N373" s="44">
        <v>14.37</v>
      </c>
      <c r="O373" s="44">
        <v>11.87</v>
      </c>
      <c r="P373" s="44">
        <v>11.46</v>
      </c>
      <c r="Q373" s="44">
        <v>12.14</v>
      </c>
      <c r="R373" s="44">
        <v>10.36</v>
      </c>
      <c r="S373" s="19">
        <v>89.2</v>
      </c>
      <c r="T373" s="44">
        <v>18.663060538116593</v>
      </c>
      <c r="U373" s="44">
        <v>16.852130044843051</v>
      </c>
      <c r="V373" s="44">
        <v>17.540582959641256</v>
      </c>
      <c r="W373" s="44">
        <v>17.226289237668162</v>
      </c>
      <c r="X373" s="44">
        <v>17.585482062780269</v>
      </c>
      <c r="Y373" s="44">
        <v>17.615414798206277</v>
      </c>
      <c r="Z373" s="44">
        <v>19.830437219730943</v>
      </c>
      <c r="AA373" s="44">
        <v>22.988340807174886</v>
      </c>
      <c r="AB373" s="44">
        <v>21.506670403587442</v>
      </c>
      <c r="AC373" s="44">
        <v>17.76507847533632</v>
      </c>
      <c r="AD373" s="44">
        <v>17.15145739910314</v>
      </c>
      <c r="AE373" s="44">
        <v>18.169170403587444</v>
      </c>
      <c r="AF373" s="44">
        <v>15.505156950672644</v>
      </c>
    </row>
    <row r="374" spans="1:32">
      <c r="A374" s="3">
        <v>2010</v>
      </c>
      <c r="B374" s="5" t="s">
        <v>27</v>
      </c>
      <c r="C374" s="5" t="s">
        <v>20</v>
      </c>
      <c r="D374" s="2">
        <v>12</v>
      </c>
      <c r="E374" s="2">
        <v>8</v>
      </c>
      <c r="F374" s="44">
        <v>9.9</v>
      </c>
      <c r="G374" s="44">
        <v>9.0299999999999994</v>
      </c>
      <c r="H374" s="44">
        <v>9.4600000000000009</v>
      </c>
      <c r="I374" s="44">
        <v>9.11</v>
      </c>
      <c r="J374" s="44">
        <v>8.9600000000000009</v>
      </c>
      <c r="K374" s="44">
        <v>9.3000000000000007</v>
      </c>
      <c r="L374" s="44">
        <v>9.98</v>
      </c>
      <c r="M374" s="44">
        <v>13.35</v>
      </c>
      <c r="N374" s="44">
        <v>10.5</v>
      </c>
      <c r="O374" s="44">
        <v>9.44</v>
      </c>
      <c r="P374" s="44">
        <v>9.25</v>
      </c>
      <c r="Q374" s="44">
        <v>9.94</v>
      </c>
      <c r="R374" s="44">
        <v>9.32</v>
      </c>
      <c r="S374" s="19">
        <v>89.2</v>
      </c>
      <c r="T374" s="44">
        <v>14.816704035874441</v>
      </c>
      <c r="U374" s="44">
        <v>13.514630044843047</v>
      </c>
      <c r="V374" s="44">
        <v>14.158183856502243</v>
      </c>
      <c r="W374" s="44">
        <v>13.634360986547085</v>
      </c>
      <c r="X374" s="44">
        <v>13.409865470852019</v>
      </c>
      <c r="Y374" s="44">
        <v>13.918721973094172</v>
      </c>
      <c r="Z374" s="44">
        <v>14.936434977578477</v>
      </c>
      <c r="AA374" s="44">
        <v>19.980100896860986</v>
      </c>
      <c r="AB374" s="44">
        <v>15.714686098654708</v>
      </c>
      <c r="AC374" s="44">
        <v>14.128251121076232</v>
      </c>
      <c r="AD374" s="44">
        <v>13.843890134529147</v>
      </c>
      <c r="AE374" s="44">
        <v>14.876569506726456</v>
      </c>
      <c r="AF374" s="44">
        <v>13.948654708520179</v>
      </c>
    </row>
    <row r="375" spans="1:32">
      <c r="A375" s="3">
        <v>2010</v>
      </c>
      <c r="B375" s="5" t="s">
        <v>27</v>
      </c>
      <c r="C375" s="5" t="s">
        <v>21</v>
      </c>
      <c r="D375" s="2">
        <v>13</v>
      </c>
      <c r="E375" s="2">
        <v>8</v>
      </c>
      <c r="F375" s="44">
        <v>12.57</v>
      </c>
      <c r="G375" s="44">
        <v>11.25</v>
      </c>
      <c r="H375" s="44">
        <v>11.92</v>
      </c>
      <c r="I375" s="44">
        <v>11.53</v>
      </c>
      <c r="J375" s="44">
        <v>11.68</v>
      </c>
      <c r="K375" s="44">
        <v>11.71</v>
      </c>
      <c r="L375" s="44">
        <v>13.13</v>
      </c>
      <c r="M375" s="44">
        <v>15.81</v>
      </c>
      <c r="N375" s="44">
        <v>13.99</v>
      </c>
      <c r="O375" s="44">
        <v>11.68</v>
      </c>
      <c r="P375" s="44">
        <v>11.51</v>
      </c>
      <c r="Q375" s="44">
        <v>12.26</v>
      </c>
      <c r="R375" s="44">
        <v>10.87</v>
      </c>
      <c r="S375" s="19">
        <v>89.2</v>
      </c>
      <c r="T375" s="44">
        <v>18.812724215246636</v>
      </c>
      <c r="U375" s="44">
        <v>16.837163677130043</v>
      </c>
      <c r="V375" s="44">
        <v>17.839910313901346</v>
      </c>
      <c r="W375" s="44">
        <v>17.256221973094167</v>
      </c>
      <c r="X375" s="44">
        <v>17.480717488789235</v>
      </c>
      <c r="Y375" s="44">
        <v>17.525616591928252</v>
      </c>
      <c r="Z375" s="44">
        <v>19.650840807174887</v>
      </c>
      <c r="AA375" s="44">
        <v>23.66182735426009</v>
      </c>
      <c r="AB375" s="44">
        <v>20.937948430493272</v>
      </c>
      <c r="AC375" s="44">
        <v>17.480717488789235</v>
      </c>
      <c r="AD375" s="44">
        <v>17.226289237668162</v>
      </c>
      <c r="AE375" s="44">
        <v>18.348766816143499</v>
      </c>
      <c r="AF375" s="44">
        <v>16.268441704035872</v>
      </c>
    </row>
    <row r="376" spans="1:32">
      <c r="A376" s="3">
        <v>2010</v>
      </c>
      <c r="B376" s="5" t="s">
        <v>27</v>
      </c>
      <c r="C376" s="5" t="s">
        <v>22</v>
      </c>
      <c r="D376" s="2">
        <v>14</v>
      </c>
      <c r="E376" s="2">
        <v>8</v>
      </c>
      <c r="F376" s="44">
        <v>13.13</v>
      </c>
      <c r="G376" s="44">
        <v>11.94</v>
      </c>
      <c r="H376" s="44">
        <v>12.34</v>
      </c>
      <c r="I376" s="44">
        <v>12.01</v>
      </c>
      <c r="J376" s="44">
        <v>12.28</v>
      </c>
      <c r="K376" s="44">
        <v>12.32</v>
      </c>
      <c r="L376" s="44">
        <v>13.95</v>
      </c>
      <c r="M376" s="44">
        <v>16.37</v>
      </c>
      <c r="N376" s="44">
        <v>15.12</v>
      </c>
      <c r="O376" s="44">
        <v>12.37</v>
      </c>
      <c r="P376" s="44">
        <v>12</v>
      </c>
      <c r="Q376" s="44">
        <v>12.74</v>
      </c>
      <c r="R376" s="44">
        <v>10.88</v>
      </c>
      <c r="S376" s="19">
        <v>89.2</v>
      </c>
      <c r="T376" s="44">
        <v>19.650840807174887</v>
      </c>
      <c r="U376" s="44">
        <v>17.869843049327354</v>
      </c>
      <c r="V376" s="44">
        <v>18.468497757847533</v>
      </c>
      <c r="W376" s="44">
        <v>17.974607623318384</v>
      </c>
      <c r="X376" s="44">
        <v>18.378699551569504</v>
      </c>
      <c r="Y376" s="44">
        <v>18.438565022421525</v>
      </c>
      <c r="Z376" s="44">
        <v>20.878082959641254</v>
      </c>
      <c r="AA376" s="44">
        <v>24.499943946188338</v>
      </c>
      <c r="AB376" s="44">
        <v>22.629147982062779</v>
      </c>
      <c r="AC376" s="44">
        <v>18.513396860986546</v>
      </c>
      <c r="AD376" s="44">
        <v>17.95964125560538</v>
      </c>
      <c r="AE376" s="44">
        <v>19.067152466367713</v>
      </c>
      <c r="AF376" s="44">
        <v>16.28340807174888</v>
      </c>
    </row>
    <row r="377" spans="1:32">
      <c r="A377" s="3">
        <v>2010</v>
      </c>
      <c r="B377" s="5" t="s">
        <v>27</v>
      </c>
      <c r="C377" s="5" t="s">
        <v>23</v>
      </c>
      <c r="D377" s="2">
        <v>15</v>
      </c>
      <c r="E377" s="2">
        <v>8</v>
      </c>
      <c r="F377" s="44">
        <v>11.72</v>
      </c>
      <c r="G377" s="44">
        <v>10.55</v>
      </c>
      <c r="H377" s="44">
        <v>11.2</v>
      </c>
      <c r="I377" s="44">
        <v>10.78</v>
      </c>
      <c r="J377" s="44">
        <v>10.51</v>
      </c>
      <c r="K377" s="44">
        <v>10.8</v>
      </c>
      <c r="L377" s="44">
        <v>11.92</v>
      </c>
      <c r="M377" s="44">
        <v>15.22</v>
      </c>
      <c r="N377" s="44">
        <v>12.31</v>
      </c>
      <c r="O377" s="44">
        <v>10.68</v>
      </c>
      <c r="P377" s="44">
        <v>10.83</v>
      </c>
      <c r="Q377" s="44">
        <v>11.62</v>
      </c>
      <c r="R377" s="44">
        <v>10.86</v>
      </c>
      <c r="S377" s="19">
        <v>89.2</v>
      </c>
      <c r="T377" s="44">
        <v>17.540582959641256</v>
      </c>
      <c r="U377" s="44">
        <v>15.789517937219733</v>
      </c>
      <c r="V377" s="44">
        <v>16.762331838565022</v>
      </c>
      <c r="W377" s="44">
        <v>16.133744394618834</v>
      </c>
      <c r="X377" s="44">
        <v>15.729652466367712</v>
      </c>
      <c r="Y377" s="44">
        <v>16.163677130044846</v>
      </c>
      <c r="Z377" s="44">
        <v>17.839910313901346</v>
      </c>
      <c r="AA377" s="44">
        <v>22.778811659192826</v>
      </c>
      <c r="AB377" s="44">
        <v>18.42359865470852</v>
      </c>
      <c r="AC377" s="44">
        <v>15.984080717488789</v>
      </c>
      <c r="AD377" s="44">
        <v>16.208576233183855</v>
      </c>
      <c r="AE377" s="44">
        <v>17.390919282511209</v>
      </c>
      <c r="AF377" s="44">
        <v>16.253475336322868</v>
      </c>
    </row>
    <row r="378" spans="1:32">
      <c r="A378" s="3">
        <v>2010</v>
      </c>
      <c r="B378" s="5" t="s">
        <v>27</v>
      </c>
      <c r="C378" s="5" t="s">
        <v>24</v>
      </c>
      <c r="D378" s="2">
        <v>16</v>
      </c>
      <c r="E378" s="2">
        <v>8</v>
      </c>
      <c r="F378" s="44">
        <v>7.98</v>
      </c>
      <c r="G378" s="44">
        <v>7.32</v>
      </c>
      <c r="H378" s="44">
        <v>7.56</v>
      </c>
      <c r="I378" s="44">
        <v>7.56</v>
      </c>
      <c r="J378" s="44">
        <v>7.49</v>
      </c>
      <c r="K378" s="44">
        <v>7.82</v>
      </c>
      <c r="L378" s="44">
        <v>8.0500000000000007</v>
      </c>
      <c r="M378" s="44">
        <v>9</v>
      </c>
      <c r="N378" s="44">
        <v>8.5</v>
      </c>
      <c r="O378" s="44">
        <v>8.1199999999999992</v>
      </c>
      <c r="P378" s="44">
        <v>7.5</v>
      </c>
      <c r="Q378" s="44">
        <v>8.07</v>
      </c>
      <c r="R378" s="44">
        <v>8</v>
      </c>
      <c r="S378" s="19">
        <v>89.2</v>
      </c>
      <c r="T378" s="44">
        <v>11.943161434977579</v>
      </c>
      <c r="U378" s="44">
        <v>10.955381165919283</v>
      </c>
      <c r="V378" s="44">
        <v>11.31457399103139</v>
      </c>
      <c r="W378" s="44">
        <v>11.31457399103139</v>
      </c>
      <c r="X378" s="44">
        <v>11.209809417040359</v>
      </c>
      <c r="Y378" s="44">
        <v>11.703699551569507</v>
      </c>
      <c r="Z378" s="44">
        <v>12.047926008968611</v>
      </c>
      <c r="AA378" s="44">
        <v>13.469730941704036</v>
      </c>
      <c r="AB378" s="44">
        <v>12.721412556053812</v>
      </c>
      <c r="AC378" s="44">
        <v>12.152690582959641</v>
      </c>
      <c r="AD378" s="44">
        <v>11.224775784753362</v>
      </c>
      <c r="AE378" s="44">
        <v>12.077858744394618</v>
      </c>
      <c r="AF378" s="44">
        <v>11.973094170403588</v>
      </c>
    </row>
    <row r="379" spans="1:32">
      <c r="A379" s="3">
        <v>2010</v>
      </c>
      <c r="B379" s="5" t="s">
        <v>27</v>
      </c>
      <c r="C379" s="5" t="s">
        <v>25</v>
      </c>
      <c r="D379" s="2">
        <v>17</v>
      </c>
      <c r="E379" s="2">
        <v>8</v>
      </c>
      <c r="F379" s="44">
        <v>7.71</v>
      </c>
      <c r="G379" s="44">
        <v>7.17</v>
      </c>
      <c r="H379" s="44">
        <v>7.47</v>
      </c>
      <c r="I379" s="44">
        <v>7.35</v>
      </c>
      <c r="J379" s="44">
        <v>7.47</v>
      </c>
      <c r="K379" s="44">
        <v>7.58</v>
      </c>
      <c r="L379" s="44">
        <v>7.52</v>
      </c>
      <c r="M379" s="44">
        <v>8.5</v>
      </c>
      <c r="N379" s="44">
        <v>8.08</v>
      </c>
      <c r="O379" s="44">
        <v>8.07</v>
      </c>
      <c r="P379" s="44">
        <v>7.24</v>
      </c>
      <c r="Q379" s="44">
        <v>7.63</v>
      </c>
      <c r="R379" s="44">
        <v>8.16</v>
      </c>
      <c r="S379" s="19">
        <v>89.2</v>
      </c>
      <c r="T379" s="44">
        <v>11.539069506726458</v>
      </c>
      <c r="U379" s="44">
        <v>10.730885650224215</v>
      </c>
      <c r="V379" s="44">
        <v>11.179876681614349</v>
      </c>
      <c r="W379" s="44">
        <v>11.000280269058294</v>
      </c>
      <c r="X379" s="44">
        <v>11.179876681614349</v>
      </c>
      <c r="Y379" s="44">
        <v>11.3445067264574</v>
      </c>
      <c r="Z379" s="44">
        <v>11.254708520179371</v>
      </c>
      <c r="AA379" s="44">
        <v>12.721412556053812</v>
      </c>
      <c r="AB379" s="44">
        <v>12.092825112107624</v>
      </c>
      <c r="AC379" s="44">
        <v>12.077858744394618</v>
      </c>
      <c r="AD379" s="44">
        <v>10.835650224215247</v>
      </c>
      <c r="AE379" s="44">
        <v>11.419338565022422</v>
      </c>
      <c r="AF379" s="44">
        <v>12.21255605381166</v>
      </c>
    </row>
    <row r="380" spans="1:32">
      <c r="A380" s="3">
        <v>2010</v>
      </c>
      <c r="B380" s="5" t="s">
        <v>27</v>
      </c>
      <c r="C380" s="5" t="s">
        <v>26</v>
      </c>
      <c r="D380" s="2">
        <v>18</v>
      </c>
      <c r="E380" s="2">
        <v>8</v>
      </c>
      <c r="F380" s="44">
        <v>8</v>
      </c>
      <c r="G380" s="44">
        <v>7.35</v>
      </c>
      <c r="H380" s="44">
        <v>7.61</v>
      </c>
      <c r="I380" s="44">
        <v>7.6</v>
      </c>
      <c r="J380" s="44">
        <v>7.5</v>
      </c>
      <c r="K380" s="44">
        <v>7.88</v>
      </c>
      <c r="L380" s="44">
        <v>8.18</v>
      </c>
      <c r="M380" s="44">
        <v>9.18</v>
      </c>
      <c r="N380" s="44">
        <v>8.56</v>
      </c>
      <c r="O380" s="44">
        <v>8.1300000000000008</v>
      </c>
      <c r="P380" s="44">
        <v>7.61</v>
      </c>
      <c r="Q380" s="44">
        <v>8.1999999999999993</v>
      </c>
      <c r="R380" s="44">
        <v>7.92</v>
      </c>
      <c r="S380" s="19">
        <v>89.2</v>
      </c>
      <c r="T380" s="44">
        <v>11.973094170403588</v>
      </c>
      <c r="U380" s="44">
        <v>11.000280269058294</v>
      </c>
      <c r="V380" s="44">
        <v>11.389405829596413</v>
      </c>
      <c r="W380" s="44">
        <v>11.374439461883407</v>
      </c>
      <c r="X380" s="44">
        <v>11.224775784753362</v>
      </c>
      <c r="Y380" s="44">
        <v>11.793497757847533</v>
      </c>
      <c r="Z380" s="44">
        <v>12.242488789237667</v>
      </c>
      <c r="AA380" s="44">
        <v>13.739125560538115</v>
      </c>
      <c r="AB380" s="44">
        <v>12.811210762331838</v>
      </c>
      <c r="AC380" s="44">
        <v>12.167656950672646</v>
      </c>
      <c r="AD380" s="44">
        <v>11.389405829596413</v>
      </c>
      <c r="AE380" s="44">
        <v>12.272421524663674</v>
      </c>
      <c r="AF380" s="44">
        <v>11.85336322869955</v>
      </c>
    </row>
    <row r="381" spans="1:32">
      <c r="A381" s="3">
        <v>2010</v>
      </c>
      <c r="B381" s="5" t="s">
        <v>28</v>
      </c>
      <c r="C381" s="5" t="s">
        <v>18</v>
      </c>
      <c r="D381" s="2">
        <v>19</v>
      </c>
      <c r="E381" s="2">
        <v>8</v>
      </c>
      <c r="F381" s="45">
        <v>11.08</v>
      </c>
      <c r="G381" s="45">
        <v>10</v>
      </c>
      <c r="H381" s="45">
        <v>10.42</v>
      </c>
      <c r="I381" s="45">
        <v>10.220000000000001</v>
      </c>
      <c r="J381" s="45">
        <v>10.220000000000001</v>
      </c>
      <c r="K381" s="45">
        <v>10.35</v>
      </c>
      <c r="L381" s="45">
        <v>11.49</v>
      </c>
      <c r="M381" s="45">
        <v>14.28</v>
      </c>
      <c r="N381" s="45">
        <v>12.28</v>
      </c>
      <c r="O381" s="45">
        <v>10.48</v>
      </c>
      <c r="P381" s="45">
        <v>10.16</v>
      </c>
      <c r="Q381" s="45">
        <v>10.94</v>
      </c>
      <c r="R381" s="45">
        <v>9.68</v>
      </c>
      <c r="S381" s="19">
        <v>89.2</v>
      </c>
      <c r="T381" s="45">
        <v>16.58273542600897</v>
      </c>
      <c r="U381" s="45">
        <v>14.966367713004484</v>
      </c>
      <c r="V381" s="45">
        <v>15.594955156950672</v>
      </c>
      <c r="W381" s="45">
        <v>15.295627802690584</v>
      </c>
      <c r="X381" s="45">
        <v>15.295627802690584</v>
      </c>
      <c r="Y381" s="45">
        <v>15.49019058295964</v>
      </c>
      <c r="Z381" s="45">
        <v>17.19635650224215</v>
      </c>
      <c r="AA381" s="45">
        <v>21.3719730941704</v>
      </c>
      <c r="AB381" s="45">
        <v>18.378699551569504</v>
      </c>
      <c r="AC381" s="45">
        <v>15.684753363228701</v>
      </c>
      <c r="AD381" s="45">
        <v>15.205829596412556</v>
      </c>
      <c r="AE381" s="45">
        <v>16.373206278026906</v>
      </c>
      <c r="AF381" s="45">
        <v>14.487443946188341</v>
      </c>
    </row>
    <row r="382" spans="1:32">
      <c r="A382" s="3">
        <v>2010</v>
      </c>
      <c r="B382" s="5" t="s">
        <v>28</v>
      </c>
      <c r="C382" s="5" t="s">
        <v>19</v>
      </c>
      <c r="D382" s="2">
        <v>20</v>
      </c>
      <c r="E382" s="2">
        <v>8</v>
      </c>
      <c r="F382" s="45">
        <v>12.34</v>
      </c>
      <c r="G382" s="45">
        <v>11.13</v>
      </c>
      <c r="H382" s="45">
        <v>11.58</v>
      </c>
      <c r="I382" s="45">
        <v>11.39</v>
      </c>
      <c r="J382" s="45">
        <v>11.57</v>
      </c>
      <c r="K382" s="45">
        <v>11.62</v>
      </c>
      <c r="L382" s="45">
        <v>13.12</v>
      </c>
      <c r="M382" s="45">
        <v>15.33</v>
      </c>
      <c r="N382" s="45">
        <v>14.3</v>
      </c>
      <c r="O382" s="45">
        <v>11.67</v>
      </c>
      <c r="P382" s="45">
        <v>11.31</v>
      </c>
      <c r="Q382" s="45">
        <v>12</v>
      </c>
      <c r="R382" s="45">
        <v>10.19</v>
      </c>
      <c r="S382" s="19">
        <v>89.2</v>
      </c>
      <c r="T382" s="45">
        <v>18.468497757847533</v>
      </c>
      <c r="U382" s="45">
        <v>16.657567264573991</v>
      </c>
      <c r="V382" s="45">
        <v>17.331053811659192</v>
      </c>
      <c r="W382" s="45">
        <v>17.046692825112107</v>
      </c>
      <c r="X382" s="45">
        <v>17.316087443946188</v>
      </c>
      <c r="Y382" s="45">
        <v>17.390919282511209</v>
      </c>
      <c r="Z382" s="45">
        <v>19.635874439461883</v>
      </c>
      <c r="AA382" s="45">
        <v>22.943441704035873</v>
      </c>
      <c r="AB382" s="45">
        <v>21.401905829596412</v>
      </c>
      <c r="AC382" s="45">
        <v>17.465751121076231</v>
      </c>
      <c r="AD382" s="45">
        <v>16.926961883408072</v>
      </c>
      <c r="AE382" s="45">
        <v>17.95964125560538</v>
      </c>
      <c r="AF382" s="45">
        <v>15.250728699551569</v>
      </c>
    </row>
    <row r="383" spans="1:32">
      <c r="A383" s="3">
        <v>2010</v>
      </c>
      <c r="B383" s="5" t="s">
        <v>28</v>
      </c>
      <c r="C383" s="5" t="s">
        <v>20</v>
      </c>
      <c r="D383" s="2">
        <v>21</v>
      </c>
      <c r="E383" s="2">
        <v>8</v>
      </c>
      <c r="F383" s="45">
        <v>9.89</v>
      </c>
      <c r="G383" s="45">
        <v>9</v>
      </c>
      <c r="H383" s="45">
        <v>9.4600000000000009</v>
      </c>
      <c r="I383" s="45">
        <v>9.11</v>
      </c>
      <c r="J383" s="45">
        <v>8.94</v>
      </c>
      <c r="K383" s="45">
        <v>9.2899999999999991</v>
      </c>
      <c r="L383" s="45">
        <v>9.98</v>
      </c>
      <c r="M383" s="45">
        <v>13.35</v>
      </c>
      <c r="N383" s="45">
        <v>10.49</v>
      </c>
      <c r="O383" s="45">
        <v>9.44</v>
      </c>
      <c r="P383" s="45">
        <v>9.2200000000000006</v>
      </c>
      <c r="Q383" s="45">
        <v>9.93</v>
      </c>
      <c r="R383" s="45">
        <v>9.2799999999999994</v>
      </c>
      <c r="S383" s="19">
        <v>89.2</v>
      </c>
      <c r="T383" s="45">
        <v>14.801737668161435</v>
      </c>
      <c r="U383" s="45">
        <v>13.469730941704036</v>
      </c>
      <c r="V383" s="45">
        <v>14.158183856502243</v>
      </c>
      <c r="W383" s="45">
        <v>13.634360986547085</v>
      </c>
      <c r="X383" s="45">
        <v>13.379932735426008</v>
      </c>
      <c r="Y383" s="45">
        <v>13.903755605381164</v>
      </c>
      <c r="Z383" s="45">
        <v>14.936434977578477</v>
      </c>
      <c r="AA383" s="45">
        <v>19.980100896860986</v>
      </c>
      <c r="AB383" s="45">
        <v>15.699719730941704</v>
      </c>
      <c r="AC383" s="45">
        <v>14.128251121076232</v>
      </c>
      <c r="AD383" s="45">
        <v>13.798991031390136</v>
      </c>
      <c r="AE383" s="45">
        <v>14.861603139013452</v>
      </c>
      <c r="AF383" s="45">
        <v>13.88878923766816</v>
      </c>
    </row>
    <row r="384" spans="1:32">
      <c r="A384" s="3">
        <v>2010</v>
      </c>
      <c r="B384" s="5" t="s">
        <v>28</v>
      </c>
      <c r="C384" s="5" t="s">
        <v>21</v>
      </c>
      <c r="D384" s="2">
        <v>22</v>
      </c>
      <c r="E384" s="2">
        <v>8</v>
      </c>
      <c r="F384" s="45">
        <v>12.5</v>
      </c>
      <c r="G384" s="45">
        <v>11.15</v>
      </c>
      <c r="H384" s="45">
        <v>11.84</v>
      </c>
      <c r="I384" s="45">
        <v>11.48</v>
      </c>
      <c r="J384" s="45">
        <v>11.54</v>
      </c>
      <c r="K384" s="45">
        <v>11.62</v>
      </c>
      <c r="L384" s="45">
        <v>13.03</v>
      </c>
      <c r="M384" s="45">
        <v>15.76</v>
      </c>
      <c r="N384" s="45">
        <v>13.89</v>
      </c>
      <c r="O384" s="45">
        <v>11.57</v>
      </c>
      <c r="P384" s="45">
        <v>11.45</v>
      </c>
      <c r="Q384" s="45">
        <v>12.14</v>
      </c>
      <c r="R384" s="45">
        <v>10.8</v>
      </c>
      <c r="S384" s="19">
        <v>89.2</v>
      </c>
      <c r="T384" s="45">
        <v>18.707959641255606</v>
      </c>
      <c r="U384" s="45">
        <v>16.6875</v>
      </c>
      <c r="V384" s="45">
        <v>17.720179372197308</v>
      </c>
      <c r="W384" s="45">
        <v>17.181390134529149</v>
      </c>
      <c r="X384" s="45">
        <v>17.271188340807175</v>
      </c>
      <c r="Y384" s="45">
        <v>17.390919282511209</v>
      </c>
      <c r="Z384" s="45">
        <v>19.501177130044841</v>
      </c>
      <c r="AA384" s="45">
        <v>23.586995515695065</v>
      </c>
      <c r="AB384" s="45">
        <v>20.788284753363229</v>
      </c>
      <c r="AC384" s="45">
        <v>17.316087443946188</v>
      </c>
      <c r="AD384" s="45">
        <v>17.136491031390133</v>
      </c>
      <c r="AE384" s="45">
        <v>18.169170403587444</v>
      </c>
      <c r="AF384" s="45">
        <v>16.163677130044846</v>
      </c>
    </row>
    <row r="385" spans="1:32">
      <c r="A385" s="3">
        <v>2010</v>
      </c>
      <c r="B385" s="5" t="s">
        <v>28</v>
      </c>
      <c r="C385" s="5" t="s">
        <v>22</v>
      </c>
      <c r="D385" s="2">
        <v>23</v>
      </c>
      <c r="E385" s="2">
        <v>8</v>
      </c>
      <c r="F385" s="45">
        <v>13</v>
      </c>
      <c r="G385" s="45">
        <v>11.76</v>
      </c>
      <c r="H385" s="45">
        <v>12.25</v>
      </c>
      <c r="I385" s="45">
        <v>11.89</v>
      </c>
      <c r="J385" s="45">
        <v>12.14</v>
      </c>
      <c r="K385" s="45">
        <v>12.21</v>
      </c>
      <c r="L385" s="45">
        <v>13.78</v>
      </c>
      <c r="M385" s="45">
        <v>16.29</v>
      </c>
      <c r="N385" s="45">
        <v>15</v>
      </c>
      <c r="O385" s="45">
        <v>12.23</v>
      </c>
      <c r="P385" s="45">
        <v>11.85</v>
      </c>
      <c r="Q385" s="45">
        <v>12.54</v>
      </c>
      <c r="R385" s="45">
        <v>10.79</v>
      </c>
      <c r="S385" s="19">
        <v>89.2</v>
      </c>
      <c r="T385" s="45">
        <v>19.456278026905828</v>
      </c>
      <c r="U385" s="45">
        <v>17.600448430493273</v>
      </c>
      <c r="V385" s="45">
        <v>18.333800448430491</v>
      </c>
      <c r="W385" s="45">
        <v>17.795011210762333</v>
      </c>
      <c r="X385" s="45">
        <v>18.169170403587444</v>
      </c>
      <c r="Y385" s="45">
        <v>18.273934977578477</v>
      </c>
      <c r="Z385" s="45">
        <v>20.623654708520178</v>
      </c>
      <c r="AA385" s="45">
        <v>24.3802130044843</v>
      </c>
      <c r="AB385" s="45">
        <v>22.449551569506724</v>
      </c>
      <c r="AC385" s="45">
        <v>18.303867713004486</v>
      </c>
      <c r="AD385" s="45">
        <v>17.735145739910312</v>
      </c>
      <c r="AE385" s="45">
        <v>18.767825112107623</v>
      </c>
      <c r="AF385" s="45">
        <v>16.148710762331838</v>
      </c>
    </row>
    <row r="386" spans="1:32">
      <c r="A386" s="3">
        <v>2010</v>
      </c>
      <c r="B386" s="5" t="s">
        <v>28</v>
      </c>
      <c r="C386" s="5" t="s">
        <v>23</v>
      </c>
      <c r="D386" s="2">
        <v>24</v>
      </c>
      <c r="E386" s="2">
        <v>8</v>
      </c>
      <c r="F386" s="45">
        <v>11.69</v>
      </c>
      <c r="G386" s="45">
        <v>10.52</v>
      </c>
      <c r="H386" s="45">
        <v>11.18</v>
      </c>
      <c r="I386" s="45">
        <v>10.77</v>
      </c>
      <c r="J386" s="45">
        <v>10.5</v>
      </c>
      <c r="K386" s="45">
        <v>10.81</v>
      </c>
      <c r="L386" s="45">
        <v>11.89</v>
      </c>
      <c r="M386" s="45">
        <v>15.22</v>
      </c>
      <c r="N386" s="45">
        <v>12.3</v>
      </c>
      <c r="O386" s="45">
        <v>10.66</v>
      </c>
      <c r="P386" s="45">
        <v>10.8</v>
      </c>
      <c r="Q386" s="45">
        <v>11.6</v>
      </c>
      <c r="R386" s="45">
        <v>10.85</v>
      </c>
      <c r="S386" s="19">
        <v>89.2</v>
      </c>
      <c r="T386" s="45">
        <v>17.495683856502243</v>
      </c>
      <c r="U386" s="45">
        <v>15.744618834080715</v>
      </c>
      <c r="V386" s="45">
        <v>16.732399103139013</v>
      </c>
      <c r="W386" s="45">
        <v>16.118778026905826</v>
      </c>
      <c r="X386" s="45">
        <v>15.714686098654708</v>
      </c>
      <c r="Y386" s="45">
        <v>16.178643497757847</v>
      </c>
      <c r="Z386" s="45">
        <v>17.795011210762333</v>
      </c>
      <c r="AA386" s="45">
        <v>22.778811659192826</v>
      </c>
      <c r="AB386" s="45">
        <v>18.408632286995516</v>
      </c>
      <c r="AC386" s="45">
        <v>15.954147982062782</v>
      </c>
      <c r="AD386" s="45">
        <v>16.163677130044846</v>
      </c>
      <c r="AE386" s="45">
        <v>17.360986547085201</v>
      </c>
      <c r="AF386" s="45">
        <v>16.238508968609864</v>
      </c>
    </row>
    <row r="387" spans="1:32">
      <c r="A387" s="3">
        <v>2010</v>
      </c>
      <c r="B387" s="5" t="s">
        <v>28</v>
      </c>
      <c r="C387" s="5" t="s">
        <v>24</v>
      </c>
      <c r="D387" s="2">
        <v>25</v>
      </c>
      <c r="E387" s="2">
        <v>8</v>
      </c>
      <c r="F387" s="45">
        <v>7.97</v>
      </c>
      <c r="G387" s="45">
        <v>7.27</v>
      </c>
      <c r="H387" s="45">
        <v>7.52</v>
      </c>
      <c r="I387" s="45">
        <v>7.55</v>
      </c>
      <c r="J387" s="45">
        <v>7.48</v>
      </c>
      <c r="K387" s="45">
        <v>7.82</v>
      </c>
      <c r="L387" s="45">
        <v>8.0299999999999994</v>
      </c>
      <c r="M387" s="45">
        <v>9</v>
      </c>
      <c r="N387" s="45">
        <v>8.5</v>
      </c>
      <c r="O387" s="45">
        <v>8.11</v>
      </c>
      <c r="P387" s="45">
        <v>7.5</v>
      </c>
      <c r="Q387" s="45">
        <v>8.07</v>
      </c>
      <c r="R387" s="45">
        <v>8</v>
      </c>
      <c r="S387" s="19">
        <v>89.2</v>
      </c>
      <c r="T387" s="45">
        <v>11.928195067264573</v>
      </c>
      <c r="U387" s="45">
        <v>10.88054932735426</v>
      </c>
      <c r="V387" s="45">
        <v>11.254708520179371</v>
      </c>
      <c r="W387" s="45">
        <v>11.299607623318385</v>
      </c>
      <c r="X387" s="45">
        <v>11.194843049327355</v>
      </c>
      <c r="Y387" s="45">
        <v>11.703699551569507</v>
      </c>
      <c r="Z387" s="45">
        <v>12.017993273542599</v>
      </c>
      <c r="AA387" s="45">
        <v>13.469730941704036</v>
      </c>
      <c r="AB387" s="45">
        <v>12.721412556053812</v>
      </c>
      <c r="AC387" s="45">
        <v>12.137724215246635</v>
      </c>
      <c r="AD387" s="45">
        <v>11.224775784753362</v>
      </c>
      <c r="AE387" s="45">
        <v>12.077858744394618</v>
      </c>
      <c r="AF387" s="45">
        <v>11.973094170403588</v>
      </c>
    </row>
    <row r="388" spans="1:32">
      <c r="A388" s="3">
        <v>2010</v>
      </c>
      <c r="B388" s="5" t="s">
        <v>28</v>
      </c>
      <c r="C388" s="5" t="s">
        <v>25</v>
      </c>
      <c r="D388" s="2">
        <v>26</v>
      </c>
      <c r="E388" s="2">
        <v>8</v>
      </c>
      <c r="F388" s="45">
        <v>7.67</v>
      </c>
      <c r="G388" s="45">
        <v>7.14</v>
      </c>
      <c r="H388" s="45">
        <v>7.43</v>
      </c>
      <c r="I388" s="45">
        <v>7.34</v>
      </c>
      <c r="J388" s="45">
        <v>7.42</v>
      </c>
      <c r="K388" s="45">
        <v>7.56</v>
      </c>
      <c r="L388" s="45">
        <v>7.5</v>
      </c>
      <c r="M388" s="45">
        <v>8.51</v>
      </c>
      <c r="N388" s="45">
        <v>8.0299999999999994</v>
      </c>
      <c r="O388" s="45">
        <v>8.08</v>
      </c>
      <c r="P388" s="45">
        <v>7.17</v>
      </c>
      <c r="Q388" s="45">
        <v>7.6</v>
      </c>
      <c r="R388" s="45">
        <v>8.1999999999999993</v>
      </c>
      <c r="S388" s="19">
        <v>89.2</v>
      </c>
      <c r="T388" s="45">
        <v>11.479204035874439</v>
      </c>
      <c r="U388" s="45">
        <v>10.6859865470852</v>
      </c>
      <c r="V388" s="45">
        <v>11.120011210762332</v>
      </c>
      <c r="W388" s="45">
        <v>10.985313901345291</v>
      </c>
      <c r="X388" s="45">
        <v>11.105044843049326</v>
      </c>
      <c r="Y388" s="45">
        <v>11.31457399103139</v>
      </c>
      <c r="Z388" s="45">
        <v>11.224775784753362</v>
      </c>
      <c r="AA388" s="45">
        <v>12.736378923766816</v>
      </c>
      <c r="AB388" s="45">
        <v>12.017993273542599</v>
      </c>
      <c r="AC388" s="45">
        <v>12.092825112107624</v>
      </c>
      <c r="AD388" s="45">
        <v>10.730885650224215</v>
      </c>
      <c r="AE388" s="45">
        <v>11.374439461883407</v>
      </c>
      <c r="AF388" s="45">
        <v>12.272421524663674</v>
      </c>
    </row>
    <row r="389" spans="1:32">
      <c r="A389" s="3">
        <v>2010</v>
      </c>
      <c r="B389" s="5" t="s">
        <v>28</v>
      </c>
      <c r="C389" s="5" t="s">
        <v>26</v>
      </c>
      <c r="D389" s="2">
        <v>27</v>
      </c>
      <c r="E389" s="2">
        <v>8</v>
      </c>
      <c r="F389" s="45">
        <v>8</v>
      </c>
      <c r="G389" s="45">
        <v>7.34</v>
      </c>
      <c r="H389" s="45">
        <v>7.57</v>
      </c>
      <c r="I389" s="45">
        <v>7.58</v>
      </c>
      <c r="J389" s="45">
        <v>7.49</v>
      </c>
      <c r="K389" s="45">
        <v>7.89</v>
      </c>
      <c r="L389" s="45">
        <v>8.19</v>
      </c>
      <c r="M389" s="45">
        <v>9.2100000000000009</v>
      </c>
      <c r="N389" s="45">
        <v>8.57</v>
      </c>
      <c r="O389" s="45">
        <v>8.1300000000000008</v>
      </c>
      <c r="P389" s="45">
        <v>7.6</v>
      </c>
      <c r="Q389" s="45">
        <v>8.19</v>
      </c>
      <c r="R389" s="45">
        <v>7.92</v>
      </c>
      <c r="S389" s="19">
        <v>89.2</v>
      </c>
      <c r="T389" s="45">
        <v>11.973094170403588</v>
      </c>
      <c r="U389" s="45">
        <v>10.985313901345291</v>
      </c>
      <c r="V389" s="45">
        <v>11.329540358744394</v>
      </c>
      <c r="W389" s="45">
        <v>11.3445067264574</v>
      </c>
      <c r="X389" s="45">
        <v>11.209809417040359</v>
      </c>
      <c r="Y389" s="45">
        <v>11.808464125560539</v>
      </c>
      <c r="Z389" s="45">
        <v>12.257455156950673</v>
      </c>
      <c r="AA389" s="45">
        <v>13.78402466367713</v>
      </c>
      <c r="AB389" s="45">
        <v>12.826177130044844</v>
      </c>
      <c r="AC389" s="45">
        <v>12.167656950672646</v>
      </c>
      <c r="AD389" s="45">
        <v>11.374439461883407</v>
      </c>
      <c r="AE389" s="45">
        <v>12.257455156950673</v>
      </c>
      <c r="AF389" s="45">
        <v>11.85336322869955</v>
      </c>
    </row>
    <row r="390" spans="1:32">
      <c r="A390" s="3">
        <v>2010</v>
      </c>
      <c r="B390" s="5" t="s">
        <v>29</v>
      </c>
      <c r="C390" s="5" t="s">
        <v>18</v>
      </c>
      <c r="D390" s="2">
        <v>28</v>
      </c>
      <c r="E390" s="2">
        <v>8</v>
      </c>
      <c r="F390" s="46">
        <v>21212</v>
      </c>
      <c r="G390" s="46">
        <v>19177</v>
      </c>
      <c r="H390" s="46">
        <v>20000</v>
      </c>
      <c r="I390" s="46">
        <v>19811</v>
      </c>
      <c r="J390" s="46">
        <v>20201</v>
      </c>
      <c r="K390" s="46">
        <v>19894</v>
      </c>
      <c r="L390" s="46">
        <v>22263</v>
      </c>
      <c r="M390" s="46">
        <v>27721</v>
      </c>
      <c r="N390" s="46">
        <v>23434</v>
      </c>
      <c r="O390" s="46">
        <v>20000</v>
      </c>
      <c r="P390" s="46">
        <v>19255</v>
      </c>
      <c r="Q390" s="46">
        <v>20764</v>
      </c>
      <c r="R390" s="46">
        <v>18142</v>
      </c>
      <c r="S390" s="19">
        <v>89.2</v>
      </c>
      <c r="T390" s="46">
        <v>31746.659192825111</v>
      </c>
      <c r="U390" s="46">
        <v>28701.003363228698</v>
      </c>
      <c r="V390" s="46">
        <v>29932.735426008967</v>
      </c>
      <c r="W390" s="46">
        <v>29649.871076233183</v>
      </c>
      <c r="X390" s="46">
        <v>30233.559417040356</v>
      </c>
      <c r="Y390" s="46">
        <v>29774.09192825112</v>
      </c>
      <c r="Z390" s="46">
        <v>33319.624439461884</v>
      </c>
      <c r="AA390" s="46">
        <v>41488.267937219731</v>
      </c>
      <c r="AB390" s="46">
        <v>35072.186098654711</v>
      </c>
      <c r="AC390" s="46">
        <v>29932.735426008967</v>
      </c>
      <c r="AD390" s="46">
        <v>28817.741031390135</v>
      </c>
      <c r="AE390" s="46">
        <v>31076.16591928251</v>
      </c>
      <c r="AF390" s="46">
        <v>27151.984304932736</v>
      </c>
    </row>
    <row r="391" spans="1:32">
      <c r="A391" s="3">
        <v>2010</v>
      </c>
      <c r="B391" s="5" t="s">
        <v>29</v>
      </c>
      <c r="C391" s="5" t="s">
        <v>19</v>
      </c>
      <c r="D391" s="2">
        <v>29</v>
      </c>
      <c r="E391" s="2">
        <v>8</v>
      </c>
      <c r="F391" s="46">
        <v>26272</v>
      </c>
      <c r="G391" s="46">
        <v>23640</v>
      </c>
      <c r="H391" s="46">
        <v>24382</v>
      </c>
      <c r="I391" s="46">
        <v>24646</v>
      </c>
      <c r="J391" s="46">
        <v>25228</v>
      </c>
      <c r="K391" s="46">
        <v>24605</v>
      </c>
      <c r="L391" s="46">
        <v>28144</v>
      </c>
      <c r="M391" s="46">
        <v>31582</v>
      </c>
      <c r="N391" s="46">
        <v>30136</v>
      </c>
      <c r="O391" s="46">
        <v>25153</v>
      </c>
      <c r="P391" s="46">
        <v>23801</v>
      </c>
      <c r="Q391" s="46">
        <v>25554</v>
      </c>
      <c r="R391" s="46">
        <v>21489</v>
      </c>
      <c r="S391" s="19">
        <v>89.2</v>
      </c>
      <c r="T391" s="46">
        <v>39319.641255605377</v>
      </c>
      <c r="U391" s="46">
        <v>35380.493273542597</v>
      </c>
      <c r="V391" s="46">
        <v>36490.99775784753</v>
      </c>
      <c r="W391" s="46">
        <v>36886.109865470848</v>
      </c>
      <c r="X391" s="46">
        <v>37757.152466367712</v>
      </c>
      <c r="Y391" s="46">
        <v>36824.74775784753</v>
      </c>
      <c r="Z391" s="46">
        <v>42121.345291479818</v>
      </c>
      <c r="AA391" s="46">
        <v>47266.78251121076</v>
      </c>
      <c r="AB391" s="46">
        <v>45102.645739910309</v>
      </c>
      <c r="AC391" s="46">
        <v>37644.904708520175</v>
      </c>
      <c r="AD391" s="46">
        <v>35621.451793721972</v>
      </c>
      <c r="AE391" s="46">
        <v>38245.056053811655</v>
      </c>
      <c r="AF391" s="46">
        <v>32161.227578475336</v>
      </c>
    </row>
    <row r="392" spans="1:32">
      <c r="A392" s="3">
        <v>2010</v>
      </c>
      <c r="B392" s="5" t="s">
        <v>29</v>
      </c>
      <c r="C392" s="5" t="s">
        <v>20</v>
      </c>
      <c r="D392" s="2">
        <v>30</v>
      </c>
      <c r="E392" s="2">
        <v>8</v>
      </c>
      <c r="F392" s="46">
        <v>16320</v>
      </c>
      <c r="G392" s="46">
        <v>15126</v>
      </c>
      <c r="H392" s="46">
        <v>15864</v>
      </c>
      <c r="I392" s="46">
        <v>15049</v>
      </c>
      <c r="J392" s="46">
        <v>14965</v>
      </c>
      <c r="K392" s="46">
        <v>15081</v>
      </c>
      <c r="L392" s="46">
        <v>16343</v>
      </c>
      <c r="M392" s="46">
        <v>23620</v>
      </c>
      <c r="N392" s="46">
        <v>17001</v>
      </c>
      <c r="O392" s="46">
        <v>15191</v>
      </c>
      <c r="P392" s="46">
        <v>15547</v>
      </c>
      <c r="Q392" s="46">
        <v>16480</v>
      </c>
      <c r="R392" s="46">
        <v>14808</v>
      </c>
      <c r="S392" s="19">
        <v>89.2</v>
      </c>
      <c r="T392" s="46">
        <v>24425.112107623318</v>
      </c>
      <c r="U392" s="46">
        <v>22638.127802690582</v>
      </c>
      <c r="V392" s="46">
        <v>23742.645739910313</v>
      </c>
      <c r="W392" s="46">
        <v>22522.886771300447</v>
      </c>
      <c r="X392" s="46">
        <v>22397.169282511211</v>
      </c>
      <c r="Y392" s="46">
        <v>22570.779147982063</v>
      </c>
      <c r="Z392" s="46">
        <v>24459.534753363227</v>
      </c>
      <c r="AA392" s="46">
        <v>35350.560538116588</v>
      </c>
      <c r="AB392" s="46">
        <v>25444.321748878923</v>
      </c>
      <c r="AC392" s="46">
        <v>22735.409192825111</v>
      </c>
      <c r="AD392" s="46">
        <v>23268.211883408072</v>
      </c>
      <c r="AE392" s="46">
        <v>24664.57399103139</v>
      </c>
      <c r="AF392" s="46">
        <v>22162.197309417039</v>
      </c>
    </row>
    <row r="393" spans="1:32">
      <c r="A393" s="3">
        <v>2010</v>
      </c>
      <c r="B393" s="5" t="s">
        <v>29</v>
      </c>
      <c r="C393" s="5" t="s">
        <v>21</v>
      </c>
      <c r="D393" s="2">
        <v>31</v>
      </c>
      <c r="E393" s="2">
        <v>8</v>
      </c>
      <c r="F393" s="46">
        <v>25882</v>
      </c>
      <c r="G393" s="46">
        <v>23184</v>
      </c>
      <c r="H393" s="46">
        <v>24291</v>
      </c>
      <c r="I393" s="46">
        <v>23949</v>
      </c>
      <c r="J393" s="46">
        <v>24453</v>
      </c>
      <c r="K393" s="46">
        <v>23901</v>
      </c>
      <c r="L393" s="46">
        <v>27229</v>
      </c>
      <c r="M393" s="46">
        <v>32003</v>
      </c>
      <c r="N393" s="46">
        <v>28822</v>
      </c>
      <c r="O393" s="46">
        <v>24474</v>
      </c>
      <c r="P393" s="46">
        <v>23490</v>
      </c>
      <c r="Q393" s="46">
        <v>25082</v>
      </c>
      <c r="R393" s="46">
        <v>22390</v>
      </c>
      <c r="S393" s="19">
        <v>89.2</v>
      </c>
      <c r="T393" s="46">
        <v>38735.952914798203</v>
      </c>
      <c r="U393" s="46">
        <v>34698.026905829596</v>
      </c>
      <c r="V393" s="46">
        <v>36354.803811659192</v>
      </c>
      <c r="W393" s="46">
        <v>35842.954035874442</v>
      </c>
      <c r="X393" s="46">
        <v>36597.258968609865</v>
      </c>
      <c r="Y393" s="46">
        <v>35771.115470852019</v>
      </c>
      <c r="Z393" s="46">
        <v>40751.922645739905</v>
      </c>
      <c r="AA393" s="46">
        <v>47896.86659192825</v>
      </c>
      <c r="AB393" s="46">
        <v>43136.065022421521</v>
      </c>
      <c r="AC393" s="46">
        <v>36628.688340807174</v>
      </c>
      <c r="AD393" s="46">
        <v>35155.99775784753</v>
      </c>
      <c r="AE393" s="46">
        <v>37538.643497757846</v>
      </c>
      <c r="AF393" s="46">
        <v>33509.697309417039</v>
      </c>
    </row>
    <row r="394" spans="1:32">
      <c r="A394" s="3">
        <v>2010</v>
      </c>
      <c r="B394" s="5" t="s">
        <v>29</v>
      </c>
      <c r="C394" s="5" t="s">
        <v>22</v>
      </c>
      <c r="D394" s="2">
        <v>32</v>
      </c>
      <c r="E394" s="2">
        <v>8</v>
      </c>
      <c r="F394" s="46">
        <v>28080</v>
      </c>
      <c r="G394" s="46">
        <v>25441</v>
      </c>
      <c r="H394" s="46">
        <v>26214</v>
      </c>
      <c r="I394" s="46">
        <v>26199</v>
      </c>
      <c r="J394" s="46">
        <v>26835</v>
      </c>
      <c r="K394" s="46">
        <v>25921</v>
      </c>
      <c r="L394" s="46">
        <v>29997</v>
      </c>
      <c r="M394" s="46">
        <v>34147</v>
      </c>
      <c r="N394" s="46">
        <v>32084</v>
      </c>
      <c r="O394" s="46">
        <v>26847</v>
      </c>
      <c r="P394" s="46">
        <v>25355</v>
      </c>
      <c r="Q394" s="46">
        <v>27195</v>
      </c>
      <c r="R394" s="46">
        <v>23355</v>
      </c>
      <c r="S394" s="19">
        <v>89.2</v>
      </c>
      <c r="T394" s="46">
        <v>42025.560538116588</v>
      </c>
      <c r="U394" s="46">
        <v>38075.936098654711</v>
      </c>
      <c r="V394" s="46">
        <v>39232.836322869953</v>
      </c>
      <c r="W394" s="46">
        <v>39210.386771300444</v>
      </c>
      <c r="X394" s="46">
        <v>40162.24775784753</v>
      </c>
      <c r="Y394" s="46">
        <v>38794.321748878923</v>
      </c>
      <c r="Z394" s="46">
        <v>44894.613228699549</v>
      </c>
      <c r="AA394" s="46">
        <v>51105.655829596413</v>
      </c>
      <c r="AB394" s="46">
        <v>48018.094170403587</v>
      </c>
      <c r="AC394" s="46">
        <v>40180.207399103136</v>
      </c>
      <c r="AD394" s="46">
        <v>37947.225336322866</v>
      </c>
      <c r="AE394" s="46">
        <v>40701.036995515693</v>
      </c>
      <c r="AF394" s="46">
        <v>34953.951793721972</v>
      </c>
    </row>
    <row r="395" spans="1:32">
      <c r="A395" s="3">
        <v>2010</v>
      </c>
      <c r="B395" s="5" t="s">
        <v>29</v>
      </c>
      <c r="C395" s="5" t="s">
        <v>23</v>
      </c>
      <c r="D395" s="2">
        <v>33</v>
      </c>
      <c r="E395" s="2">
        <v>8</v>
      </c>
      <c r="F395" s="46">
        <v>22492</v>
      </c>
      <c r="G395" s="46">
        <v>20034</v>
      </c>
      <c r="H395" s="46">
        <v>21495</v>
      </c>
      <c r="I395" s="46">
        <v>20735</v>
      </c>
      <c r="J395" s="46">
        <v>20604</v>
      </c>
      <c r="K395" s="46">
        <v>20698</v>
      </c>
      <c r="L395" s="46">
        <v>23332</v>
      </c>
      <c r="M395" s="46">
        <v>29432</v>
      </c>
      <c r="N395" s="46">
        <v>23969</v>
      </c>
      <c r="O395" s="46">
        <v>20668</v>
      </c>
      <c r="P395" s="46">
        <v>20274</v>
      </c>
      <c r="Q395" s="46">
        <v>21818</v>
      </c>
      <c r="R395" s="46">
        <v>20712</v>
      </c>
      <c r="S395" s="19">
        <v>89.2</v>
      </c>
      <c r="T395" s="46">
        <v>33662.354260089684</v>
      </c>
      <c r="U395" s="46">
        <v>29983.621076233183</v>
      </c>
      <c r="V395" s="46">
        <v>32170.207399103139</v>
      </c>
      <c r="W395" s="46">
        <v>31032.763452914798</v>
      </c>
      <c r="X395" s="46">
        <v>30836.704035874438</v>
      </c>
      <c r="Y395" s="46">
        <v>30977.387892376682</v>
      </c>
      <c r="Z395" s="46">
        <v>34919.529147982059</v>
      </c>
      <c r="AA395" s="46">
        <v>44049.013452914798</v>
      </c>
      <c r="AB395" s="46">
        <v>35872.886771300444</v>
      </c>
      <c r="AC395" s="46">
        <v>30932.488789237668</v>
      </c>
      <c r="AD395" s="46">
        <v>30342.813901345289</v>
      </c>
      <c r="AE395" s="46">
        <v>32653.621076233183</v>
      </c>
      <c r="AF395" s="46">
        <v>30998.340807174885</v>
      </c>
    </row>
    <row r="396" spans="1:32">
      <c r="A396" s="3">
        <v>2010</v>
      </c>
      <c r="B396" s="5" t="s">
        <v>29</v>
      </c>
      <c r="C396" s="5" t="s">
        <v>24</v>
      </c>
      <c r="D396" s="2">
        <v>34</v>
      </c>
      <c r="E396" s="2">
        <v>8</v>
      </c>
      <c r="F396" s="46">
        <v>8525</v>
      </c>
      <c r="G396" s="46">
        <v>8165</v>
      </c>
      <c r="H396" s="46">
        <v>8400</v>
      </c>
      <c r="I396" s="46">
        <v>8362</v>
      </c>
      <c r="J396" s="46">
        <v>8189</v>
      </c>
      <c r="K396" s="46">
        <v>8418</v>
      </c>
      <c r="L396" s="46">
        <v>8298</v>
      </c>
      <c r="M396" s="46">
        <v>9524</v>
      </c>
      <c r="N396" s="46">
        <v>8870</v>
      </c>
      <c r="O396" s="46">
        <v>8718</v>
      </c>
      <c r="P396" s="46">
        <v>8459</v>
      </c>
      <c r="Q396" s="46">
        <v>8842</v>
      </c>
      <c r="R396" s="46">
        <v>7778</v>
      </c>
      <c r="S396" s="19">
        <v>89.2</v>
      </c>
      <c r="T396" s="46">
        <v>12758.828475336322</v>
      </c>
      <c r="U396" s="46">
        <v>12220.039237668161</v>
      </c>
      <c r="V396" s="46">
        <v>12571.748878923767</v>
      </c>
      <c r="W396" s="46">
        <v>12514.876681614349</v>
      </c>
      <c r="X396" s="46">
        <v>12255.958520179372</v>
      </c>
      <c r="Y396" s="46">
        <v>12598.688340807175</v>
      </c>
      <c r="Z396" s="46">
        <v>12419.09192825112</v>
      </c>
      <c r="AA396" s="46">
        <v>14253.968609865471</v>
      </c>
      <c r="AB396" s="46">
        <v>13275.168161434976</v>
      </c>
      <c r="AC396" s="46">
        <v>13047.679372197308</v>
      </c>
      <c r="AD396" s="46">
        <v>12660.050448430493</v>
      </c>
      <c r="AE396" s="46">
        <v>13233.262331838565</v>
      </c>
      <c r="AF396" s="46">
        <v>11640.840807174887</v>
      </c>
    </row>
    <row r="397" spans="1:32">
      <c r="A397" s="3">
        <v>2010</v>
      </c>
      <c r="B397" s="5" t="s">
        <v>29</v>
      </c>
      <c r="C397" s="5" t="s">
        <v>25</v>
      </c>
      <c r="D397" s="2">
        <v>35</v>
      </c>
      <c r="E397" s="2">
        <v>8</v>
      </c>
      <c r="F397" s="46">
        <v>8177</v>
      </c>
      <c r="G397" s="46">
        <v>7993</v>
      </c>
      <c r="H397" s="46">
        <v>7934</v>
      </c>
      <c r="I397" s="46">
        <v>8242</v>
      </c>
      <c r="J397" s="46">
        <v>8095</v>
      </c>
      <c r="K397" s="46">
        <v>7894</v>
      </c>
      <c r="L397" s="46">
        <v>7544</v>
      </c>
      <c r="M397" s="46">
        <v>9294</v>
      </c>
      <c r="N397" s="46">
        <v>8161</v>
      </c>
      <c r="O397" s="46">
        <v>8748</v>
      </c>
      <c r="P397" s="46">
        <v>7809</v>
      </c>
      <c r="Q397" s="46">
        <v>7967</v>
      </c>
      <c r="R397" s="46" t="s">
        <v>38</v>
      </c>
      <c r="S397" s="19">
        <v>89.2</v>
      </c>
      <c r="T397" s="46">
        <v>12237.998878923767</v>
      </c>
      <c r="U397" s="46">
        <v>11962.617713004483</v>
      </c>
      <c r="V397" s="46">
        <v>11874.316143497757</v>
      </c>
      <c r="W397" s="46">
        <v>12335.280269058296</v>
      </c>
      <c r="X397" s="46">
        <v>12115.27466367713</v>
      </c>
      <c r="Y397" s="46">
        <v>11814.45067264574</v>
      </c>
      <c r="Z397" s="46">
        <v>11290.627802690582</v>
      </c>
      <c r="AA397" s="46">
        <v>13909.742152466368</v>
      </c>
      <c r="AB397" s="46">
        <v>12214.052690582959</v>
      </c>
      <c r="AC397" s="46">
        <v>13092.578475336322</v>
      </c>
      <c r="AD397" s="46">
        <v>11687.236547085202</v>
      </c>
      <c r="AE397" s="46">
        <v>11923.705156950673</v>
      </c>
      <c r="AF397" s="46" t="s">
        <v>39</v>
      </c>
    </row>
    <row r="398" spans="1:32">
      <c r="A398" s="3">
        <v>2010</v>
      </c>
      <c r="B398" s="5" t="s">
        <v>29</v>
      </c>
      <c r="C398" s="5" t="s">
        <v>26</v>
      </c>
      <c r="D398" s="2">
        <v>36</v>
      </c>
      <c r="E398" s="2">
        <v>8</v>
      </c>
      <c r="F398" s="46">
        <v>8600</v>
      </c>
      <c r="G398" s="46">
        <v>8198</v>
      </c>
      <c r="H398" s="46">
        <v>8466</v>
      </c>
      <c r="I398" s="46">
        <v>8383</v>
      </c>
      <c r="J398" s="46">
        <v>8220</v>
      </c>
      <c r="K398" s="46">
        <v>8544</v>
      </c>
      <c r="L398" s="46">
        <v>8437</v>
      </c>
      <c r="M398" s="46">
        <v>9610</v>
      </c>
      <c r="N398" s="46">
        <v>9033</v>
      </c>
      <c r="O398" s="46">
        <v>8708</v>
      </c>
      <c r="P398" s="46">
        <v>8516</v>
      </c>
      <c r="Q398" s="46">
        <v>9074</v>
      </c>
      <c r="R398" s="46">
        <v>7895</v>
      </c>
      <c r="S398" s="19">
        <v>89.2</v>
      </c>
      <c r="T398" s="46">
        <v>12871.076233183856</v>
      </c>
      <c r="U398" s="46">
        <v>12269.428251121075</v>
      </c>
      <c r="V398" s="46">
        <v>12670.526905829596</v>
      </c>
      <c r="W398" s="46">
        <v>12546.306053811659</v>
      </c>
      <c r="X398" s="46">
        <v>12302.354260089685</v>
      </c>
      <c r="Y398" s="46">
        <v>12787.264573991031</v>
      </c>
      <c r="Z398" s="46">
        <v>12627.124439461883</v>
      </c>
      <c r="AA398" s="46">
        <v>14382.679372197308</v>
      </c>
      <c r="AB398" s="46">
        <v>13519.11995515695</v>
      </c>
      <c r="AC398" s="46">
        <v>13032.713004484305</v>
      </c>
      <c r="AD398" s="46">
        <v>12745.358744394618</v>
      </c>
      <c r="AE398" s="46">
        <v>13580.482062780269</v>
      </c>
      <c r="AF398" s="46">
        <v>11815.947309417041</v>
      </c>
    </row>
    <row r="399" spans="1:32">
      <c r="A399" s="3" t="s">
        <v>32</v>
      </c>
      <c r="B399" s="5" t="s">
        <v>17</v>
      </c>
      <c r="C399" s="5" t="s">
        <v>18</v>
      </c>
      <c r="D399" s="2">
        <v>1</v>
      </c>
      <c r="E399" s="2" t="e">
        <v>#VALUE!</v>
      </c>
      <c r="F399" s="96">
        <v>403.9</v>
      </c>
      <c r="G399" s="96">
        <v>367.7</v>
      </c>
      <c r="H399" s="96">
        <v>373.7</v>
      </c>
      <c r="I399" s="96">
        <v>374.5</v>
      </c>
      <c r="J399" s="96">
        <v>385.2</v>
      </c>
      <c r="K399" s="96">
        <v>378.8</v>
      </c>
      <c r="L399" s="96">
        <v>423.5</v>
      </c>
      <c r="M399" s="96">
        <v>518.5</v>
      </c>
      <c r="N399" s="96">
        <v>444.8</v>
      </c>
      <c r="O399" s="96">
        <v>374.7</v>
      </c>
      <c r="P399" s="96">
        <v>369.5</v>
      </c>
      <c r="Q399" s="96">
        <v>397.2</v>
      </c>
      <c r="R399" s="96">
        <v>360.1</v>
      </c>
      <c r="S399" s="19">
        <v>93.2</v>
      </c>
      <c r="T399" s="96">
        <v>578.54774678111585</v>
      </c>
      <c r="U399" s="96">
        <v>526.69474248927031</v>
      </c>
      <c r="V399" s="96">
        <v>535.28916309012868</v>
      </c>
      <c r="W399" s="96">
        <v>536.43508583690982</v>
      </c>
      <c r="X399" s="96">
        <v>551.76180257510725</v>
      </c>
      <c r="Y399" s="96">
        <v>542.59442060085837</v>
      </c>
      <c r="Z399" s="96">
        <v>606.62285407725324</v>
      </c>
      <c r="AA399" s="96">
        <v>742.70118025751071</v>
      </c>
      <c r="AB399" s="96">
        <v>637.13304721030045</v>
      </c>
      <c r="AC399" s="96">
        <v>536.72156652360513</v>
      </c>
      <c r="AD399" s="96">
        <v>529.2730686695279</v>
      </c>
      <c r="AE399" s="96">
        <v>568.95064377682399</v>
      </c>
      <c r="AF399" s="96">
        <v>515.80847639484978</v>
      </c>
    </row>
    <row r="400" spans="1:32">
      <c r="A400" s="3" t="s">
        <v>32</v>
      </c>
      <c r="B400" s="5" t="s">
        <v>17</v>
      </c>
      <c r="C400" s="5" t="s">
        <v>19</v>
      </c>
      <c r="D400" s="2">
        <v>2</v>
      </c>
      <c r="E400" s="2" t="e">
        <v>#VALUE!</v>
      </c>
      <c r="F400" s="96">
        <v>494.9</v>
      </c>
      <c r="G400" s="96">
        <v>443.1</v>
      </c>
      <c r="H400" s="96">
        <v>448.6</v>
      </c>
      <c r="I400" s="96">
        <v>465.8</v>
      </c>
      <c r="J400" s="96">
        <v>472.3</v>
      </c>
      <c r="K400" s="96">
        <v>470</v>
      </c>
      <c r="L400" s="96">
        <v>533.70000000000005</v>
      </c>
      <c r="M400" s="96">
        <v>585.5</v>
      </c>
      <c r="N400" s="96">
        <v>565.20000000000005</v>
      </c>
      <c r="O400" s="96">
        <v>473.4</v>
      </c>
      <c r="P400" s="96">
        <v>453.8</v>
      </c>
      <c r="Q400" s="96">
        <v>480.9</v>
      </c>
      <c r="R400" s="96">
        <v>417.4</v>
      </c>
      <c r="S400" s="19">
        <v>93.2</v>
      </c>
      <c r="T400" s="96">
        <v>708.89645922746774</v>
      </c>
      <c r="U400" s="96">
        <v>634.69796137339063</v>
      </c>
      <c r="V400" s="96">
        <v>642.57618025751083</v>
      </c>
      <c r="W400" s="96">
        <v>667.21351931330469</v>
      </c>
      <c r="X400" s="96">
        <v>676.52414163090134</v>
      </c>
      <c r="Y400" s="96">
        <v>673.22961373390558</v>
      </c>
      <c r="Z400" s="96">
        <v>764.47371244635201</v>
      </c>
      <c r="AA400" s="96">
        <v>838.67221030042913</v>
      </c>
      <c r="AB400" s="96">
        <v>809.59442060085848</v>
      </c>
      <c r="AC400" s="96">
        <v>678.09978540772522</v>
      </c>
      <c r="AD400" s="96">
        <v>650.02467811158795</v>
      </c>
      <c r="AE400" s="96">
        <v>688.84281115879821</v>
      </c>
      <c r="AF400" s="96">
        <v>597.8851931330471</v>
      </c>
    </row>
    <row r="401" spans="1:32">
      <c r="A401" s="3" t="s">
        <v>32</v>
      </c>
      <c r="B401" s="5" t="s">
        <v>17</v>
      </c>
      <c r="C401" s="5" t="s">
        <v>20</v>
      </c>
      <c r="D401" s="2">
        <v>3</v>
      </c>
      <c r="E401" s="2" t="e">
        <v>#VALUE!</v>
      </c>
      <c r="F401" s="96">
        <v>318.39999999999998</v>
      </c>
      <c r="G401" s="96">
        <v>300.5</v>
      </c>
      <c r="H401" s="96">
        <v>306.60000000000002</v>
      </c>
      <c r="I401" s="96">
        <v>289.10000000000002</v>
      </c>
      <c r="J401" s="96">
        <v>294.89999999999998</v>
      </c>
      <c r="K401" s="96">
        <v>293.5</v>
      </c>
      <c r="L401" s="96">
        <v>322.5</v>
      </c>
      <c r="M401" s="96">
        <v>452.1</v>
      </c>
      <c r="N401" s="96">
        <v>332.3</v>
      </c>
      <c r="O401" s="96">
        <v>291.7</v>
      </c>
      <c r="P401" s="96">
        <v>301.3</v>
      </c>
      <c r="Q401" s="96">
        <v>318.7</v>
      </c>
      <c r="R401" s="96">
        <v>306</v>
      </c>
      <c r="S401" s="19">
        <v>93.2</v>
      </c>
      <c r="T401" s="96">
        <v>456.07725321888404</v>
      </c>
      <c r="U401" s="96">
        <v>430.43723175965664</v>
      </c>
      <c r="V401" s="96">
        <v>439.17489270386272</v>
      </c>
      <c r="W401" s="96">
        <v>414.10783261802578</v>
      </c>
      <c r="X401" s="96">
        <v>422.41577253218878</v>
      </c>
      <c r="Y401" s="96">
        <v>420.41040772532187</v>
      </c>
      <c r="Z401" s="96">
        <v>461.95010729613733</v>
      </c>
      <c r="AA401" s="96">
        <v>647.58959227467813</v>
      </c>
      <c r="AB401" s="96">
        <v>475.98766094420603</v>
      </c>
      <c r="AC401" s="96">
        <v>417.83208154506434</v>
      </c>
      <c r="AD401" s="96">
        <v>431.58315450643778</v>
      </c>
      <c r="AE401" s="96">
        <v>456.50697424892701</v>
      </c>
      <c r="AF401" s="96">
        <v>438.31545064377679</v>
      </c>
    </row>
    <row r="402" spans="1:32">
      <c r="A402" s="3" t="s">
        <v>32</v>
      </c>
      <c r="B402" s="5" t="s">
        <v>17</v>
      </c>
      <c r="C402" s="5" t="s">
        <v>21</v>
      </c>
      <c r="D402" s="2">
        <v>4</v>
      </c>
      <c r="E402" s="2" t="e">
        <v>#VALUE!</v>
      </c>
      <c r="F402" s="96">
        <v>500.7</v>
      </c>
      <c r="G402" s="96">
        <v>450.9</v>
      </c>
      <c r="H402" s="96">
        <v>460</v>
      </c>
      <c r="I402" s="96">
        <v>465.7</v>
      </c>
      <c r="J402" s="96">
        <v>471.9</v>
      </c>
      <c r="K402" s="96">
        <v>470.5</v>
      </c>
      <c r="L402" s="96">
        <v>528.5</v>
      </c>
      <c r="M402" s="96">
        <v>610.20000000000005</v>
      </c>
      <c r="N402" s="96">
        <v>554.4</v>
      </c>
      <c r="O402" s="96">
        <v>473.4</v>
      </c>
      <c r="P402" s="96">
        <v>460</v>
      </c>
      <c r="Q402" s="96">
        <v>490.6</v>
      </c>
      <c r="R402" s="96">
        <v>451.3</v>
      </c>
      <c r="S402" s="19">
        <v>93.2</v>
      </c>
      <c r="T402" s="96">
        <v>717.2043991416308</v>
      </c>
      <c r="U402" s="96">
        <v>645.87070815450636</v>
      </c>
      <c r="V402" s="96">
        <v>658.90557939914163</v>
      </c>
      <c r="W402" s="96">
        <v>667.07027896995703</v>
      </c>
      <c r="X402" s="96">
        <v>675.9511802575106</v>
      </c>
      <c r="Y402" s="96">
        <v>673.94581545064375</v>
      </c>
      <c r="Z402" s="96">
        <v>757.02521459227466</v>
      </c>
      <c r="AA402" s="96">
        <v>874.05257510729621</v>
      </c>
      <c r="AB402" s="96">
        <v>794.12446351931317</v>
      </c>
      <c r="AC402" s="96">
        <v>678.09978540772522</v>
      </c>
      <c r="AD402" s="96">
        <v>658.90557939914163</v>
      </c>
      <c r="AE402" s="96">
        <v>702.73712446351931</v>
      </c>
      <c r="AF402" s="96">
        <v>646.44366952789699</v>
      </c>
    </row>
    <row r="403" spans="1:32">
      <c r="A403" s="3" t="s">
        <v>32</v>
      </c>
      <c r="B403" s="5" t="s">
        <v>17</v>
      </c>
      <c r="C403" s="5" t="s">
        <v>22</v>
      </c>
      <c r="D403" s="2">
        <v>5</v>
      </c>
      <c r="E403" s="2" t="e">
        <v>#VALUE!</v>
      </c>
      <c r="F403" s="96">
        <v>538.5</v>
      </c>
      <c r="G403" s="96">
        <v>484.2</v>
      </c>
      <c r="H403" s="96">
        <v>498.4</v>
      </c>
      <c r="I403" s="96">
        <v>501.9</v>
      </c>
      <c r="J403" s="96">
        <v>512.29999999999995</v>
      </c>
      <c r="K403" s="96">
        <v>503.9</v>
      </c>
      <c r="L403" s="96">
        <v>574.9</v>
      </c>
      <c r="M403" s="96">
        <v>649</v>
      </c>
      <c r="N403" s="96">
        <v>607.4</v>
      </c>
      <c r="O403" s="96">
        <v>518.5</v>
      </c>
      <c r="P403" s="96">
        <v>492.4</v>
      </c>
      <c r="Q403" s="96">
        <v>519.79999999999995</v>
      </c>
      <c r="R403" s="96">
        <v>464.1</v>
      </c>
      <c r="S403" s="19">
        <v>93.2</v>
      </c>
      <c r="T403" s="96">
        <v>771.34924892703862</v>
      </c>
      <c r="U403" s="96">
        <v>693.56974248927031</v>
      </c>
      <c r="V403" s="96">
        <v>713.90987124463516</v>
      </c>
      <c r="W403" s="96">
        <v>718.92328326180245</v>
      </c>
      <c r="X403" s="96">
        <v>733.82027896995692</v>
      </c>
      <c r="Y403" s="96">
        <v>721.78809012875524</v>
      </c>
      <c r="Z403" s="96">
        <v>823.48873390557935</v>
      </c>
      <c r="AA403" s="96">
        <v>929.62982832618025</v>
      </c>
      <c r="AB403" s="96">
        <v>870.04184549356216</v>
      </c>
      <c r="AC403" s="96">
        <v>742.70118025751071</v>
      </c>
      <c r="AD403" s="96">
        <v>705.31545064377679</v>
      </c>
      <c r="AE403" s="96">
        <v>744.56330472102991</v>
      </c>
      <c r="AF403" s="96">
        <v>664.77843347639487</v>
      </c>
    </row>
    <row r="404" spans="1:32">
      <c r="A404" s="3" t="s">
        <v>32</v>
      </c>
      <c r="B404" s="5" t="s">
        <v>17</v>
      </c>
      <c r="C404" s="5" t="s">
        <v>23</v>
      </c>
      <c r="D404" s="2">
        <v>6</v>
      </c>
      <c r="E404" s="2" t="e">
        <v>#VALUE!</v>
      </c>
      <c r="F404" s="96">
        <v>445.1</v>
      </c>
      <c r="G404" s="96">
        <v>410.1</v>
      </c>
      <c r="H404" s="96">
        <v>415.6</v>
      </c>
      <c r="I404" s="96">
        <v>408</v>
      </c>
      <c r="J404" s="96">
        <v>409.5</v>
      </c>
      <c r="K404" s="96">
        <v>407.3</v>
      </c>
      <c r="L404" s="96">
        <v>460</v>
      </c>
      <c r="M404" s="96">
        <v>569.29999999999995</v>
      </c>
      <c r="N404" s="96">
        <v>474.3</v>
      </c>
      <c r="O404" s="96">
        <v>411</v>
      </c>
      <c r="P404" s="96">
        <v>405.8</v>
      </c>
      <c r="Q404" s="96">
        <v>441.4</v>
      </c>
      <c r="R404" s="96">
        <v>427.6</v>
      </c>
      <c r="S404" s="19">
        <v>93.2</v>
      </c>
      <c r="T404" s="96">
        <v>637.56276824034342</v>
      </c>
      <c r="U404" s="96">
        <v>587.42864806866953</v>
      </c>
      <c r="V404" s="96">
        <v>595.30686695278973</v>
      </c>
      <c r="W404" s="96">
        <v>584.42060085836908</v>
      </c>
      <c r="X404" s="96">
        <v>586.56920600858371</v>
      </c>
      <c r="Y404" s="96">
        <v>583.4179184549356</v>
      </c>
      <c r="Z404" s="96">
        <v>658.90557939914163</v>
      </c>
      <c r="AA404" s="96">
        <v>815.46727467811149</v>
      </c>
      <c r="AB404" s="96">
        <v>679.38894849785413</v>
      </c>
      <c r="AC404" s="96">
        <v>588.71781115879821</v>
      </c>
      <c r="AD404" s="96">
        <v>581.26931330472109</v>
      </c>
      <c r="AE404" s="96">
        <v>632.26287553648058</v>
      </c>
      <c r="AF404" s="96">
        <v>612.49570815450647</v>
      </c>
    </row>
    <row r="405" spans="1:32">
      <c r="A405" s="3" t="s">
        <v>32</v>
      </c>
      <c r="B405" s="5" t="s">
        <v>17</v>
      </c>
      <c r="C405" s="5" t="s">
        <v>24</v>
      </c>
      <c r="D405" s="2">
        <v>7</v>
      </c>
      <c r="E405" s="2" t="e">
        <v>#VALUE!</v>
      </c>
      <c r="F405" s="96">
        <v>154</v>
      </c>
      <c r="G405" s="96">
        <v>150</v>
      </c>
      <c r="H405" s="96">
        <v>152</v>
      </c>
      <c r="I405" s="96">
        <v>151.19999999999999</v>
      </c>
      <c r="J405" s="96">
        <v>149.6</v>
      </c>
      <c r="K405" s="96">
        <v>151.4</v>
      </c>
      <c r="L405" s="96">
        <v>155</v>
      </c>
      <c r="M405" s="96">
        <v>161.6</v>
      </c>
      <c r="N405" s="96">
        <v>160.1</v>
      </c>
      <c r="O405" s="96">
        <v>152.9</v>
      </c>
      <c r="P405" s="96">
        <v>151.6</v>
      </c>
      <c r="Q405" s="96">
        <v>158.5</v>
      </c>
      <c r="R405" s="96">
        <v>151.19999999999999</v>
      </c>
      <c r="S405" s="19">
        <v>93.2</v>
      </c>
      <c r="T405" s="96">
        <v>220.59012875536479</v>
      </c>
      <c r="U405" s="96">
        <v>214.86051502145921</v>
      </c>
      <c r="V405" s="96">
        <v>217.725321888412</v>
      </c>
      <c r="W405" s="96">
        <v>216.57939914163086</v>
      </c>
      <c r="X405" s="96">
        <v>214.28755364806864</v>
      </c>
      <c r="Y405" s="96">
        <v>216.8658798283262</v>
      </c>
      <c r="Z405" s="96">
        <v>222.02253218884118</v>
      </c>
      <c r="AA405" s="96">
        <v>231.47639484978538</v>
      </c>
      <c r="AB405" s="96">
        <v>229.32778969957079</v>
      </c>
      <c r="AC405" s="96">
        <v>219.01448497854079</v>
      </c>
      <c r="AD405" s="96">
        <v>217.15236051502143</v>
      </c>
      <c r="AE405" s="96">
        <v>227.03594420600857</v>
      </c>
      <c r="AF405" s="96">
        <v>216.57939914163086</v>
      </c>
    </row>
    <row r="406" spans="1:32">
      <c r="A406" s="3" t="s">
        <v>32</v>
      </c>
      <c r="B406" s="5" t="s">
        <v>17</v>
      </c>
      <c r="C406" s="5" t="s">
        <v>25</v>
      </c>
      <c r="D406" s="2">
        <v>8</v>
      </c>
      <c r="E406" s="2" t="e">
        <v>#VALUE!</v>
      </c>
      <c r="F406" s="96">
        <v>142.6</v>
      </c>
      <c r="G406" s="96">
        <v>147.4</v>
      </c>
      <c r="H406" s="96">
        <v>138.69999999999999</v>
      </c>
      <c r="I406" s="96">
        <v>135.69999999999999</v>
      </c>
      <c r="J406" s="96">
        <v>136.80000000000001</v>
      </c>
      <c r="K406" s="96">
        <v>141.80000000000001</v>
      </c>
      <c r="L406" s="96">
        <v>143.5</v>
      </c>
      <c r="M406" s="96">
        <v>145.69999999999999</v>
      </c>
      <c r="N406" s="96">
        <v>143.69999999999999</v>
      </c>
      <c r="O406" s="96">
        <v>152.1</v>
      </c>
      <c r="P406" s="96">
        <v>146.4</v>
      </c>
      <c r="Q406" s="96">
        <v>142.9</v>
      </c>
      <c r="R406" s="96">
        <v>140.19999999999999</v>
      </c>
      <c r="S406" s="19">
        <v>93.2</v>
      </c>
      <c r="T406" s="96">
        <v>204.26072961373387</v>
      </c>
      <c r="U406" s="96">
        <v>211.13626609442062</v>
      </c>
      <c r="V406" s="96">
        <v>198.67435622317592</v>
      </c>
      <c r="W406" s="96">
        <v>194.37714592274673</v>
      </c>
      <c r="X406" s="96">
        <v>195.95278969957084</v>
      </c>
      <c r="Y406" s="96">
        <v>203.11480686695282</v>
      </c>
      <c r="Z406" s="96">
        <v>205.54989270386267</v>
      </c>
      <c r="AA406" s="96">
        <v>208.70118025751069</v>
      </c>
      <c r="AB406" s="96">
        <v>205.8363733905579</v>
      </c>
      <c r="AC406" s="96">
        <v>217.86856223175963</v>
      </c>
      <c r="AD406" s="96">
        <v>209.70386266094422</v>
      </c>
      <c r="AE406" s="96">
        <v>204.69045064377684</v>
      </c>
      <c r="AF406" s="96">
        <v>200.82296137339051</v>
      </c>
    </row>
    <row r="407" spans="1:32">
      <c r="A407" s="3" t="s">
        <v>32</v>
      </c>
      <c r="B407" s="5" t="s">
        <v>17</v>
      </c>
      <c r="C407" s="5" t="s">
        <v>26</v>
      </c>
      <c r="D407" s="2">
        <v>9</v>
      </c>
      <c r="E407" s="2" t="e">
        <v>#VALUE!</v>
      </c>
      <c r="F407" s="96">
        <v>157.9</v>
      </c>
      <c r="G407" s="96">
        <v>151.1</v>
      </c>
      <c r="H407" s="96">
        <v>156.9</v>
      </c>
      <c r="I407" s="96">
        <v>156.6</v>
      </c>
      <c r="J407" s="96">
        <v>153.19999999999999</v>
      </c>
      <c r="K407" s="96">
        <v>154.69999999999999</v>
      </c>
      <c r="L407" s="96">
        <v>157.5</v>
      </c>
      <c r="M407" s="96">
        <v>169.9</v>
      </c>
      <c r="N407" s="96">
        <v>164.3</v>
      </c>
      <c r="O407" s="96">
        <v>152.9</v>
      </c>
      <c r="P407" s="96">
        <v>153.80000000000001</v>
      </c>
      <c r="Q407" s="96">
        <v>162.4</v>
      </c>
      <c r="R407" s="96">
        <v>156.1</v>
      </c>
      <c r="S407" s="19">
        <v>93.2</v>
      </c>
      <c r="T407" s="96">
        <v>226.17650214592277</v>
      </c>
      <c r="U407" s="96">
        <v>216.43615879828323</v>
      </c>
      <c r="V407" s="96">
        <v>224.74409871244637</v>
      </c>
      <c r="W407" s="96">
        <v>224.3143776824034</v>
      </c>
      <c r="X407" s="96">
        <v>219.44420600858365</v>
      </c>
      <c r="Y407" s="96">
        <v>221.59281115879824</v>
      </c>
      <c r="Z407" s="96">
        <v>225.60354077253217</v>
      </c>
      <c r="AA407" s="96">
        <v>243.36534334763948</v>
      </c>
      <c r="AB407" s="96">
        <v>235.34388412017171</v>
      </c>
      <c r="AC407" s="96">
        <v>219.01448497854079</v>
      </c>
      <c r="AD407" s="96">
        <v>220.30364806866956</v>
      </c>
      <c r="AE407" s="96">
        <v>232.62231759656655</v>
      </c>
      <c r="AF407" s="96">
        <v>223.59817596566521</v>
      </c>
    </row>
    <row r="408" spans="1:32">
      <c r="A408" s="3" t="s">
        <v>32</v>
      </c>
      <c r="B408" s="5" t="s">
        <v>27</v>
      </c>
      <c r="C408" s="5" t="s">
        <v>18</v>
      </c>
      <c r="D408" s="2">
        <v>10</v>
      </c>
      <c r="E408" s="2" t="e">
        <v>#VALUE!</v>
      </c>
      <c r="F408" s="44">
        <v>11.2</v>
      </c>
      <c r="G408" s="44">
        <v>10.25</v>
      </c>
      <c r="H408" s="44">
        <v>10.38</v>
      </c>
      <c r="I408" s="44">
        <v>10.32</v>
      </c>
      <c r="J408" s="44">
        <v>10.45</v>
      </c>
      <c r="K408" s="44">
        <v>10.46</v>
      </c>
      <c r="L408" s="44">
        <v>11.66</v>
      </c>
      <c r="M408" s="44">
        <v>14.35</v>
      </c>
      <c r="N408" s="44">
        <v>12.5</v>
      </c>
      <c r="O408" s="44">
        <v>10.58</v>
      </c>
      <c r="P408" s="44">
        <v>10.16</v>
      </c>
      <c r="Q408" s="44">
        <v>11.15</v>
      </c>
      <c r="R408" s="44">
        <v>10.01</v>
      </c>
      <c r="S408" s="19">
        <v>93.2</v>
      </c>
      <c r="T408" s="44">
        <v>16.04291845493562</v>
      </c>
      <c r="U408" s="44">
        <v>14.682135193133046</v>
      </c>
      <c r="V408" s="44">
        <v>14.868347639484979</v>
      </c>
      <c r="W408" s="44">
        <v>14.782403433476395</v>
      </c>
      <c r="X408" s="44">
        <v>14.968615879828324</v>
      </c>
      <c r="Y408" s="44">
        <v>14.98293991416309</v>
      </c>
      <c r="Z408" s="44">
        <v>16.701824034334766</v>
      </c>
      <c r="AA408" s="44">
        <v>20.554989270386265</v>
      </c>
      <c r="AB408" s="44">
        <v>17.905042918454935</v>
      </c>
      <c r="AC408" s="44">
        <v>15.154828326180258</v>
      </c>
      <c r="AD408" s="44">
        <v>14.553218884120172</v>
      </c>
      <c r="AE408" s="44">
        <v>15.971298283261802</v>
      </c>
      <c r="AF408" s="44">
        <v>14.338358369098712</v>
      </c>
    </row>
    <row r="409" spans="1:32">
      <c r="A409" s="3" t="s">
        <v>32</v>
      </c>
      <c r="B409" s="5" t="s">
        <v>27</v>
      </c>
      <c r="C409" s="5" t="s">
        <v>19</v>
      </c>
      <c r="D409" s="2">
        <v>11</v>
      </c>
      <c r="E409" s="2" t="e">
        <v>#VALUE!</v>
      </c>
      <c r="F409" s="44">
        <v>12.5</v>
      </c>
      <c r="G409" s="44">
        <v>11.25</v>
      </c>
      <c r="H409" s="44">
        <v>11.42</v>
      </c>
      <c r="I409" s="44">
        <v>11.52</v>
      </c>
      <c r="J409" s="44">
        <v>11.83</v>
      </c>
      <c r="K409" s="44">
        <v>11.75</v>
      </c>
      <c r="L409" s="44">
        <v>13.45</v>
      </c>
      <c r="M409" s="44">
        <v>15.4</v>
      </c>
      <c r="N409" s="44">
        <v>14.43</v>
      </c>
      <c r="O409" s="44">
        <v>11.94</v>
      </c>
      <c r="P409" s="44">
        <v>11.43</v>
      </c>
      <c r="Q409" s="44">
        <v>12.22</v>
      </c>
      <c r="R409" s="44">
        <v>10.53</v>
      </c>
      <c r="S409" s="19">
        <v>93.2</v>
      </c>
      <c r="T409" s="44">
        <v>17.905042918454935</v>
      </c>
      <c r="U409" s="44">
        <v>16.114538626609441</v>
      </c>
      <c r="V409" s="44">
        <v>16.358047210300427</v>
      </c>
      <c r="W409" s="44">
        <v>16.501287553648066</v>
      </c>
      <c r="X409" s="44">
        <v>16.945332618025752</v>
      </c>
      <c r="Y409" s="44">
        <v>16.830740343347639</v>
      </c>
      <c r="Z409" s="44">
        <v>19.265826180257509</v>
      </c>
      <c r="AA409" s="44">
        <v>22.059012875536482</v>
      </c>
      <c r="AB409" s="44">
        <v>20.669581545064379</v>
      </c>
      <c r="AC409" s="44">
        <v>17.102896995708154</v>
      </c>
      <c r="AD409" s="44">
        <v>16.372371244635193</v>
      </c>
      <c r="AE409" s="44">
        <v>17.503969957081544</v>
      </c>
      <c r="AF409" s="44">
        <v>15.083208154506437</v>
      </c>
    </row>
    <row r="410" spans="1:32">
      <c r="A410" s="3" t="s">
        <v>32</v>
      </c>
      <c r="B410" s="5" t="s">
        <v>27</v>
      </c>
      <c r="C410" s="5" t="s">
        <v>20</v>
      </c>
      <c r="D410" s="2">
        <v>12</v>
      </c>
      <c r="E410" s="2" t="e">
        <v>#VALUE!</v>
      </c>
      <c r="F410" s="44">
        <v>10</v>
      </c>
      <c r="G410" s="44">
        <v>9.36</v>
      </c>
      <c r="H410" s="44">
        <v>9.52</v>
      </c>
      <c r="I410" s="44">
        <v>9.1999999999999993</v>
      </c>
      <c r="J410" s="44">
        <v>9.19</v>
      </c>
      <c r="K410" s="44">
        <v>9.31</v>
      </c>
      <c r="L410" s="44">
        <v>10.210000000000001</v>
      </c>
      <c r="M410" s="44">
        <v>13.42</v>
      </c>
      <c r="N410" s="44">
        <v>10.69</v>
      </c>
      <c r="O410" s="44">
        <v>9.51</v>
      </c>
      <c r="P410" s="44">
        <v>9.33</v>
      </c>
      <c r="Q410" s="44">
        <v>10.11</v>
      </c>
      <c r="R410" s="44">
        <v>9.52</v>
      </c>
      <c r="S410" s="19">
        <v>93.2</v>
      </c>
      <c r="T410" s="44">
        <v>14.324034334763947</v>
      </c>
      <c r="U410" s="44">
        <v>13.407296137339054</v>
      </c>
      <c r="V410" s="44">
        <v>13.636480686695277</v>
      </c>
      <c r="W410" s="44">
        <v>13.17811158798283</v>
      </c>
      <c r="X410" s="44">
        <v>13.163787553648069</v>
      </c>
      <c r="Y410" s="44">
        <v>13.335675965665235</v>
      </c>
      <c r="Z410" s="44">
        <v>14.624839055793991</v>
      </c>
      <c r="AA410" s="44">
        <v>19.222854077253217</v>
      </c>
      <c r="AB410" s="44">
        <v>15.31239270386266</v>
      </c>
      <c r="AC410" s="44">
        <v>13.622156652360514</v>
      </c>
      <c r="AD410" s="44">
        <v>13.364324034334764</v>
      </c>
      <c r="AE410" s="44">
        <v>14.481598712446351</v>
      </c>
      <c r="AF410" s="44">
        <v>13.636480686695277</v>
      </c>
    </row>
    <row r="411" spans="1:32">
      <c r="A411" s="3" t="s">
        <v>32</v>
      </c>
      <c r="B411" s="5" t="s">
        <v>27</v>
      </c>
      <c r="C411" s="5" t="s">
        <v>21</v>
      </c>
      <c r="D411" s="2">
        <v>13</v>
      </c>
      <c r="E411" s="2" t="e">
        <v>#VALUE!</v>
      </c>
      <c r="F411" s="44">
        <v>12.71</v>
      </c>
      <c r="G411" s="44">
        <v>11.41</v>
      </c>
      <c r="H411" s="44">
        <v>11.75</v>
      </c>
      <c r="I411" s="44">
        <v>11.64</v>
      </c>
      <c r="J411" s="44">
        <v>11.85</v>
      </c>
      <c r="K411" s="44">
        <v>11.85</v>
      </c>
      <c r="L411" s="44">
        <v>13.35</v>
      </c>
      <c r="M411" s="44">
        <v>15.89</v>
      </c>
      <c r="N411" s="44">
        <v>14.13</v>
      </c>
      <c r="O411" s="44">
        <v>11.9</v>
      </c>
      <c r="P411" s="44">
        <v>11.62</v>
      </c>
      <c r="Q411" s="44">
        <v>12.44</v>
      </c>
      <c r="R411" s="44">
        <v>11.29</v>
      </c>
      <c r="S411" s="19">
        <v>93.2</v>
      </c>
      <c r="T411" s="44">
        <v>18.205847639484979</v>
      </c>
      <c r="U411" s="44">
        <v>16.343723175965668</v>
      </c>
      <c r="V411" s="44">
        <v>16.830740343347639</v>
      </c>
      <c r="W411" s="44">
        <v>16.673175965665237</v>
      </c>
      <c r="X411" s="44">
        <v>16.973980686695278</v>
      </c>
      <c r="Y411" s="44">
        <v>16.973980686695278</v>
      </c>
      <c r="Z411" s="44">
        <v>19.12258583690987</v>
      </c>
      <c r="AA411" s="44">
        <v>22.760890557939913</v>
      </c>
      <c r="AB411" s="44">
        <v>20.239860515021459</v>
      </c>
      <c r="AC411" s="44">
        <v>17.045600858369099</v>
      </c>
      <c r="AD411" s="44">
        <v>16.644527896995708</v>
      </c>
      <c r="AE411" s="44">
        <v>17.819098712446351</v>
      </c>
      <c r="AF411" s="44">
        <v>16.171834763948496</v>
      </c>
    </row>
    <row r="412" spans="1:32">
      <c r="A412" s="3" t="s">
        <v>32</v>
      </c>
      <c r="B412" s="5" t="s">
        <v>27</v>
      </c>
      <c r="C412" s="5" t="s">
        <v>22</v>
      </c>
      <c r="D412" s="2">
        <v>14</v>
      </c>
      <c r="E412" s="2" t="e">
        <v>#VALUE!</v>
      </c>
      <c r="F412" s="44">
        <v>13.23</v>
      </c>
      <c r="G412" s="44">
        <v>11.89</v>
      </c>
      <c r="H412" s="44">
        <v>12.22</v>
      </c>
      <c r="I412" s="44">
        <v>12.12</v>
      </c>
      <c r="J412" s="44">
        <v>12.39</v>
      </c>
      <c r="K412" s="44">
        <v>12.38</v>
      </c>
      <c r="L412" s="44">
        <v>14.07</v>
      </c>
      <c r="M412" s="44">
        <v>16.46</v>
      </c>
      <c r="N412" s="44">
        <v>15.26</v>
      </c>
      <c r="O412" s="44">
        <v>12.58</v>
      </c>
      <c r="P412" s="44">
        <v>12.14</v>
      </c>
      <c r="Q412" s="44">
        <v>12.76</v>
      </c>
      <c r="R412" s="44">
        <v>11.29</v>
      </c>
      <c r="S412" s="19">
        <v>93.2</v>
      </c>
      <c r="T412" s="44">
        <v>18.950697424892706</v>
      </c>
      <c r="U412" s="44">
        <v>17.031276824034336</v>
      </c>
      <c r="V412" s="44">
        <v>17.503969957081544</v>
      </c>
      <c r="W412" s="44">
        <v>17.360729613733906</v>
      </c>
      <c r="X412" s="44">
        <v>17.747478540772534</v>
      </c>
      <c r="Y412" s="44">
        <v>17.733154506437767</v>
      </c>
      <c r="Z412" s="44">
        <v>20.153916309012875</v>
      </c>
      <c r="AA412" s="44">
        <v>23.577360515021461</v>
      </c>
      <c r="AB412" s="44">
        <v>21.858476394849784</v>
      </c>
      <c r="AC412" s="44">
        <v>18.019635193133048</v>
      </c>
      <c r="AD412" s="44">
        <v>17.389377682403435</v>
      </c>
      <c r="AE412" s="44">
        <v>18.277467811158797</v>
      </c>
      <c r="AF412" s="44">
        <v>16.171834763948496</v>
      </c>
    </row>
    <row r="413" spans="1:32">
      <c r="A413" s="3" t="s">
        <v>32</v>
      </c>
      <c r="B413" s="5" t="s">
        <v>27</v>
      </c>
      <c r="C413" s="5" t="s">
        <v>23</v>
      </c>
      <c r="D413" s="2">
        <v>15</v>
      </c>
      <c r="E413" s="2" t="e">
        <v>#VALUE!</v>
      </c>
      <c r="F413" s="44">
        <v>11.92</v>
      </c>
      <c r="G413" s="44">
        <v>10.89</v>
      </c>
      <c r="H413" s="44">
        <v>11.15</v>
      </c>
      <c r="I413" s="44">
        <v>10.91</v>
      </c>
      <c r="J413" s="44">
        <v>10.76</v>
      </c>
      <c r="K413" s="44">
        <v>10.93</v>
      </c>
      <c r="L413" s="44">
        <v>12.26</v>
      </c>
      <c r="M413" s="44">
        <v>15.27</v>
      </c>
      <c r="N413" s="44">
        <v>12.66</v>
      </c>
      <c r="O413" s="44">
        <v>10.89</v>
      </c>
      <c r="P413" s="44">
        <v>10.95</v>
      </c>
      <c r="Q413" s="44">
        <v>11.88</v>
      </c>
      <c r="R413" s="44">
        <v>11.28</v>
      </c>
      <c r="S413" s="19">
        <v>93.2</v>
      </c>
      <c r="T413" s="44">
        <v>17.074248927038624</v>
      </c>
      <c r="U413" s="44">
        <v>15.598873390557941</v>
      </c>
      <c r="V413" s="44">
        <v>15.971298283261802</v>
      </c>
      <c r="W413" s="44">
        <v>15.627521459227468</v>
      </c>
      <c r="X413" s="44">
        <v>15.412660944206008</v>
      </c>
      <c r="Y413" s="44">
        <v>15.656169527896996</v>
      </c>
      <c r="Z413" s="44">
        <v>17.561266094420599</v>
      </c>
      <c r="AA413" s="44">
        <v>21.872800429184547</v>
      </c>
      <c r="AB413" s="44">
        <v>18.134227467811158</v>
      </c>
      <c r="AC413" s="44">
        <v>15.598873390557941</v>
      </c>
      <c r="AD413" s="44">
        <v>15.684817596566521</v>
      </c>
      <c r="AE413" s="44">
        <v>17.01695278969957</v>
      </c>
      <c r="AF413" s="44">
        <v>16.157510729613733</v>
      </c>
    </row>
    <row r="414" spans="1:32">
      <c r="A414" s="3" t="s">
        <v>32</v>
      </c>
      <c r="B414" s="5" t="s">
        <v>27</v>
      </c>
      <c r="C414" s="5" t="s">
        <v>24</v>
      </c>
      <c r="D414" s="2">
        <v>16</v>
      </c>
      <c r="E414" s="2" t="e">
        <v>#VALUE!</v>
      </c>
      <c r="F414" s="44">
        <v>8</v>
      </c>
      <c r="G414" s="44">
        <v>7.64</v>
      </c>
      <c r="H414" s="44">
        <v>7.57</v>
      </c>
      <c r="I414" s="44">
        <v>7.63</v>
      </c>
      <c r="J414" s="44">
        <v>7.65</v>
      </c>
      <c r="K414" s="44">
        <v>7.82</v>
      </c>
      <c r="L414" s="44">
        <v>8.16</v>
      </c>
      <c r="M414" s="44">
        <v>8.98</v>
      </c>
      <c r="N414" s="44">
        <v>8.59</v>
      </c>
      <c r="O414" s="44">
        <v>8</v>
      </c>
      <c r="P414" s="44">
        <v>7.56</v>
      </c>
      <c r="Q414" s="44">
        <v>8.3000000000000007</v>
      </c>
      <c r="R414" s="44">
        <v>7.82</v>
      </c>
      <c r="S414" s="19">
        <v>93.2</v>
      </c>
      <c r="T414" s="44">
        <v>11.459227467811159</v>
      </c>
      <c r="U414" s="44">
        <v>10.943562231759655</v>
      </c>
      <c r="V414" s="44">
        <v>10.843293991416308</v>
      </c>
      <c r="W414" s="44">
        <v>10.929238197424892</v>
      </c>
      <c r="X414" s="44">
        <v>10.957886266094421</v>
      </c>
      <c r="Y414" s="44">
        <v>11.201394849785407</v>
      </c>
      <c r="Z414" s="44">
        <v>11.688412017167384</v>
      </c>
      <c r="AA414" s="44">
        <v>12.862982832618027</v>
      </c>
      <c r="AB414" s="44">
        <v>12.304345493562231</v>
      </c>
      <c r="AC414" s="44">
        <v>11.459227467811159</v>
      </c>
      <c r="AD414" s="44">
        <v>10.828969957081545</v>
      </c>
      <c r="AE414" s="44">
        <v>11.888948497854079</v>
      </c>
      <c r="AF414" s="44">
        <v>11.201394849785407</v>
      </c>
    </row>
    <row r="415" spans="1:32">
      <c r="A415" s="3" t="s">
        <v>32</v>
      </c>
      <c r="B415" s="5" t="s">
        <v>27</v>
      </c>
      <c r="C415" s="5" t="s">
        <v>25</v>
      </c>
      <c r="D415" s="2">
        <v>17</v>
      </c>
      <c r="E415" s="2" t="e">
        <v>#VALUE!</v>
      </c>
      <c r="F415" s="44">
        <v>7.68</v>
      </c>
      <c r="G415" s="44">
        <v>7.64</v>
      </c>
      <c r="H415" s="44">
        <v>7.31</v>
      </c>
      <c r="I415" s="44">
        <v>7.39</v>
      </c>
      <c r="J415" s="44">
        <v>7.5</v>
      </c>
      <c r="K415" s="44">
        <v>7.62</v>
      </c>
      <c r="L415" s="44">
        <v>7.73</v>
      </c>
      <c r="M415" s="44">
        <v>8.2100000000000009</v>
      </c>
      <c r="N415" s="44">
        <v>8.11</v>
      </c>
      <c r="O415" s="44">
        <v>7.7</v>
      </c>
      <c r="P415" s="44">
        <v>7.17</v>
      </c>
      <c r="Q415" s="44">
        <v>7.83</v>
      </c>
      <c r="R415" s="44">
        <v>7.5</v>
      </c>
      <c r="S415" s="19">
        <v>93.2</v>
      </c>
      <c r="T415" s="44">
        <v>11.000858369098712</v>
      </c>
      <c r="U415" s="44">
        <v>10.943562231759655</v>
      </c>
      <c r="V415" s="44">
        <v>10.470869098712447</v>
      </c>
      <c r="W415" s="44">
        <v>10.585461373390556</v>
      </c>
      <c r="X415" s="44">
        <v>10.743025751072961</v>
      </c>
      <c r="Y415" s="44">
        <v>10.914914163090128</v>
      </c>
      <c r="Z415" s="44">
        <v>11.072478540772533</v>
      </c>
      <c r="AA415" s="44">
        <v>11.760032188841203</v>
      </c>
      <c r="AB415" s="44">
        <v>11.616791845493561</v>
      </c>
      <c r="AC415" s="44">
        <v>11.029506437768241</v>
      </c>
      <c r="AD415" s="44">
        <v>10.270332618025749</v>
      </c>
      <c r="AE415" s="44">
        <v>11.215718884120172</v>
      </c>
      <c r="AF415" s="44">
        <v>10.743025751072961</v>
      </c>
    </row>
    <row r="416" spans="1:32">
      <c r="A416" s="3" t="s">
        <v>32</v>
      </c>
      <c r="B416" s="5" t="s">
        <v>27</v>
      </c>
      <c r="C416" s="5" t="s">
        <v>26</v>
      </c>
      <c r="D416" s="2">
        <v>18</v>
      </c>
      <c r="E416" s="2" t="e">
        <v>#VALUE!</v>
      </c>
      <c r="F416" s="44">
        <v>8.11</v>
      </c>
      <c r="G416" s="44">
        <v>7.65</v>
      </c>
      <c r="H416" s="44">
        <v>7.68</v>
      </c>
      <c r="I416" s="44">
        <v>7.68</v>
      </c>
      <c r="J416" s="44">
        <v>7.69</v>
      </c>
      <c r="K416" s="44">
        <v>7.87</v>
      </c>
      <c r="L416" s="44">
        <v>8.26</v>
      </c>
      <c r="M416" s="44">
        <v>9.25</v>
      </c>
      <c r="N416" s="44">
        <v>8.6999999999999993</v>
      </c>
      <c r="O416" s="44">
        <v>8.11</v>
      </c>
      <c r="P416" s="44">
        <v>7.67</v>
      </c>
      <c r="Q416" s="44">
        <v>8.4</v>
      </c>
      <c r="R416" s="44">
        <v>7.88</v>
      </c>
      <c r="S416" s="19">
        <v>93.2</v>
      </c>
      <c r="T416" s="44">
        <v>11.616791845493561</v>
      </c>
      <c r="U416" s="44">
        <v>10.957886266094421</v>
      </c>
      <c r="V416" s="44">
        <v>11.000858369098712</v>
      </c>
      <c r="W416" s="44">
        <v>11.000858369098712</v>
      </c>
      <c r="X416" s="44">
        <v>11.015182403433476</v>
      </c>
      <c r="Y416" s="44">
        <v>11.273015021459226</v>
      </c>
      <c r="Z416" s="44">
        <v>11.831652360515022</v>
      </c>
      <c r="AA416" s="44">
        <v>13.249731759656653</v>
      </c>
      <c r="AB416" s="44">
        <v>12.461909871244632</v>
      </c>
      <c r="AC416" s="44">
        <v>11.616791845493561</v>
      </c>
      <c r="AD416" s="44">
        <v>10.986534334763947</v>
      </c>
      <c r="AE416" s="44">
        <v>12.032188841201718</v>
      </c>
      <c r="AF416" s="44">
        <v>11.287339055793991</v>
      </c>
    </row>
    <row r="417" spans="1:32">
      <c r="A417" s="3" t="s">
        <v>32</v>
      </c>
      <c r="B417" s="5" t="s">
        <v>28</v>
      </c>
      <c r="C417" s="5" t="s">
        <v>18</v>
      </c>
      <c r="D417" s="2">
        <v>19</v>
      </c>
      <c r="E417" s="2" t="e">
        <v>#VALUE!</v>
      </c>
      <c r="F417" s="45">
        <v>11.15</v>
      </c>
      <c r="G417" s="45">
        <v>10.18</v>
      </c>
      <c r="H417" s="45">
        <v>10.33</v>
      </c>
      <c r="I417" s="45">
        <v>10.23</v>
      </c>
      <c r="J417" s="45">
        <v>10.35</v>
      </c>
      <c r="K417" s="45">
        <v>10.4</v>
      </c>
      <c r="L417" s="45">
        <v>11.61</v>
      </c>
      <c r="M417" s="45">
        <v>14.33</v>
      </c>
      <c r="N417" s="45">
        <v>12.46</v>
      </c>
      <c r="O417" s="45">
        <v>10.51</v>
      </c>
      <c r="P417" s="45">
        <v>10.11</v>
      </c>
      <c r="Q417" s="45">
        <v>11.08</v>
      </c>
      <c r="R417" s="45">
        <v>9.9600000000000009</v>
      </c>
      <c r="S417" s="19">
        <v>93.2</v>
      </c>
      <c r="T417" s="45">
        <v>15.971298283261802</v>
      </c>
      <c r="U417" s="45">
        <v>14.581866952789699</v>
      </c>
      <c r="V417" s="45">
        <v>14.796727467811159</v>
      </c>
      <c r="W417" s="45">
        <v>14.653487124463521</v>
      </c>
      <c r="X417" s="45">
        <v>14.825375536480685</v>
      </c>
      <c r="Y417" s="45">
        <v>14.896995708154506</v>
      </c>
      <c r="Z417" s="45">
        <v>16.630203862660942</v>
      </c>
      <c r="AA417" s="45">
        <v>20.52634120171674</v>
      </c>
      <c r="AB417" s="45">
        <v>17.84774678111588</v>
      </c>
      <c r="AC417" s="45">
        <v>15.05456008583691</v>
      </c>
      <c r="AD417" s="45">
        <v>14.481598712446351</v>
      </c>
      <c r="AE417" s="45">
        <v>15.871030042918456</v>
      </c>
      <c r="AF417" s="45">
        <v>14.266738197424893</v>
      </c>
    </row>
    <row r="418" spans="1:32">
      <c r="A418" s="3" t="s">
        <v>32</v>
      </c>
      <c r="B418" s="5" t="s">
        <v>28</v>
      </c>
      <c r="C418" s="5" t="s">
        <v>19</v>
      </c>
      <c r="D418" s="2">
        <v>20</v>
      </c>
      <c r="E418" s="2" t="e">
        <v>#VALUE!</v>
      </c>
      <c r="F418" s="45">
        <v>12.42</v>
      </c>
      <c r="G418" s="45">
        <v>11.15</v>
      </c>
      <c r="H418" s="45">
        <v>11.33</v>
      </c>
      <c r="I418" s="45">
        <v>11.38</v>
      </c>
      <c r="J418" s="45">
        <v>11.68</v>
      </c>
      <c r="K418" s="45">
        <v>11.61</v>
      </c>
      <c r="L418" s="45">
        <v>13.3</v>
      </c>
      <c r="M418" s="45">
        <v>15.35</v>
      </c>
      <c r="N418" s="45">
        <v>14.35</v>
      </c>
      <c r="O418" s="45">
        <v>11.79</v>
      </c>
      <c r="P418" s="45">
        <v>11.35</v>
      </c>
      <c r="Q418" s="45">
        <v>12.11</v>
      </c>
      <c r="R418" s="45">
        <v>10.4</v>
      </c>
      <c r="S418" s="19">
        <v>93.2</v>
      </c>
      <c r="T418" s="45">
        <v>17.790450643776822</v>
      </c>
      <c r="U418" s="45">
        <v>15.971298283261802</v>
      </c>
      <c r="V418" s="45">
        <v>16.229130901287554</v>
      </c>
      <c r="W418" s="45">
        <v>16.300751072961372</v>
      </c>
      <c r="X418" s="45">
        <v>16.730472103004292</v>
      </c>
      <c r="Y418" s="45">
        <v>16.630203862660942</v>
      </c>
      <c r="Z418" s="45">
        <v>19.050965665236053</v>
      </c>
      <c r="AA418" s="45">
        <v>21.98739270386266</v>
      </c>
      <c r="AB418" s="45">
        <v>20.554989270386265</v>
      </c>
      <c r="AC418" s="45">
        <v>16.888036480686694</v>
      </c>
      <c r="AD418" s="45">
        <v>16.25777896995708</v>
      </c>
      <c r="AE418" s="45">
        <v>17.346405579399139</v>
      </c>
      <c r="AF418" s="45">
        <v>14.896995708154506</v>
      </c>
    </row>
    <row r="419" spans="1:32">
      <c r="A419" s="3" t="s">
        <v>32</v>
      </c>
      <c r="B419" s="5" t="s">
        <v>28</v>
      </c>
      <c r="C419" s="5" t="s">
        <v>20</v>
      </c>
      <c r="D419" s="2">
        <v>21</v>
      </c>
      <c r="E419" s="2" t="e">
        <v>#VALUE!</v>
      </c>
      <c r="F419" s="45">
        <v>10</v>
      </c>
      <c r="G419" s="45">
        <v>9.33</v>
      </c>
      <c r="H419" s="45">
        <v>9.51</v>
      </c>
      <c r="I419" s="45">
        <v>9.1999999999999993</v>
      </c>
      <c r="J419" s="45">
        <v>9.17</v>
      </c>
      <c r="K419" s="45">
        <v>9.32</v>
      </c>
      <c r="L419" s="45">
        <v>10.210000000000001</v>
      </c>
      <c r="M419" s="45">
        <v>13.44</v>
      </c>
      <c r="N419" s="45">
        <v>10.67</v>
      </c>
      <c r="O419" s="45">
        <v>9.5</v>
      </c>
      <c r="P419" s="45">
        <v>9.32</v>
      </c>
      <c r="Q419" s="45">
        <v>10.11</v>
      </c>
      <c r="R419" s="45">
        <v>9.5</v>
      </c>
      <c r="S419" s="19">
        <v>93.2</v>
      </c>
      <c r="T419" s="45">
        <v>14.324034334763947</v>
      </c>
      <c r="U419" s="45">
        <v>13.364324034334764</v>
      </c>
      <c r="V419" s="45">
        <v>13.622156652360514</v>
      </c>
      <c r="W419" s="45">
        <v>13.17811158798283</v>
      </c>
      <c r="X419" s="45">
        <v>13.13513948497854</v>
      </c>
      <c r="Y419" s="45">
        <v>13.35</v>
      </c>
      <c r="Z419" s="45">
        <v>14.624839055793991</v>
      </c>
      <c r="AA419" s="45">
        <v>19.251502145922746</v>
      </c>
      <c r="AB419" s="45">
        <v>15.283744635193132</v>
      </c>
      <c r="AC419" s="45">
        <v>13.60783261802575</v>
      </c>
      <c r="AD419" s="45">
        <v>13.35</v>
      </c>
      <c r="AE419" s="45">
        <v>14.481598712446351</v>
      </c>
      <c r="AF419" s="45">
        <v>13.60783261802575</v>
      </c>
    </row>
    <row r="420" spans="1:32">
      <c r="A420" s="3" t="s">
        <v>32</v>
      </c>
      <c r="B420" s="5" t="s">
        <v>28</v>
      </c>
      <c r="C420" s="5" t="s">
        <v>21</v>
      </c>
      <c r="D420" s="2">
        <v>22</v>
      </c>
      <c r="E420" s="2" t="e">
        <v>#VALUE!</v>
      </c>
      <c r="F420" s="45">
        <v>12.62</v>
      </c>
      <c r="G420" s="45">
        <v>11.31</v>
      </c>
      <c r="H420" s="45">
        <v>11.65</v>
      </c>
      <c r="I420" s="45">
        <v>11.53</v>
      </c>
      <c r="J420" s="45">
        <v>11.74</v>
      </c>
      <c r="K420" s="45">
        <v>11.75</v>
      </c>
      <c r="L420" s="45">
        <v>13.28</v>
      </c>
      <c r="M420" s="45">
        <v>15.87</v>
      </c>
      <c r="N420" s="45">
        <v>14.07</v>
      </c>
      <c r="O420" s="45">
        <v>11.79</v>
      </c>
      <c r="P420" s="45">
        <v>11.54</v>
      </c>
      <c r="Q420" s="45">
        <v>12.36</v>
      </c>
      <c r="R420" s="45">
        <v>11.15</v>
      </c>
      <c r="S420" s="19">
        <v>93.2</v>
      </c>
      <c r="T420" s="45">
        <v>18.076931330472103</v>
      </c>
      <c r="U420" s="45">
        <v>16.200482832618025</v>
      </c>
      <c r="V420" s="45">
        <v>16.6875</v>
      </c>
      <c r="W420" s="45">
        <v>16.515611587982832</v>
      </c>
      <c r="X420" s="45">
        <v>16.816416309012876</v>
      </c>
      <c r="Y420" s="45">
        <v>16.830740343347639</v>
      </c>
      <c r="Z420" s="45">
        <v>19.022317596566523</v>
      </c>
      <c r="AA420" s="45">
        <v>22.732242489270387</v>
      </c>
      <c r="AB420" s="45">
        <v>20.153916309012875</v>
      </c>
      <c r="AC420" s="45">
        <v>16.888036480686694</v>
      </c>
      <c r="AD420" s="45">
        <v>16.529935622317595</v>
      </c>
      <c r="AE420" s="45">
        <v>17.704506437768238</v>
      </c>
      <c r="AF420" s="45">
        <v>15.971298283261802</v>
      </c>
    </row>
    <row r="421" spans="1:32">
      <c r="A421" s="3" t="s">
        <v>32</v>
      </c>
      <c r="B421" s="5" t="s">
        <v>28</v>
      </c>
      <c r="C421" s="5" t="s">
        <v>22</v>
      </c>
      <c r="D421" s="2">
        <v>23</v>
      </c>
      <c r="E421" s="2" t="e">
        <v>#VALUE!</v>
      </c>
      <c r="F421" s="45">
        <v>13.11</v>
      </c>
      <c r="G421" s="45">
        <v>11.71</v>
      </c>
      <c r="H421" s="45">
        <v>12.06</v>
      </c>
      <c r="I421" s="45">
        <v>11.98</v>
      </c>
      <c r="J421" s="45">
        <v>12.25</v>
      </c>
      <c r="K421" s="45">
        <v>12.27</v>
      </c>
      <c r="L421" s="45">
        <v>13.95</v>
      </c>
      <c r="M421" s="45">
        <v>16.420000000000002</v>
      </c>
      <c r="N421" s="45">
        <v>15.14</v>
      </c>
      <c r="O421" s="45">
        <v>12.48</v>
      </c>
      <c r="P421" s="45">
        <v>12</v>
      </c>
      <c r="Q421" s="45">
        <v>12.6</v>
      </c>
      <c r="R421" s="45">
        <v>11.06</v>
      </c>
      <c r="S421" s="19">
        <v>93.2</v>
      </c>
      <c r="T421" s="45">
        <v>18.778809012875534</v>
      </c>
      <c r="U421" s="45">
        <v>16.773444206008584</v>
      </c>
      <c r="V421" s="45">
        <v>17.274785407725322</v>
      </c>
      <c r="W421" s="45">
        <v>17.160193133047212</v>
      </c>
      <c r="X421" s="45">
        <v>17.546942060085836</v>
      </c>
      <c r="Y421" s="45">
        <v>17.575590128755362</v>
      </c>
      <c r="Z421" s="45">
        <v>19.982027896995707</v>
      </c>
      <c r="AA421" s="45">
        <v>23.520064377682406</v>
      </c>
      <c r="AB421" s="45">
        <v>21.686587982832616</v>
      </c>
      <c r="AC421" s="45">
        <v>17.876394849785409</v>
      </c>
      <c r="AD421" s="45">
        <v>17.188841201716738</v>
      </c>
      <c r="AE421" s="45">
        <v>18.048283261802574</v>
      </c>
      <c r="AF421" s="45">
        <v>15.842381974248926</v>
      </c>
    </row>
    <row r="422" spans="1:32">
      <c r="A422" s="3" t="s">
        <v>32</v>
      </c>
      <c r="B422" s="5" t="s">
        <v>28</v>
      </c>
      <c r="C422" s="5" t="s">
        <v>23</v>
      </c>
      <c r="D422" s="2">
        <v>24</v>
      </c>
      <c r="E422" s="2" t="e">
        <v>#VALUE!</v>
      </c>
      <c r="F422" s="45">
        <v>11.91</v>
      </c>
      <c r="G422" s="45">
        <v>10.84</v>
      </c>
      <c r="H422" s="45">
        <v>11.15</v>
      </c>
      <c r="I422" s="45">
        <v>10.9</v>
      </c>
      <c r="J422" s="45">
        <v>10.73</v>
      </c>
      <c r="K422" s="45">
        <v>10.94</v>
      </c>
      <c r="L422" s="45">
        <v>12.26</v>
      </c>
      <c r="M422" s="45">
        <v>15.28</v>
      </c>
      <c r="N422" s="45">
        <v>12.66</v>
      </c>
      <c r="O422" s="45">
        <v>10.84</v>
      </c>
      <c r="P422" s="45">
        <v>10.95</v>
      </c>
      <c r="Q422" s="45">
        <v>11.85</v>
      </c>
      <c r="R422" s="45">
        <v>11.24</v>
      </c>
      <c r="S422" s="19">
        <v>93.2</v>
      </c>
      <c r="T422" s="45">
        <v>17.059924892703865</v>
      </c>
      <c r="U422" s="45">
        <v>15.527253218884118</v>
      </c>
      <c r="V422" s="45">
        <v>15.971298283261802</v>
      </c>
      <c r="W422" s="45">
        <v>15.613197424892704</v>
      </c>
      <c r="X422" s="45">
        <v>15.369688841201718</v>
      </c>
      <c r="Y422" s="45">
        <v>15.670493562231758</v>
      </c>
      <c r="Z422" s="45">
        <v>17.561266094420599</v>
      </c>
      <c r="AA422" s="45">
        <v>21.88712446351931</v>
      </c>
      <c r="AB422" s="45">
        <v>18.134227467811158</v>
      </c>
      <c r="AC422" s="45">
        <v>15.527253218884118</v>
      </c>
      <c r="AD422" s="45">
        <v>15.684817596566521</v>
      </c>
      <c r="AE422" s="45">
        <v>16.973980686695278</v>
      </c>
      <c r="AF422" s="45">
        <v>16.100214592274678</v>
      </c>
    </row>
    <row r="423" spans="1:32">
      <c r="A423" s="3" t="s">
        <v>32</v>
      </c>
      <c r="B423" s="5" t="s">
        <v>28</v>
      </c>
      <c r="C423" s="5" t="s">
        <v>24</v>
      </c>
      <c r="D423" s="2">
        <v>25</v>
      </c>
      <c r="E423" s="2" t="e">
        <v>#VALUE!</v>
      </c>
      <c r="F423" s="45">
        <v>8</v>
      </c>
      <c r="G423" s="45">
        <v>7.63</v>
      </c>
      <c r="H423" s="45">
        <v>7.55</v>
      </c>
      <c r="I423" s="45">
        <v>7.61</v>
      </c>
      <c r="J423" s="45">
        <v>7.67</v>
      </c>
      <c r="K423" s="45">
        <v>7.83</v>
      </c>
      <c r="L423" s="45">
        <v>8.15</v>
      </c>
      <c r="M423" s="45">
        <v>9</v>
      </c>
      <c r="N423" s="45">
        <v>8.59</v>
      </c>
      <c r="O423" s="45">
        <v>8</v>
      </c>
      <c r="P423" s="45">
        <v>7.52</v>
      </c>
      <c r="Q423" s="45">
        <v>8.3000000000000007</v>
      </c>
      <c r="R423" s="45">
        <v>7.8</v>
      </c>
      <c r="S423" s="19">
        <v>93.2</v>
      </c>
      <c r="T423" s="45">
        <v>11.459227467811159</v>
      </c>
      <c r="U423" s="45">
        <v>10.929238197424892</v>
      </c>
      <c r="V423" s="45">
        <v>10.814645922746781</v>
      </c>
      <c r="W423" s="45">
        <v>10.900590128755365</v>
      </c>
      <c r="X423" s="45">
        <v>10.986534334763947</v>
      </c>
      <c r="Y423" s="45">
        <v>11.215718884120172</v>
      </c>
      <c r="Z423" s="45">
        <v>11.674087982832619</v>
      </c>
      <c r="AA423" s="45">
        <v>12.891630901287554</v>
      </c>
      <c r="AB423" s="45">
        <v>12.304345493562231</v>
      </c>
      <c r="AC423" s="45">
        <v>11.459227467811159</v>
      </c>
      <c r="AD423" s="45">
        <v>10.771673819742489</v>
      </c>
      <c r="AE423" s="45">
        <v>11.888948497854079</v>
      </c>
      <c r="AF423" s="45">
        <v>11.17274678111588</v>
      </c>
    </row>
    <row r="424" spans="1:32">
      <c r="A424" s="3" t="s">
        <v>32</v>
      </c>
      <c r="B424" s="5" t="s">
        <v>28</v>
      </c>
      <c r="C424" s="5" t="s">
        <v>25</v>
      </c>
      <c r="D424" s="2">
        <v>26</v>
      </c>
      <c r="E424" s="2" t="e">
        <v>#VALUE!</v>
      </c>
      <c r="F424" s="45">
        <v>7.67</v>
      </c>
      <c r="G424" s="45">
        <v>7.6</v>
      </c>
      <c r="H424" s="45">
        <v>7.27</v>
      </c>
      <c r="I424" s="45">
        <v>7.37</v>
      </c>
      <c r="J424" s="45">
        <v>7.5</v>
      </c>
      <c r="K424" s="45">
        <v>7.64</v>
      </c>
      <c r="L424" s="45">
        <v>7.74</v>
      </c>
      <c r="M424" s="45">
        <v>8.27</v>
      </c>
      <c r="N424" s="45">
        <v>8.11</v>
      </c>
      <c r="O424" s="45">
        <v>7.7</v>
      </c>
      <c r="P424" s="45">
        <v>7.14</v>
      </c>
      <c r="Q424" s="45">
        <v>7.86</v>
      </c>
      <c r="R424" s="45">
        <v>7.48</v>
      </c>
      <c r="S424" s="19">
        <v>93.2</v>
      </c>
      <c r="T424" s="45">
        <v>10.986534334763947</v>
      </c>
      <c r="U424" s="45">
        <v>10.8862660944206</v>
      </c>
      <c r="V424" s="45">
        <v>10.41357296137339</v>
      </c>
      <c r="W424" s="45">
        <v>10.556813304721029</v>
      </c>
      <c r="X424" s="45">
        <v>10.743025751072961</v>
      </c>
      <c r="Y424" s="45">
        <v>10.943562231759655</v>
      </c>
      <c r="Z424" s="45">
        <v>11.086802575107296</v>
      </c>
      <c r="AA424" s="45">
        <v>11.845976394849783</v>
      </c>
      <c r="AB424" s="45">
        <v>11.616791845493561</v>
      </c>
      <c r="AC424" s="45">
        <v>11.029506437768241</v>
      </c>
      <c r="AD424" s="45">
        <v>10.227360515021457</v>
      </c>
      <c r="AE424" s="45">
        <v>11.258690987124462</v>
      </c>
      <c r="AF424" s="45">
        <v>10.714377682403434</v>
      </c>
    </row>
    <row r="425" spans="1:32">
      <c r="A425" s="3" t="s">
        <v>32</v>
      </c>
      <c r="B425" s="5" t="s">
        <v>28</v>
      </c>
      <c r="C425" s="5" t="s">
        <v>26</v>
      </c>
      <c r="D425" s="2">
        <v>27</v>
      </c>
      <c r="E425" s="2" t="e">
        <v>#VALUE!</v>
      </c>
      <c r="F425" s="45">
        <v>8.1</v>
      </c>
      <c r="G425" s="45">
        <v>7.63</v>
      </c>
      <c r="H425" s="45">
        <v>7.68</v>
      </c>
      <c r="I425" s="45">
        <v>7.66</v>
      </c>
      <c r="J425" s="45">
        <v>7.69</v>
      </c>
      <c r="K425" s="45">
        <v>7.87</v>
      </c>
      <c r="L425" s="45">
        <v>8.25</v>
      </c>
      <c r="M425" s="45">
        <v>9.26</v>
      </c>
      <c r="N425" s="45">
        <v>8.6999999999999993</v>
      </c>
      <c r="O425" s="45">
        <v>8.11</v>
      </c>
      <c r="P425" s="45">
        <v>7.64</v>
      </c>
      <c r="Q425" s="45">
        <v>8.4</v>
      </c>
      <c r="R425" s="45">
        <v>7.86</v>
      </c>
      <c r="S425" s="19">
        <v>93.2</v>
      </c>
      <c r="T425" s="45">
        <v>11.602467811158798</v>
      </c>
      <c r="U425" s="45">
        <v>10.929238197424892</v>
      </c>
      <c r="V425" s="45">
        <v>11.000858369098712</v>
      </c>
      <c r="W425" s="45">
        <v>10.972210300429184</v>
      </c>
      <c r="X425" s="45">
        <v>11.015182403433476</v>
      </c>
      <c r="Y425" s="45">
        <v>11.273015021459226</v>
      </c>
      <c r="Z425" s="45">
        <v>11.817328326180258</v>
      </c>
      <c r="AA425" s="45">
        <v>13.264055793991416</v>
      </c>
      <c r="AB425" s="45">
        <v>12.461909871244632</v>
      </c>
      <c r="AC425" s="45">
        <v>11.616791845493561</v>
      </c>
      <c r="AD425" s="45">
        <v>10.943562231759655</v>
      </c>
      <c r="AE425" s="45">
        <v>12.032188841201718</v>
      </c>
      <c r="AF425" s="45">
        <v>11.258690987124462</v>
      </c>
    </row>
    <row r="426" spans="1:32">
      <c r="A426" s="3" t="s">
        <v>32</v>
      </c>
      <c r="B426" s="5" t="s">
        <v>29</v>
      </c>
      <c r="C426" s="5" t="s">
        <v>18</v>
      </c>
      <c r="D426" s="2">
        <v>28</v>
      </c>
      <c r="E426" s="2" t="e">
        <v>#VALUE!</v>
      </c>
      <c r="F426" s="46">
        <v>21326</v>
      </c>
      <c r="G426" s="46">
        <v>19382</v>
      </c>
      <c r="H426" s="46">
        <v>19958</v>
      </c>
      <c r="I426" s="46">
        <v>19720</v>
      </c>
      <c r="J426" s="46">
        <v>20338</v>
      </c>
      <c r="K426" s="46">
        <v>19981</v>
      </c>
      <c r="L426" s="46">
        <v>22592</v>
      </c>
      <c r="M426" s="46">
        <v>27560</v>
      </c>
      <c r="N426" s="46">
        <v>23630</v>
      </c>
      <c r="O426" s="46">
        <v>20000</v>
      </c>
      <c r="P426" s="46">
        <v>19472</v>
      </c>
      <c r="Q426" s="46">
        <v>20862</v>
      </c>
      <c r="R426" s="46">
        <v>18494</v>
      </c>
      <c r="S426" s="19">
        <v>93.2</v>
      </c>
      <c r="T426" s="46">
        <v>30547.435622317596</v>
      </c>
      <c r="U426" s="46">
        <v>27762.843347639486</v>
      </c>
      <c r="V426" s="46">
        <v>28587.907725321889</v>
      </c>
      <c r="W426" s="46">
        <v>28246.995708154507</v>
      </c>
      <c r="X426" s="46">
        <v>29132.221030042918</v>
      </c>
      <c r="Y426" s="46">
        <v>28620.853004291843</v>
      </c>
      <c r="Z426" s="46">
        <v>32360.858369098711</v>
      </c>
      <c r="AA426" s="46">
        <v>39477.038626609443</v>
      </c>
      <c r="AB426" s="46">
        <v>33847.693133047207</v>
      </c>
      <c r="AC426" s="46">
        <v>28648.068669527896</v>
      </c>
      <c r="AD426" s="46">
        <v>27891.759656652361</v>
      </c>
      <c r="AE426" s="46">
        <v>29882.80042918455</v>
      </c>
      <c r="AF426" s="46">
        <v>26490.869098712446</v>
      </c>
    </row>
    <row r="427" spans="1:32">
      <c r="A427" s="3" t="s">
        <v>32</v>
      </c>
      <c r="B427" s="5" t="s">
        <v>29</v>
      </c>
      <c r="C427" s="5" t="s">
        <v>19</v>
      </c>
      <c r="D427" s="2">
        <v>29</v>
      </c>
      <c r="E427" s="2" t="e">
        <v>#VALUE!</v>
      </c>
      <c r="F427" s="46">
        <v>26396</v>
      </c>
      <c r="G427" s="46">
        <v>23421</v>
      </c>
      <c r="H427" s="46">
        <v>24189</v>
      </c>
      <c r="I427" s="46">
        <v>24589</v>
      </c>
      <c r="J427" s="46">
        <v>25067</v>
      </c>
      <c r="K427" s="46">
        <v>25000</v>
      </c>
      <c r="L427" s="46">
        <v>28754</v>
      </c>
      <c r="M427" s="46">
        <v>31150</v>
      </c>
      <c r="N427" s="46">
        <v>30395</v>
      </c>
      <c r="O427" s="46">
        <v>25258</v>
      </c>
      <c r="P427" s="46">
        <v>23913</v>
      </c>
      <c r="Q427" s="46">
        <v>25617</v>
      </c>
      <c r="R427" s="46">
        <v>21611</v>
      </c>
      <c r="S427" s="19">
        <v>93.2</v>
      </c>
      <c r="T427" s="46">
        <v>37809.721030042914</v>
      </c>
      <c r="U427" s="46">
        <v>33548.320815450643</v>
      </c>
      <c r="V427" s="46">
        <v>34648.406652360514</v>
      </c>
      <c r="W427" s="46">
        <v>35221.368025751071</v>
      </c>
      <c r="X427" s="46">
        <v>35906.056866952786</v>
      </c>
      <c r="Y427" s="46">
        <v>35810.085836909871</v>
      </c>
      <c r="Z427" s="46">
        <v>41187.328326180257</v>
      </c>
      <c r="AA427" s="46">
        <v>44619.3669527897</v>
      </c>
      <c r="AB427" s="46">
        <v>43537.902360515021</v>
      </c>
      <c r="AC427" s="46">
        <v>36179.645922746779</v>
      </c>
      <c r="AD427" s="46">
        <v>34253.063304721029</v>
      </c>
      <c r="AE427" s="46">
        <v>36693.878755364807</v>
      </c>
      <c r="AF427" s="46">
        <v>30955.670600858368</v>
      </c>
    </row>
    <row r="428" spans="1:32">
      <c r="A428" s="3" t="s">
        <v>32</v>
      </c>
      <c r="B428" s="5" t="s">
        <v>29</v>
      </c>
      <c r="C428" s="5" t="s">
        <v>20</v>
      </c>
      <c r="D428" s="2">
        <v>30</v>
      </c>
      <c r="E428" s="2" t="e">
        <v>#VALUE!</v>
      </c>
      <c r="F428" s="46">
        <v>16440</v>
      </c>
      <c r="G428" s="46">
        <v>15598</v>
      </c>
      <c r="H428" s="46">
        <v>16119</v>
      </c>
      <c r="I428" s="46">
        <v>15102</v>
      </c>
      <c r="J428" s="46">
        <v>15082</v>
      </c>
      <c r="K428" s="46">
        <v>15140</v>
      </c>
      <c r="L428" s="46">
        <v>16699</v>
      </c>
      <c r="M428" s="46">
        <v>23313</v>
      </c>
      <c r="N428" s="46">
        <v>17142</v>
      </c>
      <c r="O428" s="46">
        <v>15079</v>
      </c>
      <c r="P428" s="46">
        <v>15627</v>
      </c>
      <c r="Q428" s="46">
        <v>16585</v>
      </c>
      <c r="R428" s="46">
        <v>15331</v>
      </c>
      <c r="S428" s="19">
        <v>93.2</v>
      </c>
      <c r="T428" s="46">
        <v>23548.712446351932</v>
      </c>
      <c r="U428" s="46">
        <v>22342.628755364807</v>
      </c>
      <c r="V428" s="46">
        <v>23088.910944206007</v>
      </c>
      <c r="W428" s="46">
        <v>21632.156652360514</v>
      </c>
      <c r="X428" s="46">
        <v>21603.508583690986</v>
      </c>
      <c r="Y428" s="46">
        <v>21686.587982832618</v>
      </c>
      <c r="Z428" s="46">
        <v>23919.704935622318</v>
      </c>
      <c r="AA428" s="46">
        <v>33393.621244635193</v>
      </c>
      <c r="AB428" s="46">
        <v>24554.259656652361</v>
      </c>
      <c r="AC428" s="46">
        <v>21599.211373390557</v>
      </c>
      <c r="AD428" s="46">
        <v>22384.168454935621</v>
      </c>
      <c r="AE428" s="46">
        <v>23756.410944206007</v>
      </c>
      <c r="AF428" s="46">
        <v>21960.177038626607</v>
      </c>
    </row>
    <row r="429" spans="1:32">
      <c r="A429" s="3" t="s">
        <v>32</v>
      </c>
      <c r="B429" s="5" t="s">
        <v>29</v>
      </c>
      <c r="C429" s="5" t="s">
        <v>21</v>
      </c>
      <c r="D429" s="2">
        <v>31</v>
      </c>
      <c r="E429" s="2" t="e">
        <v>#VALUE!</v>
      </c>
      <c r="F429" s="46">
        <v>26244</v>
      </c>
      <c r="G429" s="46">
        <v>23316</v>
      </c>
      <c r="H429" s="46">
        <v>24242</v>
      </c>
      <c r="I429" s="46">
        <v>24256</v>
      </c>
      <c r="J429" s="46">
        <v>24633</v>
      </c>
      <c r="K429" s="46">
        <v>24568</v>
      </c>
      <c r="L429" s="46">
        <v>27996</v>
      </c>
      <c r="M429" s="46">
        <v>31935</v>
      </c>
      <c r="N429" s="46">
        <v>29330</v>
      </c>
      <c r="O429" s="46">
        <v>24922</v>
      </c>
      <c r="P429" s="46">
        <v>23795</v>
      </c>
      <c r="Q429" s="46">
        <v>25538</v>
      </c>
      <c r="R429" s="46">
        <v>23235</v>
      </c>
      <c r="S429" s="19">
        <v>93.2</v>
      </c>
      <c r="T429" s="46">
        <v>37591.995708154507</v>
      </c>
      <c r="U429" s="46">
        <v>33397.918454935621</v>
      </c>
      <c r="V429" s="46">
        <v>34724.324034334764</v>
      </c>
      <c r="W429" s="46">
        <v>34744.377682403436</v>
      </c>
      <c r="X429" s="46">
        <v>35284.393776824036</v>
      </c>
      <c r="Y429" s="46">
        <v>35191.287553648064</v>
      </c>
      <c r="Z429" s="46">
        <v>40101.56652360515</v>
      </c>
      <c r="AA429" s="46">
        <v>45743.803648068671</v>
      </c>
      <c r="AB429" s="46">
        <v>42012.392703862657</v>
      </c>
      <c r="AC429" s="46">
        <v>35698.358369098714</v>
      </c>
      <c r="AD429" s="46">
        <v>34084.039699570814</v>
      </c>
      <c r="AE429" s="46">
        <v>36580.718884120171</v>
      </c>
      <c r="AF429" s="46">
        <v>33281.893776824036</v>
      </c>
    </row>
    <row r="430" spans="1:32">
      <c r="A430" s="3" t="s">
        <v>32</v>
      </c>
      <c r="B430" s="5" t="s">
        <v>29</v>
      </c>
      <c r="C430" s="5" t="s">
        <v>22</v>
      </c>
      <c r="D430" s="2">
        <v>32</v>
      </c>
      <c r="E430" s="2" t="e">
        <v>#VALUE!</v>
      </c>
      <c r="F430" s="46">
        <v>28409</v>
      </c>
      <c r="G430" s="46">
        <v>25376</v>
      </c>
      <c r="H430" s="46">
        <v>26164</v>
      </c>
      <c r="I430" s="46">
        <v>26367</v>
      </c>
      <c r="J430" s="46">
        <v>26922</v>
      </c>
      <c r="K430" s="46">
        <v>26577</v>
      </c>
      <c r="L430" s="46">
        <v>30684</v>
      </c>
      <c r="M430" s="46">
        <v>34064</v>
      </c>
      <c r="N430" s="46">
        <v>32623</v>
      </c>
      <c r="O430" s="46">
        <v>27500</v>
      </c>
      <c r="P430" s="46">
        <v>25541</v>
      </c>
      <c r="Q430" s="46">
        <v>27457</v>
      </c>
      <c r="R430" s="46">
        <v>23755</v>
      </c>
      <c r="S430" s="19">
        <v>93.2</v>
      </c>
      <c r="T430" s="46">
        <v>40693.1491416309</v>
      </c>
      <c r="U430" s="46">
        <v>36348.669527896993</v>
      </c>
      <c r="V430" s="46">
        <v>37477.403433476393</v>
      </c>
      <c r="W430" s="46">
        <v>37768.1813304721</v>
      </c>
      <c r="X430" s="46">
        <v>38563.1652360515</v>
      </c>
      <c r="Y430" s="46">
        <v>38068.986051502143</v>
      </c>
      <c r="Z430" s="46">
        <v>43951.8669527897</v>
      </c>
      <c r="AA430" s="46">
        <v>48793.390557939914</v>
      </c>
      <c r="AB430" s="46">
        <v>46729.297210300429</v>
      </c>
      <c r="AC430" s="46">
        <v>39391.094420600857</v>
      </c>
      <c r="AD430" s="46">
        <v>36585.0160944206</v>
      </c>
      <c r="AE430" s="46">
        <v>39329.501072961371</v>
      </c>
      <c r="AF430" s="46">
        <v>34026.743562231757</v>
      </c>
    </row>
    <row r="431" spans="1:32">
      <c r="A431" s="3" t="s">
        <v>32</v>
      </c>
      <c r="B431" s="5" t="s">
        <v>29</v>
      </c>
      <c r="C431" s="5" t="s">
        <v>23</v>
      </c>
      <c r="D431" s="2">
        <v>33</v>
      </c>
      <c r="E431" s="2" t="e">
        <v>#VALUE!</v>
      </c>
      <c r="F431" s="46">
        <v>22910</v>
      </c>
      <c r="G431" s="46">
        <v>20956</v>
      </c>
      <c r="H431" s="46">
        <v>21684</v>
      </c>
      <c r="I431" s="46">
        <v>20860</v>
      </c>
      <c r="J431" s="46">
        <v>21153</v>
      </c>
      <c r="K431" s="46">
        <v>20955</v>
      </c>
      <c r="L431" s="46">
        <v>23940</v>
      </c>
      <c r="M431" s="46">
        <v>29673</v>
      </c>
      <c r="N431" s="46">
        <v>24352</v>
      </c>
      <c r="O431" s="46">
        <v>21376</v>
      </c>
      <c r="P431" s="46">
        <v>20717</v>
      </c>
      <c r="Q431" s="46">
        <v>22577</v>
      </c>
      <c r="R431" s="46">
        <v>22429</v>
      </c>
      <c r="S431" s="19">
        <v>93.2</v>
      </c>
      <c r="T431" s="46">
        <v>32816.362660944207</v>
      </c>
      <c r="U431" s="46">
        <v>30017.446351931329</v>
      </c>
      <c r="V431" s="46">
        <v>31060.236051502146</v>
      </c>
      <c r="W431" s="46">
        <v>29879.935622317596</v>
      </c>
      <c r="X431" s="46">
        <v>30299.629828326179</v>
      </c>
      <c r="Y431" s="46">
        <v>30016.013948497854</v>
      </c>
      <c r="Z431" s="46">
        <v>34291.738197424893</v>
      </c>
      <c r="AA431" s="46">
        <v>42503.707081545064</v>
      </c>
      <c r="AB431" s="46">
        <v>34881.888412017164</v>
      </c>
      <c r="AC431" s="46">
        <v>30619.055793991414</v>
      </c>
      <c r="AD431" s="46">
        <v>29675.101931330471</v>
      </c>
      <c r="AE431" s="46">
        <v>32339.372317596564</v>
      </c>
      <c r="AF431" s="46">
        <v>32127.376609442061</v>
      </c>
    </row>
    <row r="432" spans="1:32">
      <c r="A432" s="3" t="s">
        <v>32</v>
      </c>
      <c r="B432" s="5" t="s">
        <v>29</v>
      </c>
      <c r="C432" s="5" t="s">
        <v>24</v>
      </c>
      <c r="D432" s="2">
        <v>34</v>
      </c>
      <c r="E432" s="2" t="e">
        <v>#VALUE!</v>
      </c>
      <c r="F432" s="46">
        <v>8569</v>
      </c>
      <c r="G432" s="46">
        <v>8270</v>
      </c>
      <c r="H432" s="46">
        <v>8434</v>
      </c>
      <c r="I432" s="46">
        <v>8558</v>
      </c>
      <c r="J432" s="46">
        <v>8320</v>
      </c>
      <c r="K432" s="46">
        <v>8407</v>
      </c>
      <c r="L432" s="46">
        <v>8540</v>
      </c>
      <c r="M432" s="46">
        <v>9360</v>
      </c>
      <c r="N432" s="46">
        <v>8932</v>
      </c>
      <c r="O432" s="46">
        <v>8424</v>
      </c>
      <c r="P432" s="46">
        <v>8475</v>
      </c>
      <c r="Q432" s="46">
        <v>8845</v>
      </c>
      <c r="R432" s="46">
        <v>8034</v>
      </c>
      <c r="S432" s="19">
        <v>93.2</v>
      </c>
      <c r="T432" s="46">
        <v>12274.265021459227</v>
      </c>
      <c r="U432" s="46">
        <v>11845.976394849786</v>
      </c>
      <c r="V432" s="46">
        <v>12080.890557939914</v>
      </c>
      <c r="W432" s="46">
        <v>12258.508583690988</v>
      </c>
      <c r="X432" s="46">
        <v>11917.596566523605</v>
      </c>
      <c r="Y432" s="46">
        <v>12042.215665236052</v>
      </c>
      <c r="Z432" s="46">
        <v>12232.725321888413</v>
      </c>
      <c r="AA432" s="46">
        <v>13407.296137339055</v>
      </c>
      <c r="AB432" s="46">
        <v>12794.227467811159</v>
      </c>
      <c r="AC432" s="46">
        <v>12066.56652360515</v>
      </c>
      <c r="AD432" s="46">
        <v>12139.619098712446</v>
      </c>
      <c r="AE432" s="46">
        <v>12669.608369098713</v>
      </c>
      <c r="AF432" s="46">
        <v>11507.929184549355</v>
      </c>
    </row>
    <row r="433" spans="1:32">
      <c r="A433" s="3" t="s">
        <v>32</v>
      </c>
      <c r="B433" s="5" t="s">
        <v>29</v>
      </c>
      <c r="C433" s="5" t="s">
        <v>25</v>
      </c>
      <c r="D433" s="2">
        <v>35</v>
      </c>
      <c r="E433" s="2" t="e">
        <v>#VALUE!</v>
      </c>
      <c r="F433" s="46">
        <v>8221</v>
      </c>
      <c r="G433" s="46">
        <v>8232</v>
      </c>
      <c r="H433" s="46">
        <v>8018</v>
      </c>
      <c r="I433" s="46">
        <v>7828</v>
      </c>
      <c r="J433" s="46">
        <v>8311</v>
      </c>
      <c r="K433" s="46">
        <v>8278</v>
      </c>
      <c r="L433" s="46">
        <v>8348</v>
      </c>
      <c r="M433" s="46">
        <v>8587</v>
      </c>
      <c r="N433" s="46">
        <v>8378</v>
      </c>
      <c r="O433" s="46">
        <v>8408</v>
      </c>
      <c r="P433" s="46">
        <v>8168</v>
      </c>
      <c r="Q433" s="46">
        <v>8188</v>
      </c>
      <c r="R433" s="46">
        <v>7401</v>
      </c>
      <c r="S433" s="19">
        <v>93.2</v>
      </c>
      <c r="T433" s="46">
        <v>11775.788626609441</v>
      </c>
      <c r="U433" s="46">
        <v>11791.545064377682</v>
      </c>
      <c r="V433" s="46">
        <v>11485.010729613734</v>
      </c>
      <c r="W433" s="46">
        <v>11212.854077253218</v>
      </c>
      <c r="X433" s="46">
        <v>11904.704935622318</v>
      </c>
      <c r="Y433" s="46">
        <v>11857.435622317596</v>
      </c>
      <c r="Z433" s="46">
        <v>11957.703862660945</v>
      </c>
      <c r="AA433" s="46">
        <v>12300.048283261802</v>
      </c>
      <c r="AB433" s="46">
        <v>12000.675965665236</v>
      </c>
      <c r="AC433" s="46">
        <v>12043.648068669527</v>
      </c>
      <c r="AD433" s="46">
        <v>11699.871244635193</v>
      </c>
      <c r="AE433" s="46">
        <v>11728.519313304721</v>
      </c>
      <c r="AF433" s="46">
        <v>10601.217811158798</v>
      </c>
    </row>
    <row r="434" spans="1:32">
      <c r="A434" s="3" t="s">
        <v>32</v>
      </c>
      <c r="B434" s="5" t="s">
        <v>29</v>
      </c>
      <c r="C434" s="5" t="s">
        <v>26</v>
      </c>
      <c r="D434" s="2">
        <v>36</v>
      </c>
      <c r="E434" s="2" t="e">
        <v>#VALUE!</v>
      </c>
      <c r="F434" s="46">
        <v>8650</v>
      </c>
      <c r="G434" s="46">
        <v>8277</v>
      </c>
      <c r="H434" s="46">
        <v>8506</v>
      </c>
      <c r="I434" s="46">
        <v>8720</v>
      </c>
      <c r="J434" s="46">
        <v>8320</v>
      </c>
      <c r="K434" s="46">
        <v>8435</v>
      </c>
      <c r="L434" s="46">
        <v>8578</v>
      </c>
      <c r="M434" s="46">
        <v>9600</v>
      </c>
      <c r="N434" s="46">
        <v>9053</v>
      </c>
      <c r="O434" s="46">
        <v>8427</v>
      </c>
      <c r="P434" s="46">
        <v>8539</v>
      </c>
      <c r="Q434" s="46">
        <v>9028</v>
      </c>
      <c r="R434" s="46">
        <v>8200</v>
      </c>
      <c r="S434" s="19">
        <v>93.2</v>
      </c>
      <c r="T434" s="46">
        <v>12390.289699570814</v>
      </c>
      <c r="U434" s="46">
        <v>11856.00321888412</v>
      </c>
      <c r="V434" s="46">
        <v>12184.023605150214</v>
      </c>
      <c r="W434" s="46">
        <v>12490.557939914162</v>
      </c>
      <c r="X434" s="46">
        <v>11917.596566523605</v>
      </c>
      <c r="Y434" s="46">
        <v>12082.322961373391</v>
      </c>
      <c r="Z434" s="46">
        <v>12287.156652360514</v>
      </c>
      <c r="AA434" s="46">
        <v>13751.072961373389</v>
      </c>
      <c r="AB434" s="46">
        <v>12967.548283261802</v>
      </c>
      <c r="AC434" s="46">
        <v>12070.863733905579</v>
      </c>
      <c r="AD434" s="46">
        <v>12231.292918454936</v>
      </c>
      <c r="AE434" s="46">
        <v>12931.738197424893</v>
      </c>
      <c r="AF434" s="46">
        <v>11745.708154506437</v>
      </c>
    </row>
    <row r="435" spans="1:32">
      <c r="A435" s="3">
        <v>2011</v>
      </c>
      <c r="B435" s="5" t="s">
        <v>17</v>
      </c>
      <c r="C435" s="5" t="s">
        <v>18</v>
      </c>
      <c r="D435" s="2">
        <v>1</v>
      </c>
      <c r="E435" s="2">
        <v>9</v>
      </c>
      <c r="F435" s="96">
        <v>400</v>
      </c>
      <c r="G435" s="96">
        <v>364.2</v>
      </c>
      <c r="H435" s="96">
        <v>370.5</v>
      </c>
      <c r="I435" s="96">
        <v>370.5</v>
      </c>
      <c r="J435" s="96">
        <v>380.4</v>
      </c>
      <c r="K435" s="96">
        <v>373.5</v>
      </c>
      <c r="L435" s="96">
        <v>418.5</v>
      </c>
      <c r="M435" s="96">
        <v>517.5</v>
      </c>
      <c r="N435" s="96">
        <v>442.2</v>
      </c>
      <c r="O435" s="96">
        <v>371.1</v>
      </c>
      <c r="P435" s="96">
        <v>366.5</v>
      </c>
      <c r="Q435" s="96">
        <v>392.7</v>
      </c>
      <c r="R435" s="96">
        <v>354.6</v>
      </c>
      <c r="S435" s="19">
        <v>93.2</v>
      </c>
      <c r="T435" s="96">
        <v>572.96137339055792</v>
      </c>
      <c r="U435" s="96">
        <v>521.68133047210301</v>
      </c>
      <c r="V435" s="96">
        <v>530.70547210300424</v>
      </c>
      <c r="W435" s="96">
        <v>530.70547210300424</v>
      </c>
      <c r="X435" s="96">
        <v>544.88626609442053</v>
      </c>
      <c r="Y435" s="96">
        <v>535.00268240343348</v>
      </c>
      <c r="Z435" s="96">
        <v>599.4608369098712</v>
      </c>
      <c r="AA435" s="96">
        <v>741.26877682403426</v>
      </c>
      <c r="AB435" s="96">
        <v>633.40879828326172</v>
      </c>
      <c r="AC435" s="96">
        <v>531.56491416309018</v>
      </c>
      <c r="AD435" s="96">
        <v>524.97585836909866</v>
      </c>
      <c r="AE435" s="96">
        <v>562.50482832618025</v>
      </c>
      <c r="AF435" s="96">
        <v>507.93025751072969</v>
      </c>
    </row>
    <row r="436" spans="1:32">
      <c r="A436" s="3">
        <v>2011</v>
      </c>
      <c r="B436" s="5" t="s">
        <v>17</v>
      </c>
      <c r="C436" s="5" t="s">
        <v>19</v>
      </c>
      <c r="D436" s="2">
        <v>2</v>
      </c>
      <c r="E436" s="2">
        <v>9</v>
      </c>
      <c r="F436" s="96">
        <v>493</v>
      </c>
      <c r="G436" s="96">
        <v>442.5</v>
      </c>
      <c r="H436" s="96">
        <v>447.2</v>
      </c>
      <c r="I436" s="96">
        <v>462.6</v>
      </c>
      <c r="J436" s="96">
        <v>470.3</v>
      </c>
      <c r="K436" s="96">
        <v>464.7</v>
      </c>
      <c r="L436" s="96">
        <v>531</v>
      </c>
      <c r="M436" s="96">
        <v>587.20000000000005</v>
      </c>
      <c r="N436" s="96">
        <v>568.4</v>
      </c>
      <c r="O436" s="96">
        <v>472.2</v>
      </c>
      <c r="P436" s="96">
        <v>450.9</v>
      </c>
      <c r="Q436" s="96">
        <v>479.8</v>
      </c>
      <c r="R436" s="96">
        <v>413.9</v>
      </c>
      <c r="S436" s="19">
        <v>93.2</v>
      </c>
      <c r="T436" s="96">
        <v>706.17489270386261</v>
      </c>
      <c r="U436" s="96">
        <v>633.83851931330469</v>
      </c>
      <c r="V436" s="96">
        <v>640.57081545064375</v>
      </c>
      <c r="W436" s="96">
        <v>662.62982832618025</v>
      </c>
      <c r="X436" s="96">
        <v>673.65933476394855</v>
      </c>
      <c r="Y436" s="96">
        <v>665.63787553648058</v>
      </c>
      <c r="Z436" s="96">
        <v>760.60622317596562</v>
      </c>
      <c r="AA436" s="96">
        <v>841.10729613733918</v>
      </c>
      <c r="AB436" s="96">
        <v>814.1781115879827</v>
      </c>
      <c r="AC436" s="96">
        <v>676.38090128755357</v>
      </c>
      <c r="AD436" s="96">
        <v>645.87070815450636</v>
      </c>
      <c r="AE436" s="96">
        <v>687.26716738197422</v>
      </c>
      <c r="AF436" s="96">
        <v>592.8717811158798</v>
      </c>
    </row>
    <row r="437" spans="1:32">
      <c r="A437" s="3">
        <v>2011</v>
      </c>
      <c r="B437" s="5" t="s">
        <v>17</v>
      </c>
      <c r="C437" s="5" t="s">
        <v>20</v>
      </c>
      <c r="D437" s="2">
        <v>3</v>
      </c>
      <c r="E437" s="2">
        <v>9</v>
      </c>
      <c r="F437" s="96">
        <v>313.2</v>
      </c>
      <c r="G437" s="96">
        <v>296</v>
      </c>
      <c r="H437" s="96">
        <v>302.7</v>
      </c>
      <c r="I437" s="96">
        <v>285.60000000000002</v>
      </c>
      <c r="J437" s="96">
        <v>288.7</v>
      </c>
      <c r="K437" s="96">
        <v>289.3</v>
      </c>
      <c r="L437" s="96">
        <v>316.2</v>
      </c>
      <c r="M437" s="96">
        <v>443.9</v>
      </c>
      <c r="N437" s="96">
        <v>328.1</v>
      </c>
      <c r="O437" s="96">
        <v>287.39999999999998</v>
      </c>
      <c r="P437" s="96">
        <v>297.2</v>
      </c>
      <c r="Q437" s="96">
        <v>314.60000000000002</v>
      </c>
      <c r="R437" s="96">
        <v>300</v>
      </c>
      <c r="S437" s="19">
        <v>93.2</v>
      </c>
      <c r="T437" s="96">
        <v>448.62875536480681</v>
      </c>
      <c r="U437" s="96">
        <v>423.99141630901289</v>
      </c>
      <c r="V437" s="96">
        <v>433.58851931330469</v>
      </c>
      <c r="W437" s="96">
        <v>409.09442060085843</v>
      </c>
      <c r="X437" s="96">
        <v>413.53487124463516</v>
      </c>
      <c r="Y437" s="96">
        <v>414.39431330472104</v>
      </c>
      <c r="Z437" s="96">
        <v>452.92596566523599</v>
      </c>
      <c r="AA437" s="96">
        <v>635.84388412017154</v>
      </c>
      <c r="AB437" s="96">
        <v>469.97156652360519</v>
      </c>
      <c r="AC437" s="96">
        <v>411.67274678111579</v>
      </c>
      <c r="AD437" s="96">
        <v>425.71030042918449</v>
      </c>
      <c r="AE437" s="96">
        <v>450.63412017167389</v>
      </c>
      <c r="AF437" s="96">
        <v>429.72103004291841</v>
      </c>
    </row>
    <row r="438" spans="1:32">
      <c r="A438" s="3">
        <v>2011</v>
      </c>
      <c r="B438" s="5" t="s">
        <v>17</v>
      </c>
      <c r="C438" s="5" t="s">
        <v>21</v>
      </c>
      <c r="D438" s="2">
        <v>4</v>
      </c>
      <c r="E438" s="2">
        <v>9</v>
      </c>
      <c r="F438" s="96">
        <v>498.3</v>
      </c>
      <c r="G438" s="96">
        <v>448.5</v>
      </c>
      <c r="H438" s="96">
        <v>458.7</v>
      </c>
      <c r="I438" s="96">
        <v>461.7</v>
      </c>
      <c r="J438" s="96">
        <v>468.2</v>
      </c>
      <c r="K438" s="96">
        <v>465.2</v>
      </c>
      <c r="L438" s="96">
        <v>525</v>
      </c>
      <c r="M438" s="96">
        <v>608.79999999999995</v>
      </c>
      <c r="N438" s="96">
        <v>554.6</v>
      </c>
      <c r="O438" s="96">
        <v>471.5</v>
      </c>
      <c r="P438" s="96">
        <v>455.1</v>
      </c>
      <c r="Q438" s="96">
        <v>487.2</v>
      </c>
      <c r="R438" s="96">
        <v>445.1</v>
      </c>
      <c r="S438" s="19">
        <v>93.2</v>
      </c>
      <c r="T438" s="96">
        <v>713.76663090128761</v>
      </c>
      <c r="U438" s="96">
        <v>642.43293991416306</v>
      </c>
      <c r="V438" s="96">
        <v>657.04345493562232</v>
      </c>
      <c r="W438" s="96">
        <v>661.34066523605145</v>
      </c>
      <c r="X438" s="96">
        <v>670.65128755364799</v>
      </c>
      <c r="Y438" s="96">
        <v>666.35407725321886</v>
      </c>
      <c r="Z438" s="96">
        <v>752.01180257510725</v>
      </c>
      <c r="AA438" s="96">
        <v>872.04721030042901</v>
      </c>
      <c r="AB438" s="96">
        <v>794.41094420600859</v>
      </c>
      <c r="AC438" s="96">
        <v>675.3782188841202</v>
      </c>
      <c r="AD438" s="96">
        <v>651.88680257510737</v>
      </c>
      <c r="AE438" s="96">
        <v>697.86695278969955</v>
      </c>
      <c r="AF438" s="96">
        <v>637.56276824034342</v>
      </c>
    </row>
    <row r="439" spans="1:32">
      <c r="A439" s="3">
        <v>2011</v>
      </c>
      <c r="B439" s="5" t="s">
        <v>17</v>
      </c>
      <c r="C439" s="5" t="s">
        <v>22</v>
      </c>
      <c r="D439" s="2">
        <v>5</v>
      </c>
      <c r="E439" s="2">
        <v>9</v>
      </c>
      <c r="F439" s="96">
        <v>538.20000000000005</v>
      </c>
      <c r="G439" s="96">
        <v>486.1</v>
      </c>
      <c r="H439" s="96">
        <v>498.4</v>
      </c>
      <c r="I439" s="96">
        <v>500</v>
      </c>
      <c r="J439" s="96">
        <v>508.9</v>
      </c>
      <c r="K439" s="96">
        <v>501.1</v>
      </c>
      <c r="L439" s="96">
        <v>573.20000000000005</v>
      </c>
      <c r="M439" s="96">
        <v>651.6</v>
      </c>
      <c r="N439" s="96">
        <v>610.70000000000005</v>
      </c>
      <c r="O439" s="96">
        <v>518.4</v>
      </c>
      <c r="P439" s="96">
        <v>490</v>
      </c>
      <c r="Q439" s="96">
        <v>519.6</v>
      </c>
      <c r="R439" s="96">
        <v>462.1</v>
      </c>
      <c r="S439" s="19">
        <v>93.2</v>
      </c>
      <c r="T439" s="96">
        <v>770.91952789699576</v>
      </c>
      <c r="U439" s="96">
        <v>696.29130901287556</v>
      </c>
      <c r="V439" s="96">
        <v>713.90987124463516</v>
      </c>
      <c r="W439" s="96">
        <v>716.20171673819743</v>
      </c>
      <c r="X439" s="96">
        <v>728.95010729613728</v>
      </c>
      <c r="Y439" s="96">
        <v>717.77736051502154</v>
      </c>
      <c r="Z439" s="96">
        <v>821.05364806866964</v>
      </c>
      <c r="AA439" s="96">
        <v>933.35407725321897</v>
      </c>
      <c r="AB439" s="96">
        <v>874.76877682403449</v>
      </c>
      <c r="AC439" s="96">
        <v>742.55793991416306</v>
      </c>
      <c r="AD439" s="96">
        <v>701.87768240343348</v>
      </c>
      <c r="AE439" s="96">
        <v>744.27682403433482</v>
      </c>
      <c r="AF439" s="96">
        <v>661.91362660944208</v>
      </c>
    </row>
    <row r="440" spans="1:32">
      <c r="A440" s="3">
        <v>2011</v>
      </c>
      <c r="B440" s="5" t="s">
        <v>17</v>
      </c>
      <c r="C440" s="5" t="s">
        <v>23</v>
      </c>
      <c r="D440" s="2">
        <v>6</v>
      </c>
      <c r="E440" s="2">
        <v>9</v>
      </c>
      <c r="F440" s="96">
        <v>440</v>
      </c>
      <c r="G440" s="96">
        <v>405.3</v>
      </c>
      <c r="H440" s="96">
        <v>412.4</v>
      </c>
      <c r="I440" s="96">
        <v>402.5</v>
      </c>
      <c r="J440" s="96">
        <v>401.1</v>
      </c>
      <c r="K440" s="96">
        <v>402.5</v>
      </c>
      <c r="L440" s="96">
        <v>452.3</v>
      </c>
      <c r="M440" s="96">
        <v>563.4</v>
      </c>
      <c r="N440" s="96">
        <v>470.6</v>
      </c>
      <c r="O440" s="96">
        <v>405.8</v>
      </c>
      <c r="P440" s="96">
        <v>400.6</v>
      </c>
      <c r="Q440" s="96">
        <v>435.4</v>
      </c>
      <c r="R440" s="96">
        <v>417.9</v>
      </c>
      <c r="S440" s="19">
        <v>93.2</v>
      </c>
      <c r="T440" s="96">
        <v>630.25751072961373</v>
      </c>
      <c r="U440" s="96">
        <v>580.55311158798281</v>
      </c>
      <c r="V440" s="96">
        <v>590.72317596566518</v>
      </c>
      <c r="W440" s="96">
        <v>576.54238197424888</v>
      </c>
      <c r="X440" s="96">
        <v>574.53701716738203</v>
      </c>
      <c r="Y440" s="96">
        <v>576.54238197424888</v>
      </c>
      <c r="Z440" s="96">
        <v>647.87607296137344</v>
      </c>
      <c r="AA440" s="96">
        <v>807.01609442060078</v>
      </c>
      <c r="AB440" s="96">
        <v>674.08905579399141</v>
      </c>
      <c r="AC440" s="96">
        <v>581.26931330472109</v>
      </c>
      <c r="AD440" s="96">
        <v>573.82081545064386</v>
      </c>
      <c r="AE440" s="96">
        <v>623.66845493562221</v>
      </c>
      <c r="AF440" s="96">
        <v>598.60139484978538</v>
      </c>
    </row>
    <row r="441" spans="1:32">
      <c r="A441" s="3">
        <v>2011</v>
      </c>
      <c r="B441" s="5" t="s">
        <v>17</v>
      </c>
      <c r="C441" s="5" t="s">
        <v>24</v>
      </c>
      <c r="D441" s="2">
        <v>7</v>
      </c>
      <c r="E441" s="2">
        <v>9</v>
      </c>
      <c r="F441" s="96">
        <v>153</v>
      </c>
      <c r="G441" s="96">
        <v>148.5</v>
      </c>
      <c r="H441" s="96">
        <v>151.19999999999999</v>
      </c>
      <c r="I441" s="96">
        <v>150</v>
      </c>
      <c r="J441" s="96">
        <v>149.80000000000001</v>
      </c>
      <c r="K441" s="96">
        <v>150</v>
      </c>
      <c r="L441" s="96">
        <v>154.19999999999999</v>
      </c>
      <c r="M441" s="96">
        <v>160.30000000000001</v>
      </c>
      <c r="N441" s="96">
        <v>159</v>
      </c>
      <c r="O441" s="96">
        <v>152.1</v>
      </c>
      <c r="P441" s="96">
        <v>151.80000000000001</v>
      </c>
      <c r="Q441" s="96">
        <v>157</v>
      </c>
      <c r="R441" s="96">
        <v>150.4</v>
      </c>
      <c r="S441" s="19">
        <v>93.2</v>
      </c>
      <c r="T441" s="96">
        <v>219.15772532188839</v>
      </c>
      <c r="U441" s="96">
        <v>212.71190987124461</v>
      </c>
      <c r="V441" s="96">
        <v>216.57939914163086</v>
      </c>
      <c r="W441" s="96">
        <v>214.86051502145921</v>
      </c>
      <c r="X441" s="96">
        <v>214.57403433476398</v>
      </c>
      <c r="Y441" s="96">
        <v>214.86051502145921</v>
      </c>
      <c r="Z441" s="96">
        <v>220.87660944206004</v>
      </c>
      <c r="AA441" s="96">
        <v>229.61427038626613</v>
      </c>
      <c r="AB441" s="96">
        <v>227.75214592274676</v>
      </c>
      <c r="AC441" s="96">
        <v>217.86856223175963</v>
      </c>
      <c r="AD441" s="96">
        <v>217.43884120171677</v>
      </c>
      <c r="AE441" s="96">
        <v>224.88733905579397</v>
      </c>
      <c r="AF441" s="96">
        <v>215.43347639484981</v>
      </c>
    </row>
    <row r="442" spans="1:32">
      <c r="A442" s="3">
        <v>2011</v>
      </c>
      <c r="B442" s="5" t="s">
        <v>17</v>
      </c>
      <c r="C442" s="5" t="s">
        <v>25</v>
      </c>
      <c r="D442" s="2">
        <v>8</v>
      </c>
      <c r="E442" s="2">
        <v>9</v>
      </c>
      <c r="F442" s="96">
        <v>142.5</v>
      </c>
      <c r="G442" s="96">
        <v>145.6</v>
      </c>
      <c r="H442" s="96">
        <v>138.19999999999999</v>
      </c>
      <c r="I442" s="96">
        <v>136.6</v>
      </c>
      <c r="J442" s="96">
        <v>140.19999999999999</v>
      </c>
      <c r="K442" s="96">
        <v>140.80000000000001</v>
      </c>
      <c r="L442" s="96">
        <v>143.5</v>
      </c>
      <c r="M442" s="96">
        <v>145.4</v>
      </c>
      <c r="N442" s="96">
        <v>144.19999999999999</v>
      </c>
      <c r="O442" s="96">
        <v>152.1</v>
      </c>
      <c r="P442" s="96">
        <v>146.5</v>
      </c>
      <c r="Q442" s="96">
        <v>142.1</v>
      </c>
      <c r="R442" s="96">
        <v>139.19999999999999</v>
      </c>
      <c r="S442" s="19">
        <v>93.2</v>
      </c>
      <c r="T442" s="96">
        <v>204.11748927038627</v>
      </c>
      <c r="U442" s="96">
        <v>208.55793991416306</v>
      </c>
      <c r="V442" s="96">
        <v>197.95815450643772</v>
      </c>
      <c r="W442" s="96">
        <v>195.6663090128755</v>
      </c>
      <c r="X442" s="96">
        <v>200.82296137339051</v>
      </c>
      <c r="Y442" s="96">
        <v>201.68240343347642</v>
      </c>
      <c r="Z442" s="96">
        <v>205.54989270386267</v>
      </c>
      <c r="AA442" s="96">
        <v>208.27145922746783</v>
      </c>
      <c r="AB442" s="96">
        <v>206.55257510729609</v>
      </c>
      <c r="AC442" s="96">
        <v>217.86856223175963</v>
      </c>
      <c r="AD442" s="96">
        <v>209.84710300429185</v>
      </c>
      <c r="AE442" s="96">
        <v>203.54452789699567</v>
      </c>
      <c r="AF442" s="96">
        <v>199.39055793991412</v>
      </c>
    </row>
    <row r="443" spans="1:32">
      <c r="A443" s="3">
        <v>2011</v>
      </c>
      <c r="B443" s="5" t="s">
        <v>17</v>
      </c>
      <c r="C443" s="5" t="s">
        <v>26</v>
      </c>
      <c r="D443" s="2">
        <v>9</v>
      </c>
      <c r="E443" s="2">
        <v>9</v>
      </c>
      <c r="F443" s="96">
        <v>156.6</v>
      </c>
      <c r="G443" s="96">
        <v>149.9</v>
      </c>
      <c r="H443" s="96">
        <v>155.5</v>
      </c>
      <c r="I443" s="96">
        <v>155</v>
      </c>
      <c r="J443" s="96">
        <v>153</v>
      </c>
      <c r="K443" s="96">
        <v>153.69999999999999</v>
      </c>
      <c r="L443" s="96">
        <v>157</v>
      </c>
      <c r="M443" s="96">
        <v>168.9</v>
      </c>
      <c r="N443" s="96">
        <v>163.1</v>
      </c>
      <c r="O443" s="96">
        <v>152.1</v>
      </c>
      <c r="P443" s="96">
        <v>153.80000000000001</v>
      </c>
      <c r="Q443" s="96">
        <v>161.5</v>
      </c>
      <c r="R443" s="96">
        <v>154.4</v>
      </c>
      <c r="S443" s="19">
        <v>93.2</v>
      </c>
      <c r="T443" s="96">
        <v>224.3143776824034</v>
      </c>
      <c r="U443" s="96">
        <v>214.71727467811161</v>
      </c>
      <c r="V443" s="96">
        <v>222.73873390557938</v>
      </c>
      <c r="W443" s="96">
        <v>222.02253218884118</v>
      </c>
      <c r="X443" s="96">
        <v>219.15772532188839</v>
      </c>
      <c r="Y443" s="96">
        <v>220.16040772532185</v>
      </c>
      <c r="Z443" s="96">
        <v>224.88733905579397</v>
      </c>
      <c r="AA443" s="96">
        <v>241.93293991416309</v>
      </c>
      <c r="AB443" s="96">
        <v>233.62499999999997</v>
      </c>
      <c r="AC443" s="96">
        <v>217.86856223175963</v>
      </c>
      <c r="AD443" s="96">
        <v>220.30364806866956</v>
      </c>
      <c r="AE443" s="96">
        <v>231.33315450643775</v>
      </c>
      <c r="AF443" s="96">
        <v>221.16309012875539</v>
      </c>
    </row>
    <row r="444" spans="1:32">
      <c r="A444" s="3">
        <v>2011</v>
      </c>
      <c r="B444" s="5" t="s">
        <v>27</v>
      </c>
      <c r="C444" s="5" t="s">
        <v>18</v>
      </c>
      <c r="D444" s="2">
        <v>10</v>
      </c>
      <c r="E444" s="2">
        <v>9</v>
      </c>
      <c r="F444" s="44">
        <v>11.14</v>
      </c>
      <c r="G444" s="44">
        <v>10.16</v>
      </c>
      <c r="H444" s="44">
        <v>10.29</v>
      </c>
      <c r="I444" s="44">
        <v>10.199999999999999</v>
      </c>
      <c r="J444" s="44">
        <v>10.32</v>
      </c>
      <c r="K444" s="44">
        <v>10.34</v>
      </c>
      <c r="L444" s="44">
        <v>11.52</v>
      </c>
      <c r="M444" s="44">
        <v>14.31</v>
      </c>
      <c r="N444" s="44">
        <v>12.49</v>
      </c>
      <c r="O444" s="44">
        <v>10.5</v>
      </c>
      <c r="P444" s="44">
        <v>10.07</v>
      </c>
      <c r="Q444" s="44">
        <v>11.05</v>
      </c>
      <c r="R444" s="44">
        <v>9.93</v>
      </c>
      <c r="S444" s="19">
        <v>93.2</v>
      </c>
      <c r="T444" s="44">
        <v>15.956974248927038</v>
      </c>
      <c r="U444" s="44">
        <v>14.553218884120172</v>
      </c>
      <c r="V444" s="44">
        <v>14.739431330472101</v>
      </c>
      <c r="W444" s="44">
        <v>14.610515021459225</v>
      </c>
      <c r="X444" s="44">
        <v>14.782403433476395</v>
      </c>
      <c r="Y444" s="44">
        <v>14.81105150214592</v>
      </c>
      <c r="Z444" s="44">
        <v>16.501287553648066</v>
      </c>
      <c r="AA444" s="44">
        <v>20.497693133047211</v>
      </c>
      <c r="AB444" s="44">
        <v>17.890718884120172</v>
      </c>
      <c r="AC444" s="44">
        <v>15.040236051502145</v>
      </c>
      <c r="AD444" s="44">
        <v>14.424302575107296</v>
      </c>
      <c r="AE444" s="44">
        <v>15.828057939914165</v>
      </c>
      <c r="AF444" s="44">
        <v>14.223766094420601</v>
      </c>
    </row>
    <row r="445" spans="1:32">
      <c r="A445" s="3">
        <v>2011</v>
      </c>
      <c r="B445" s="5" t="s">
        <v>27</v>
      </c>
      <c r="C445" s="5" t="s">
        <v>19</v>
      </c>
      <c r="D445" s="2">
        <v>11</v>
      </c>
      <c r="E445" s="2">
        <v>9</v>
      </c>
      <c r="F445" s="44">
        <v>12.5</v>
      </c>
      <c r="G445" s="44">
        <v>11.25</v>
      </c>
      <c r="H445" s="44">
        <v>11.4</v>
      </c>
      <c r="I445" s="44">
        <v>11.45</v>
      </c>
      <c r="J445" s="44">
        <v>11.78</v>
      </c>
      <c r="K445" s="44">
        <v>11.63</v>
      </c>
      <c r="L445" s="44">
        <v>13.38</v>
      </c>
      <c r="M445" s="44">
        <v>15.52</v>
      </c>
      <c r="N445" s="44">
        <v>14.59</v>
      </c>
      <c r="O445" s="44">
        <v>11.92</v>
      </c>
      <c r="P445" s="44">
        <v>11.38</v>
      </c>
      <c r="Q445" s="44">
        <v>12.21</v>
      </c>
      <c r="R445" s="44">
        <v>10.47</v>
      </c>
      <c r="S445" s="19">
        <v>93.2</v>
      </c>
      <c r="T445" s="44">
        <v>17.905042918454935</v>
      </c>
      <c r="U445" s="44">
        <v>16.114538626609441</v>
      </c>
      <c r="V445" s="44">
        <v>16.329399141630901</v>
      </c>
      <c r="W445" s="44">
        <v>16.401019313304719</v>
      </c>
      <c r="X445" s="44">
        <v>16.873712446351931</v>
      </c>
      <c r="Y445" s="44">
        <v>16.658851931330471</v>
      </c>
      <c r="Z445" s="44">
        <v>19.165557939914162</v>
      </c>
      <c r="AA445" s="44">
        <v>22.23090128755365</v>
      </c>
      <c r="AB445" s="44">
        <v>20.898766094420598</v>
      </c>
      <c r="AC445" s="44">
        <v>17.074248927038624</v>
      </c>
      <c r="AD445" s="44">
        <v>16.300751072961372</v>
      </c>
      <c r="AE445" s="44">
        <v>17.489645922746782</v>
      </c>
      <c r="AF445" s="44">
        <v>14.997263948497855</v>
      </c>
    </row>
    <row r="446" spans="1:32">
      <c r="A446" s="3">
        <v>2011</v>
      </c>
      <c r="B446" s="5" t="s">
        <v>27</v>
      </c>
      <c r="C446" s="5" t="s">
        <v>20</v>
      </c>
      <c r="D446" s="2">
        <v>12</v>
      </c>
      <c r="E446" s="2">
        <v>9</v>
      </c>
      <c r="F446" s="44">
        <v>9.91</v>
      </c>
      <c r="G446" s="44">
        <v>9.26</v>
      </c>
      <c r="H446" s="44">
        <v>9.44</v>
      </c>
      <c r="I446" s="44">
        <v>9.06</v>
      </c>
      <c r="J446" s="44">
        <v>9.0399999999999991</v>
      </c>
      <c r="K446" s="44">
        <v>9.2100000000000009</v>
      </c>
      <c r="L446" s="44">
        <v>10.050000000000001</v>
      </c>
      <c r="M446" s="44">
        <v>13.22</v>
      </c>
      <c r="N446" s="44">
        <v>10.59</v>
      </c>
      <c r="O446" s="44">
        <v>9.41</v>
      </c>
      <c r="P446" s="44">
        <v>9.23</v>
      </c>
      <c r="Q446" s="44">
        <v>10</v>
      </c>
      <c r="R446" s="44">
        <v>9.44</v>
      </c>
      <c r="S446" s="19">
        <v>93.2</v>
      </c>
      <c r="T446" s="44">
        <v>14.195118025751073</v>
      </c>
      <c r="U446" s="44">
        <v>13.264055793991416</v>
      </c>
      <c r="V446" s="44">
        <v>13.521888412017168</v>
      </c>
      <c r="W446" s="44">
        <v>12.977575107296136</v>
      </c>
      <c r="X446" s="44">
        <v>12.948927038626609</v>
      </c>
      <c r="Y446" s="44">
        <v>13.192435622317596</v>
      </c>
      <c r="Z446" s="44">
        <v>14.39565450643777</v>
      </c>
      <c r="AA446" s="44">
        <v>18.936373390557939</v>
      </c>
      <c r="AB446" s="44">
        <v>15.169152360515019</v>
      </c>
      <c r="AC446" s="44">
        <v>13.478916309012876</v>
      </c>
      <c r="AD446" s="44">
        <v>13.221083690987125</v>
      </c>
      <c r="AE446" s="44">
        <v>14.324034334763947</v>
      </c>
      <c r="AF446" s="44">
        <v>13.521888412017168</v>
      </c>
    </row>
    <row r="447" spans="1:32">
      <c r="A447" s="3">
        <v>2011</v>
      </c>
      <c r="B447" s="5" t="s">
        <v>27</v>
      </c>
      <c r="C447" s="5" t="s">
        <v>21</v>
      </c>
      <c r="D447" s="2">
        <v>13</v>
      </c>
      <c r="E447" s="2">
        <v>9</v>
      </c>
      <c r="F447" s="44">
        <v>12.64</v>
      </c>
      <c r="G447" s="44">
        <v>11.34</v>
      </c>
      <c r="H447" s="44">
        <v>11.67</v>
      </c>
      <c r="I447" s="44">
        <v>11.53</v>
      </c>
      <c r="J447" s="44">
        <v>11.73</v>
      </c>
      <c r="K447" s="44">
        <v>11.72</v>
      </c>
      <c r="L447" s="44">
        <v>13.21</v>
      </c>
      <c r="M447" s="44">
        <v>15.86</v>
      </c>
      <c r="N447" s="44">
        <v>14.16</v>
      </c>
      <c r="O447" s="44">
        <v>11.85</v>
      </c>
      <c r="P447" s="44">
        <v>11.53</v>
      </c>
      <c r="Q447" s="44">
        <v>12.38</v>
      </c>
      <c r="R447" s="44">
        <v>11.16</v>
      </c>
      <c r="S447" s="19">
        <v>93.2</v>
      </c>
      <c r="T447" s="44">
        <v>18.105579399141632</v>
      </c>
      <c r="U447" s="44">
        <v>16.243454935622317</v>
      </c>
      <c r="V447" s="44">
        <v>16.716148068669526</v>
      </c>
      <c r="W447" s="44">
        <v>16.515611587982832</v>
      </c>
      <c r="X447" s="44">
        <v>16.802092274678113</v>
      </c>
      <c r="Y447" s="44">
        <v>16.787768240343347</v>
      </c>
      <c r="Z447" s="44">
        <v>18.922049356223177</v>
      </c>
      <c r="AA447" s="44">
        <v>22.717918454935621</v>
      </c>
      <c r="AB447" s="44">
        <v>20.282832618025751</v>
      </c>
      <c r="AC447" s="44">
        <v>16.973980686695278</v>
      </c>
      <c r="AD447" s="44">
        <v>16.515611587982832</v>
      </c>
      <c r="AE447" s="44">
        <v>17.733154506437767</v>
      </c>
      <c r="AF447" s="44">
        <v>15.985622317596567</v>
      </c>
    </row>
    <row r="448" spans="1:32">
      <c r="A448" s="3">
        <v>2011</v>
      </c>
      <c r="B448" s="5" t="s">
        <v>27</v>
      </c>
      <c r="C448" s="5" t="s">
        <v>22</v>
      </c>
      <c r="D448" s="2">
        <v>14</v>
      </c>
      <c r="E448" s="2">
        <v>9</v>
      </c>
      <c r="F448" s="44">
        <v>13.24</v>
      </c>
      <c r="G448" s="44">
        <v>11.91</v>
      </c>
      <c r="H448" s="44">
        <v>12.23</v>
      </c>
      <c r="I448" s="44">
        <v>12.07</v>
      </c>
      <c r="J448" s="44">
        <v>12.34</v>
      </c>
      <c r="K448" s="44">
        <v>12.32</v>
      </c>
      <c r="L448" s="44">
        <v>14.02</v>
      </c>
      <c r="M448" s="44">
        <v>16.600000000000001</v>
      </c>
      <c r="N448" s="44">
        <v>15.34</v>
      </c>
      <c r="O448" s="44">
        <v>12.59</v>
      </c>
      <c r="P448" s="44">
        <v>12.06</v>
      </c>
      <c r="Q448" s="44">
        <v>12.76</v>
      </c>
      <c r="R448" s="44">
        <v>11.2</v>
      </c>
      <c r="S448" s="19">
        <v>93.2</v>
      </c>
      <c r="T448" s="44">
        <v>18.965021459227465</v>
      </c>
      <c r="U448" s="44">
        <v>17.059924892703865</v>
      </c>
      <c r="V448" s="44">
        <v>17.518293991416311</v>
      </c>
      <c r="W448" s="44">
        <v>17.289109442060084</v>
      </c>
      <c r="X448" s="44">
        <v>17.675858369098709</v>
      </c>
      <c r="Y448" s="44">
        <v>17.647210300429183</v>
      </c>
      <c r="Z448" s="44">
        <v>20.082296137339053</v>
      </c>
      <c r="AA448" s="44">
        <v>23.777896995708158</v>
      </c>
      <c r="AB448" s="44">
        <v>21.973068669527894</v>
      </c>
      <c r="AC448" s="44">
        <v>18.033959227467808</v>
      </c>
      <c r="AD448" s="44">
        <v>17.274785407725322</v>
      </c>
      <c r="AE448" s="44">
        <v>18.277467811158797</v>
      </c>
      <c r="AF448" s="44">
        <v>16.04291845493562</v>
      </c>
    </row>
    <row r="449" spans="1:32">
      <c r="A449" s="3">
        <v>2011</v>
      </c>
      <c r="B449" s="5" t="s">
        <v>27</v>
      </c>
      <c r="C449" s="5" t="s">
        <v>23</v>
      </c>
      <c r="D449" s="2">
        <v>15</v>
      </c>
      <c r="E449" s="2">
        <v>9</v>
      </c>
      <c r="F449" s="44">
        <v>11.75</v>
      </c>
      <c r="G449" s="44">
        <v>10.77</v>
      </c>
      <c r="H449" s="44">
        <v>11.01</v>
      </c>
      <c r="I449" s="44">
        <v>10.77</v>
      </c>
      <c r="J449" s="44">
        <v>10.55</v>
      </c>
      <c r="K449" s="44">
        <v>10.75</v>
      </c>
      <c r="L449" s="44">
        <v>12.03</v>
      </c>
      <c r="M449" s="44">
        <v>15.06</v>
      </c>
      <c r="N449" s="44">
        <v>12.56</v>
      </c>
      <c r="O449" s="44">
        <v>10.79</v>
      </c>
      <c r="P449" s="44">
        <v>10.83</v>
      </c>
      <c r="Q449" s="44">
        <v>11.75</v>
      </c>
      <c r="R449" s="44">
        <v>11.12</v>
      </c>
      <c r="S449" s="19">
        <v>93.2</v>
      </c>
      <c r="T449" s="44">
        <v>16.830740343347639</v>
      </c>
      <c r="U449" s="44">
        <v>15.426984978540771</v>
      </c>
      <c r="V449" s="44">
        <v>15.770761802575107</v>
      </c>
      <c r="W449" s="44">
        <v>15.426984978540771</v>
      </c>
      <c r="X449" s="44">
        <v>15.111856223175968</v>
      </c>
      <c r="Y449" s="44">
        <v>15.398336909871244</v>
      </c>
      <c r="Z449" s="44">
        <v>17.23181330472103</v>
      </c>
      <c r="AA449" s="44">
        <v>21.571995708154507</v>
      </c>
      <c r="AB449" s="44">
        <v>17.990987124463519</v>
      </c>
      <c r="AC449" s="44">
        <v>15.455633047210299</v>
      </c>
      <c r="AD449" s="44">
        <v>15.512929184549357</v>
      </c>
      <c r="AE449" s="44">
        <v>16.830740343347639</v>
      </c>
      <c r="AF449" s="44">
        <v>15.92832618025751</v>
      </c>
    </row>
    <row r="450" spans="1:32">
      <c r="A450" s="3">
        <v>2011</v>
      </c>
      <c r="B450" s="5" t="s">
        <v>27</v>
      </c>
      <c r="C450" s="5" t="s">
        <v>24</v>
      </c>
      <c r="D450" s="2">
        <v>16</v>
      </c>
      <c r="E450" s="2">
        <v>9</v>
      </c>
      <c r="F450" s="44">
        <v>7.99</v>
      </c>
      <c r="G450" s="44">
        <v>7.57</v>
      </c>
      <c r="H450" s="44">
        <v>7.54</v>
      </c>
      <c r="I450" s="44">
        <v>7.57</v>
      </c>
      <c r="J450" s="44">
        <v>7.65</v>
      </c>
      <c r="K450" s="44">
        <v>7.75</v>
      </c>
      <c r="L450" s="44">
        <v>8.11</v>
      </c>
      <c r="M450" s="44">
        <v>8.94</v>
      </c>
      <c r="N450" s="44">
        <v>8.5299999999999994</v>
      </c>
      <c r="O450" s="44">
        <v>8</v>
      </c>
      <c r="P450" s="44">
        <v>7.5</v>
      </c>
      <c r="Q450" s="44">
        <v>8.2100000000000009</v>
      </c>
      <c r="R450" s="44">
        <v>7.7</v>
      </c>
      <c r="S450" s="19">
        <v>93.2</v>
      </c>
      <c r="T450" s="44">
        <v>11.444903433476394</v>
      </c>
      <c r="U450" s="44">
        <v>10.843293991416308</v>
      </c>
      <c r="V450" s="44">
        <v>10.800321888412018</v>
      </c>
      <c r="W450" s="44">
        <v>10.843293991416308</v>
      </c>
      <c r="X450" s="44">
        <v>10.957886266094421</v>
      </c>
      <c r="Y450" s="44">
        <v>11.10112660944206</v>
      </c>
      <c r="Z450" s="44">
        <v>11.616791845493561</v>
      </c>
      <c r="AA450" s="44">
        <v>12.80568669527897</v>
      </c>
      <c r="AB450" s="44">
        <v>12.218401287553647</v>
      </c>
      <c r="AC450" s="44">
        <v>11.459227467811159</v>
      </c>
      <c r="AD450" s="44">
        <v>10.743025751072961</v>
      </c>
      <c r="AE450" s="44">
        <v>11.760032188841203</v>
      </c>
      <c r="AF450" s="44">
        <v>11.029506437768241</v>
      </c>
    </row>
    <row r="451" spans="1:32">
      <c r="A451" s="3">
        <v>2011</v>
      </c>
      <c r="B451" s="5" t="s">
        <v>27</v>
      </c>
      <c r="C451" s="5" t="s">
        <v>25</v>
      </c>
      <c r="D451" s="2">
        <v>17</v>
      </c>
      <c r="E451" s="2">
        <v>9</v>
      </c>
      <c r="F451" s="44">
        <v>7.65</v>
      </c>
      <c r="G451" s="44">
        <v>7.54</v>
      </c>
      <c r="H451" s="44">
        <v>7.25</v>
      </c>
      <c r="I451" s="44">
        <v>7.38</v>
      </c>
      <c r="J451" s="44">
        <v>7.5</v>
      </c>
      <c r="K451" s="44">
        <v>7.6</v>
      </c>
      <c r="L451" s="44">
        <v>7.7</v>
      </c>
      <c r="M451" s="44">
        <v>8.23</v>
      </c>
      <c r="N451" s="44">
        <v>8.1</v>
      </c>
      <c r="O451" s="44">
        <v>7.67</v>
      </c>
      <c r="P451" s="44">
        <v>7.12</v>
      </c>
      <c r="Q451" s="44">
        <v>7.78</v>
      </c>
      <c r="R451" s="44">
        <v>7.5</v>
      </c>
      <c r="S451" s="19">
        <v>93.2</v>
      </c>
      <c r="T451" s="44">
        <v>10.957886266094421</v>
      </c>
      <c r="U451" s="44">
        <v>10.800321888412018</v>
      </c>
      <c r="V451" s="44">
        <v>10.384924892703863</v>
      </c>
      <c r="W451" s="44">
        <v>10.571137339055793</v>
      </c>
      <c r="X451" s="44">
        <v>10.743025751072961</v>
      </c>
      <c r="Y451" s="44">
        <v>10.8862660944206</v>
      </c>
      <c r="Z451" s="44">
        <v>11.029506437768241</v>
      </c>
      <c r="AA451" s="44">
        <v>11.78868025751073</v>
      </c>
      <c r="AB451" s="44">
        <v>11.602467811158798</v>
      </c>
      <c r="AC451" s="44">
        <v>10.986534334763947</v>
      </c>
      <c r="AD451" s="44">
        <v>10.19871244635193</v>
      </c>
      <c r="AE451" s="44">
        <v>11.144098712446352</v>
      </c>
      <c r="AF451" s="44">
        <v>10.743025751072961</v>
      </c>
    </row>
    <row r="452" spans="1:32">
      <c r="A452" s="3">
        <v>2011</v>
      </c>
      <c r="B452" s="5" t="s">
        <v>27</v>
      </c>
      <c r="C452" s="5" t="s">
        <v>26</v>
      </c>
      <c r="D452" s="2">
        <v>18</v>
      </c>
      <c r="E452" s="2">
        <v>9</v>
      </c>
      <c r="F452" s="44">
        <v>8.0399999999999991</v>
      </c>
      <c r="G452" s="44">
        <v>7.57</v>
      </c>
      <c r="H452" s="44">
        <v>7.65</v>
      </c>
      <c r="I452" s="44">
        <v>7.63</v>
      </c>
      <c r="J452" s="44">
        <v>7.68</v>
      </c>
      <c r="K452" s="44">
        <v>7.79</v>
      </c>
      <c r="L452" s="44">
        <v>8.18</v>
      </c>
      <c r="M452" s="44">
        <v>9.1999999999999993</v>
      </c>
      <c r="N452" s="44">
        <v>8.6300000000000008</v>
      </c>
      <c r="O452" s="44">
        <v>8.0299999999999994</v>
      </c>
      <c r="P452" s="44">
        <v>7.63</v>
      </c>
      <c r="Q452" s="44">
        <v>8.31</v>
      </c>
      <c r="R452" s="44">
        <v>7.85</v>
      </c>
      <c r="S452" s="19">
        <v>93.2</v>
      </c>
      <c r="T452" s="44">
        <v>11.516523605150214</v>
      </c>
      <c r="U452" s="44">
        <v>10.843293991416308</v>
      </c>
      <c r="V452" s="44">
        <v>10.957886266094421</v>
      </c>
      <c r="W452" s="44">
        <v>10.929238197424892</v>
      </c>
      <c r="X452" s="44">
        <v>11.000858369098712</v>
      </c>
      <c r="Y452" s="44">
        <v>11.158422746781115</v>
      </c>
      <c r="Z452" s="44">
        <v>11.717060085836909</v>
      </c>
      <c r="AA452" s="44">
        <v>13.17811158798283</v>
      </c>
      <c r="AB452" s="44">
        <v>12.361641630901287</v>
      </c>
      <c r="AC452" s="44">
        <v>11.502199570815449</v>
      </c>
      <c r="AD452" s="44">
        <v>10.929238197424892</v>
      </c>
      <c r="AE452" s="44">
        <v>11.90327253218884</v>
      </c>
      <c r="AF452" s="44">
        <v>11.244366952789699</v>
      </c>
    </row>
    <row r="453" spans="1:32">
      <c r="A453" s="3">
        <v>2011</v>
      </c>
      <c r="B453" s="5" t="s">
        <v>28</v>
      </c>
      <c r="C453" s="5" t="s">
        <v>18</v>
      </c>
      <c r="D453" s="2">
        <v>19</v>
      </c>
      <c r="E453" s="2">
        <v>9</v>
      </c>
      <c r="F453" s="45">
        <v>11.07</v>
      </c>
      <c r="G453" s="45">
        <v>10.09</v>
      </c>
      <c r="H453" s="45">
        <v>10.23</v>
      </c>
      <c r="I453" s="45">
        <v>10.1</v>
      </c>
      <c r="J453" s="45">
        <v>10.23</v>
      </c>
      <c r="K453" s="45">
        <v>10.28</v>
      </c>
      <c r="L453" s="45">
        <v>11.5</v>
      </c>
      <c r="M453" s="45">
        <v>14.3</v>
      </c>
      <c r="N453" s="45">
        <v>12.45</v>
      </c>
      <c r="O453" s="45">
        <v>10.44</v>
      </c>
      <c r="P453" s="45">
        <v>10.02</v>
      </c>
      <c r="Q453" s="45">
        <v>10.97</v>
      </c>
      <c r="R453" s="45">
        <v>9.85</v>
      </c>
      <c r="S453" s="19">
        <v>93.2</v>
      </c>
      <c r="T453" s="45">
        <v>15.856706008583691</v>
      </c>
      <c r="U453" s="45">
        <v>14.452950643776822</v>
      </c>
      <c r="V453" s="45">
        <v>14.653487124463521</v>
      </c>
      <c r="W453" s="45">
        <v>14.467274678111586</v>
      </c>
      <c r="X453" s="45">
        <v>14.653487124463521</v>
      </c>
      <c r="Y453" s="45">
        <v>14.725107296137338</v>
      </c>
      <c r="Z453" s="45">
        <v>16.47263948497854</v>
      </c>
      <c r="AA453" s="45">
        <v>20.483369098712448</v>
      </c>
      <c r="AB453" s="45">
        <v>17.833422746781114</v>
      </c>
      <c r="AC453" s="45">
        <v>14.954291845493563</v>
      </c>
      <c r="AD453" s="45">
        <v>14.352682403433475</v>
      </c>
      <c r="AE453" s="45">
        <v>15.713465665236052</v>
      </c>
      <c r="AF453" s="45">
        <v>14.109173819742487</v>
      </c>
    </row>
    <row r="454" spans="1:32">
      <c r="A454" s="3">
        <v>2011</v>
      </c>
      <c r="B454" s="5" t="s">
        <v>28</v>
      </c>
      <c r="C454" s="5" t="s">
        <v>19</v>
      </c>
      <c r="D454" s="2">
        <v>20</v>
      </c>
      <c r="E454" s="2">
        <v>9</v>
      </c>
      <c r="F454" s="45">
        <v>12.41</v>
      </c>
      <c r="G454" s="45">
        <v>11.16</v>
      </c>
      <c r="H454" s="45">
        <v>11.3</v>
      </c>
      <c r="I454" s="45">
        <v>11.33</v>
      </c>
      <c r="J454" s="45">
        <v>11.61</v>
      </c>
      <c r="K454" s="45">
        <v>11.5</v>
      </c>
      <c r="L454" s="45">
        <v>13.25</v>
      </c>
      <c r="M454" s="45">
        <v>15.42</v>
      </c>
      <c r="N454" s="45">
        <v>14.48</v>
      </c>
      <c r="O454" s="45">
        <v>11.76</v>
      </c>
      <c r="P454" s="45">
        <v>11.3</v>
      </c>
      <c r="Q454" s="45">
        <v>12.08</v>
      </c>
      <c r="R454" s="45">
        <v>10.34</v>
      </c>
      <c r="S454" s="19">
        <v>93.2</v>
      </c>
      <c r="T454" s="45">
        <v>17.776126609442059</v>
      </c>
      <c r="U454" s="45">
        <v>15.985622317596567</v>
      </c>
      <c r="V454" s="45">
        <v>16.186158798283262</v>
      </c>
      <c r="W454" s="45">
        <v>16.229130901287554</v>
      </c>
      <c r="X454" s="45">
        <v>16.630203862660942</v>
      </c>
      <c r="Y454" s="45">
        <v>16.47263948497854</v>
      </c>
      <c r="Z454" s="45">
        <v>18.979345493562231</v>
      </c>
      <c r="AA454" s="45">
        <v>22.087660944206011</v>
      </c>
      <c r="AB454" s="45">
        <v>20.7412017167382</v>
      </c>
      <c r="AC454" s="45">
        <v>16.845064377682402</v>
      </c>
      <c r="AD454" s="45">
        <v>16.186158798283262</v>
      </c>
      <c r="AE454" s="45">
        <v>17.303433476394851</v>
      </c>
      <c r="AF454" s="45">
        <v>14.81105150214592</v>
      </c>
    </row>
    <row r="455" spans="1:32">
      <c r="A455" s="3">
        <v>2011</v>
      </c>
      <c r="B455" s="5" t="s">
        <v>28</v>
      </c>
      <c r="C455" s="5" t="s">
        <v>20</v>
      </c>
      <c r="D455" s="2">
        <v>21</v>
      </c>
      <c r="E455" s="2">
        <v>9</v>
      </c>
      <c r="F455" s="45">
        <v>9.9</v>
      </c>
      <c r="G455" s="45">
        <v>9.2200000000000006</v>
      </c>
      <c r="H455" s="45">
        <v>9.44</v>
      </c>
      <c r="I455" s="45">
        <v>9.0500000000000007</v>
      </c>
      <c r="J455" s="45">
        <v>9.0399999999999991</v>
      </c>
      <c r="K455" s="45">
        <v>9.1999999999999993</v>
      </c>
      <c r="L455" s="45">
        <v>10.06</v>
      </c>
      <c r="M455" s="45">
        <v>13.25</v>
      </c>
      <c r="N455" s="45">
        <v>10.58</v>
      </c>
      <c r="O455" s="45">
        <v>9.4</v>
      </c>
      <c r="P455" s="45">
        <v>9.2200000000000006</v>
      </c>
      <c r="Q455" s="45">
        <v>10</v>
      </c>
      <c r="R455" s="45">
        <v>9.42</v>
      </c>
      <c r="S455" s="19">
        <v>93.2</v>
      </c>
      <c r="T455" s="45">
        <v>14.18079399141631</v>
      </c>
      <c r="U455" s="45">
        <v>13.206759656652361</v>
      </c>
      <c r="V455" s="45">
        <v>13.521888412017168</v>
      </c>
      <c r="W455" s="45">
        <v>12.963251072961375</v>
      </c>
      <c r="X455" s="45">
        <v>12.948927038626609</v>
      </c>
      <c r="Y455" s="45">
        <v>13.17811158798283</v>
      </c>
      <c r="Z455" s="45">
        <v>14.409978540772531</v>
      </c>
      <c r="AA455" s="45">
        <v>18.979345493562231</v>
      </c>
      <c r="AB455" s="45">
        <v>15.154828326180258</v>
      </c>
      <c r="AC455" s="45">
        <v>13.464592274678113</v>
      </c>
      <c r="AD455" s="45">
        <v>13.206759656652361</v>
      </c>
      <c r="AE455" s="45">
        <v>14.324034334763947</v>
      </c>
      <c r="AF455" s="45">
        <v>13.493240343347638</v>
      </c>
    </row>
    <row r="456" spans="1:32">
      <c r="A456" s="3">
        <v>2011</v>
      </c>
      <c r="B456" s="5" t="s">
        <v>28</v>
      </c>
      <c r="C456" s="5" t="s">
        <v>21</v>
      </c>
      <c r="D456" s="2">
        <v>22</v>
      </c>
      <c r="E456" s="2">
        <v>9</v>
      </c>
      <c r="F456" s="45">
        <v>12.56</v>
      </c>
      <c r="G456" s="45">
        <v>11.27</v>
      </c>
      <c r="H456" s="45">
        <v>11.6</v>
      </c>
      <c r="I456" s="45">
        <v>11.47</v>
      </c>
      <c r="J456" s="45">
        <v>11.6</v>
      </c>
      <c r="K456" s="45">
        <v>11.63</v>
      </c>
      <c r="L456" s="45">
        <v>13.14</v>
      </c>
      <c r="M456" s="45">
        <v>15.84</v>
      </c>
      <c r="N456" s="45">
        <v>14.09</v>
      </c>
      <c r="O456" s="45">
        <v>11.74</v>
      </c>
      <c r="P456" s="45">
        <v>11.5</v>
      </c>
      <c r="Q456" s="45">
        <v>12.3</v>
      </c>
      <c r="R456" s="45">
        <v>11.06</v>
      </c>
      <c r="S456" s="19">
        <v>93.2</v>
      </c>
      <c r="T456" s="45">
        <v>17.990987124463519</v>
      </c>
      <c r="U456" s="45">
        <v>16.143186695278967</v>
      </c>
      <c r="V456" s="45">
        <v>16.615879828326179</v>
      </c>
      <c r="W456" s="45">
        <v>16.429667381974248</v>
      </c>
      <c r="X456" s="45">
        <v>16.615879828326179</v>
      </c>
      <c r="Y456" s="45">
        <v>16.658851931330471</v>
      </c>
      <c r="Z456" s="45">
        <v>18.82178111587983</v>
      </c>
      <c r="AA456" s="45">
        <v>22.689270386266092</v>
      </c>
      <c r="AB456" s="45">
        <v>20.1825643776824</v>
      </c>
      <c r="AC456" s="45">
        <v>16.816416309012876</v>
      </c>
      <c r="AD456" s="45">
        <v>16.47263948497854</v>
      </c>
      <c r="AE456" s="45">
        <v>17.618562231759658</v>
      </c>
      <c r="AF456" s="45">
        <v>15.842381974248926</v>
      </c>
    </row>
    <row r="457" spans="1:32">
      <c r="A457" s="3">
        <v>2011</v>
      </c>
      <c r="B457" s="5" t="s">
        <v>28</v>
      </c>
      <c r="C457" s="5" t="s">
        <v>22</v>
      </c>
      <c r="D457" s="2">
        <v>23</v>
      </c>
      <c r="E457" s="2">
        <v>9</v>
      </c>
      <c r="F457" s="45">
        <v>13.12</v>
      </c>
      <c r="G457" s="45">
        <v>11.74</v>
      </c>
      <c r="H457" s="45">
        <v>12.08</v>
      </c>
      <c r="I457" s="45">
        <v>11.96</v>
      </c>
      <c r="J457" s="45">
        <v>12.2</v>
      </c>
      <c r="K457" s="45">
        <v>12.21</v>
      </c>
      <c r="L457" s="45">
        <v>13.89</v>
      </c>
      <c r="M457" s="45">
        <v>16.559999999999999</v>
      </c>
      <c r="N457" s="45">
        <v>15.28</v>
      </c>
      <c r="O457" s="45">
        <v>12.5</v>
      </c>
      <c r="P457" s="45">
        <v>11.98</v>
      </c>
      <c r="Q457" s="45">
        <v>12.6</v>
      </c>
      <c r="R457" s="45">
        <v>11.01</v>
      </c>
      <c r="S457" s="19">
        <v>93.2</v>
      </c>
      <c r="T457" s="45">
        <v>18.793133047210301</v>
      </c>
      <c r="U457" s="45">
        <v>16.816416309012876</v>
      </c>
      <c r="V457" s="45">
        <v>17.303433476394851</v>
      </c>
      <c r="W457" s="45">
        <v>17.131545064377683</v>
      </c>
      <c r="X457" s="45">
        <v>17.475321888412015</v>
      </c>
      <c r="Y457" s="45">
        <v>17.489645922746782</v>
      </c>
      <c r="Z457" s="45">
        <v>19.896083690987126</v>
      </c>
      <c r="AA457" s="45">
        <v>23.720600858369096</v>
      </c>
      <c r="AB457" s="45">
        <v>21.88712446351931</v>
      </c>
      <c r="AC457" s="45">
        <v>17.905042918454935</v>
      </c>
      <c r="AD457" s="45">
        <v>17.160193133047212</v>
      </c>
      <c r="AE457" s="45">
        <v>18.048283261802574</v>
      </c>
      <c r="AF457" s="45">
        <v>15.770761802575107</v>
      </c>
    </row>
    <row r="458" spans="1:32">
      <c r="A458" s="3">
        <v>2011</v>
      </c>
      <c r="B458" s="5" t="s">
        <v>28</v>
      </c>
      <c r="C458" s="5" t="s">
        <v>23</v>
      </c>
      <c r="D458" s="2">
        <v>24</v>
      </c>
      <c r="E458" s="2">
        <v>9</v>
      </c>
      <c r="F458" s="45">
        <v>11.75</v>
      </c>
      <c r="G458" s="45">
        <v>10.73</v>
      </c>
      <c r="H458" s="45">
        <v>10.99</v>
      </c>
      <c r="I458" s="45">
        <v>10.74</v>
      </c>
      <c r="J458" s="45">
        <v>10.53</v>
      </c>
      <c r="K458" s="45">
        <v>10.75</v>
      </c>
      <c r="L458" s="45">
        <v>12.04</v>
      </c>
      <c r="M458" s="45">
        <v>15.08</v>
      </c>
      <c r="N458" s="45">
        <v>12.55</v>
      </c>
      <c r="O458" s="45">
        <v>10.73</v>
      </c>
      <c r="P458" s="45">
        <v>10.83</v>
      </c>
      <c r="Q458" s="45">
        <v>11.74</v>
      </c>
      <c r="R458" s="45">
        <v>11.11</v>
      </c>
      <c r="S458" s="19">
        <v>93.2</v>
      </c>
      <c r="T458" s="45">
        <v>16.830740343347639</v>
      </c>
      <c r="U458" s="45">
        <v>15.369688841201718</v>
      </c>
      <c r="V458" s="45">
        <v>15.742113733905578</v>
      </c>
      <c r="W458" s="45">
        <v>15.384012875536479</v>
      </c>
      <c r="X458" s="45">
        <v>15.083208154506437</v>
      </c>
      <c r="Y458" s="45">
        <v>15.398336909871244</v>
      </c>
      <c r="Z458" s="45">
        <v>17.246137339055792</v>
      </c>
      <c r="AA458" s="45">
        <v>21.600643776824036</v>
      </c>
      <c r="AB458" s="45">
        <v>17.976663090128756</v>
      </c>
      <c r="AC458" s="45">
        <v>15.369688841201718</v>
      </c>
      <c r="AD458" s="45">
        <v>15.512929184549357</v>
      </c>
      <c r="AE458" s="45">
        <v>16.816416309012876</v>
      </c>
      <c r="AF458" s="45">
        <v>15.914002145922746</v>
      </c>
    </row>
    <row r="459" spans="1:32">
      <c r="A459" s="3">
        <v>2011</v>
      </c>
      <c r="B459" s="5" t="s">
        <v>28</v>
      </c>
      <c r="C459" s="5" t="s">
        <v>24</v>
      </c>
      <c r="D459" s="2">
        <v>25</v>
      </c>
      <c r="E459" s="2">
        <v>9</v>
      </c>
      <c r="F459" s="45">
        <v>7.99</v>
      </c>
      <c r="G459" s="45">
        <v>7.56</v>
      </c>
      <c r="H459" s="45">
        <v>7.53</v>
      </c>
      <c r="I459" s="45">
        <v>7.55</v>
      </c>
      <c r="J459" s="45">
        <v>7.65</v>
      </c>
      <c r="K459" s="45">
        <v>7.77</v>
      </c>
      <c r="L459" s="45">
        <v>8.1</v>
      </c>
      <c r="M459" s="45">
        <v>8.9499999999999993</v>
      </c>
      <c r="N459" s="45">
        <v>8.5299999999999994</v>
      </c>
      <c r="O459" s="45">
        <v>7.97</v>
      </c>
      <c r="P459" s="45">
        <v>7.5</v>
      </c>
      <c r="Q459" s="45">
        <v>8.2200000000000006</v>
      </c>
      <c r="R459" s="45">
        <v>7.69</v>
      </c>
      <c r="S459" s="19">
        <v>93.2</v>
      </c>
      <c r="T459" s="45">
        <v>11.444903433476394</v>
      </c>
      <c r="U459" s="45">
        <v>10.828969957081545</v>
      </c>
      <c r="V459" s="45">
        <v>10.785997854077253</v>
      </c>
      <c r="W459" s="45">
        <v>10.814645922746781</v>
      </c>
      <c r="X459" s="45">
        <v>10.957886266094421</v>
      </c>
      <c r="Y459" s="45">
        <v>11.129774678111586</v>
      </c>
      <c r="Z459" s="45">
        <v>11.602467811158798</v>
      </c>
      <c r="AA459" s="45">
        <v>12.820010729613731</v>
      </c>
      <c r="AB459" s="45">
        <v>12.218401287553647</v>
      </c>
      <c r="AC459" s="45">
        <v>11.416255364806865</v>
      </c>
      <c r="AD459" s="45">
        <v>10.743025751072961</v>
      </c>
      <c r="AE459" s="45">
        <v>11.774356223175966</v>
      </c>
      <c r="AF459" s="45">
        <v>11.015182403433476</v>
      </c>
    </row>
    <row r="460" spans="1:32">
      <c r="A460" s="3">
        <v>2011</v>
      </c>
      <c r="B460" s="5" t="s">
        <v>28</v>
      </c>
      <c r="C460" s="5" t="s">
        <v>25</v>
      </c>
      <c r="D460" s="2">
        <v>26</v>
      </c>
      <c r="E460" s="2">
        <v>9</v>
      </c>
      <c r="F460" s="45">
        <v>7.64</v>
      </c>
      <c r="G460" s="45">
        <v>7.5</v>
      </c>
      <c r="H460" s="45">
        <v>7.22</v>
      </c>
      <c r="I460" s="45">
        <v>7.37</v>
      </c>
      <c r="J460" s="45">
        <v>7.5</v>
      </c>
      <c r="K460" s="45">
        <v>7.62</v>
      </c>
      <c r="L460" s="45">
        <v>7.69</v>
      </c>
      <c r="M460" s="45">
        <v>8.3000000000000007</v>
      </c>
      <c r="N460" s="45">
        <v>8.11</v>
      </c>
      <c r="O460" s="45">
        <v>7.63</v>
      </c>
      <c r="P460" s="45">
        <v>7.1</v>
      </c>
      <c r="Q460" s="45">
        <v>7.8</v>
      </c>
      <c r="R460" s="45">
        <v>7.45</v>
      </c>
      <c r="S460" s="19">
        <v>93.2</v>
      </c>
      <c r="T460" s="45">
        <v>10.943562231759655</v>
      </c>
      <c r="U460" s="45">
        <v>10.743025751072961</v>
      </c>
      <c r="V460" s="45">
        <v>10.341952789699571</v>
      </c>
      <c r="W460" s="45">
        <v>10.556813304721029</v>
      </c>
      <c r="X460" s="45">
        <v>10.743025751072961</v>
      </c>
      <c r="Y460" s="45">
        <v>10.914914163090128</v>
      </c>
      <c r="Z460" s="45">
        <v>11.015182403433476</v>
      </c>
      <c r="AA460" s="45">
        <v>11.888948497854079</v>
      </c>
      <c r="AB460" s="45">
        <v>11.616791845493561</v>
      </c>
      <c r="AC460" s="45">
        <v>10.929238197424892</v>
      </c>
      <c r="AD460" s="45">
        <v>10.170064377682403</v>
      </c>
      <c r="AE460" s="45">
        <v>11.17274678111588</v>
      </c>
      <c r="AF460" s="45">
        <v>10.671405579399142</v>
      </c>
    </row>
    <row r="461" spans="1:32">
      <c r="A461" s="3">
        <v>2011</v>
      </c>
      <c r="B461" s="5" t="s">
        <v>28</v>
      </c>
      <c r="C461" s="5" t="s">
        <v>26</v>
      </c>
      <c r="D461" s="2">
        <v>27</v>
      </c>
      <c r="E461" s="2">
        <v>9</v>
      </c>
      <c r="F461" s="45">
        <v>8.0299999999999994</v>
      </c>
      <c r="G461" s="45">
        <v>7.57</v>
      </c>
      <c r="H461" s="45">
        <v>7.64</v>
      </c>
      <c r="I461" s="45">
        <v>7.61</v>
      </c>
      <c r="J461" s="45">
        <v>7.68</v>
      </c>
      <c r="K461" s="45">
        <v>7.79</v>
      </c>
      <c r="L461" s="45">
        <v>8.17</v>
      </c>
      <c r="M461" s="45">
        <v>9.1999999999999993</v>
      </c>
      <c r="N461" s="45">
        <v>8.6300000000000008</v>
      </c>
      <c r="O461" s="45">
        <v>8.01</v>
      </c>
      <c r="P461" s="45">
        <v>7.63</v>
      </c>
      <c r="Q461" s="45">
        <v>8.31</v>
      </c>
      <c r="R461" s="45">
        <v>7.85</v>
      </c>
      <c r="S461" s="19">
        <v>93.2</v>
      </c>
      <c r="T461" s="45">
        <v>11.502199570815449</v>
      </c>
      <c r="U461" s="45">
        <v>10.843293991416308</v>
      </c>
      <c r="V461" s="45">
        <v>10.943562231759655</v>
      </c>
      <c r="W461" s="45">
        <v>10.900590128755365</v>
      </c>
      <c r="X461" s="45">
        <v>11.000858369098712</v>
      </c>
      <c r="Y461" s="45">
        <v>11.158422746781115</v>
      </c>
      <c r="Z461" s="45">
        <v>11.702736051502145</v>
      </c>
      <c r="AA461" s="45">
        <v>13.17811158798283</v>
      </c>
      <c r="AB461" s="45">
        <v>12.361641630901287</v>
      </c>
      <c r="AC461" s="45">
        <v>11.473551502145924</v>
      </c>
      <c r="AD461" s="45">
        <v>10.929238197424892</v>
      </c>
      <c r="AE461" s="45">
        <v>11.90327253218884</v>
      </c>
      <c r="AF461" s="45">
        <v>11.244366952789699</v>
      </c>
    </row>
    <row r="462" spans="1:32">
      <c r="A462" s="3">
        <v>2011</v>
      </c>
      <c r="B462" s="5" t="s">
        <v>29</v>
      </c>
      <c r="C462" s="5" t="s">
        <v>18</v>
      </c>
      <c r="D462" s="2">
        <v>28</v>
      </c>
      <c r="E462" s="2">
        <v>9</v>
      </c>
      <c r="F462" s="46">
        <v>21100</v>
      </c>
      <c r="G462" s="46">
        <v>19158</v>
      </c>
      <c r="H462" s="46">
        <v>19761</v>
      </c>
      <c r="I462" s="46">
        <v>19486</v>
      </c>
      <c r="J462" s="46">
        <v>20109</v>
      </c>
      <c r="K462" s="46">
        <v>19698</v>
      </c>
      <c r="L462" s="46">
        <v>22284</v>
      </c>
      <c r="M462" s="46">
        <v>27420</v>
      </c>
      <c r="N462" s="46">
        <v>23484</v>
      </c>
      <c r="O462" s="46">
        <v>19795</v>
      </c>
      <c r="P462" s="46">
        <v>19264</v>
      </c>
      <c r="Q462" s="46">
        <v>20634</v>
      </c>
      <c r="R462" s="46">
        <v>18211</v>
      </c>
      <c r="S462" s="19">
        <v>93.2</v>
      </c>
      <c r="T462" s="46">
        <v>30223.712446351932</v>
      </c>
      <c r="U462" s="46">
        <v>27441.984978540771</v>
      </c>
      <c r="V462" s="46">
        <v>28305.724248927039</v>
      </c>
      <c r="W462" s="46">
        <v>27911.813304721029</v>
      </c>
      <c r="X462" s="46">
        <v>28804.200643776821</v>
      </c>
      <c r="Y462" s="46">
        <v>28215.482832618025</v>
      </c>
      <c r="Z462" s="46">
        <v>31919.678111587982</v>
      </c>
      <c r="AA462" s="46">
        <v>39276.502145922743</v>
      </c>
      <c r="AB462" s="46">
        <v>33638.562231759657</v>
      </c>
      <c r="AC462" s="46">
        <v>28354.425965665236</v>
      </c>
      <c r="AD462" s="46">
        <v>27593.819742489268</v>
      </c>
      <c r="AE462" s="46">
        <v>29556.212446351932</v>
      </c>
      <c r="AF462" s="46">
        <v>26085.498927038625</v>
      </c>
    </row>
    <row r="463" spans="1:32">
      <c r="A463" s="3">
        <v>2011</v>
      </c>
      <c r="B463" s="5" t="s">
        <v>29</v>
      </c>
      <c r="C463" s="5" t="s">
        <v>19</v>
      </c>
      <c r="D463" s="2">
        <v>29</v>
      </c>
      <c r="E463" s="2">
        <v>9</v>
      </c>
      <c r="F463" s="46">
        <v>26303</v>
      </c>
      <c r="G463" s="46">
        <v>23428</v>
      </c>
      <c r="H463" s="46">
        <v>24157</v>
      </c>
      <c r="I463" s="46">
        <v>24448</v>
      </c>
      <c r="J463" s="46">
        <v>24966</v>
      </c>
      <c r="K463" s="46">
        <v>24772</v>
      </c>
      <c r="L463" s="46">
        <v>28610</v>
      </c>
      <c r="M463" s="46">
        <v>31219</v>
      </c>
      <c r="N463" s="46">
        <v>30481</v>
      </c>
      <c r="O463" s="46">
        <v>25162</v>
      </c>
      <c r="P463" s="46">
        <v>23794</v>
      </c>
      <c r="Q463" s="46">
        <v>25503</v>
      </c>
      <c r="R463" s="46">
        <v>21453</v>
      </c>
      <c r="S463" s="19">
        <v>93.2</v>
      </c>
      <c r="T463" s="46">
        <v>37676.507510729614</v>
      </c>
      <c r="U463" s="46">
        <v>33558.347639484979</v>
      </c>
      <c r="V463" s="46">
        <v>34602.569742489271</v>
      </c>
      <c r="W463" s="46">
        <v>35019.3991416309</v>
      </c>
      <c r="X463" s="46">
        <v>35761.384120171671</v>
      </c>
      <c r="Y463" s="46">
        <v>35483.49785407725</v>
      </c>
      <c r="Z463" s="46">
        <v>40981.062231759657</v>
      </c>
      <c r="AA463" s="46">
        <v>44718.202789699571</v>
      </c>
      <c r="AB463" s="46">
        <v>43661.089055793993</v>
      </c>
      <c r="AC463" s="46">
        <v>36042.135193133043</v>
      </c>
      <c r="AD463" s="46">
        <v>34082.607296137336</v>
      </c>
      <c r="AE463" s="46">
        <v>36530.5847639485</v>
      </c>
      <c r="AF463" s="46">
        <v>30729.350858369096</v>
      </c>
    </row>
    <row r="464" spans="1:32">
      <c r="A464" s="3">
        <v>2011</v>
      </c>
      <c r="B464" s="5" t="s">
        <v>29</v>
      </c>
      <c r="C464" s="5" t="s">
        <v>20</v>
      </c>
      <c r="D464" s="2">
        <v>30</v>
      </c>
      <c r="E464" s="2">
        <v>9</v>
      </c>
      <c r="F464" s="46">
        <v>16175</v>
      </c>
      <c r="G464" s="46">
        <v>15390</v>
      </c>
      <c r="H464" s="46">
        <v>15874</v>
      </c>
      <c r="I464" s="46">
        <v>14839</v>
      </c>
      <c r="J464" s="46">
        <v>14917</v>
      </c>
      <c r="K464" s="46">
        <v>14952</v>
      </c>
      <c r="L464" s="46">
        <v>16407</v>
      </c>
      <c r="M464" s="46">
        <v>22961</v>
      </c>
      <c r="N464" s="46">
        <v>16919</v>
      </c>
      <c r="O464" s="46">
        <v>14870</v>
      </c>
      <c r="P464" s="46">
        <v>15444</v>
      </c>
      <c r="Q464" s="46">
        <v>16377</v>
      </c>
      <c r="R464" s="46">
        <v>15039</v>
      </c>
      <c r="S464" s="19">
        <v>93.2</v>
      </c>
      <c r="T464" s="46">
        <v>23169.125536480686</v>
      </c>
      <c r="U464" s="46">
        <v>22044.688841201718</v>
      </c>
      <c r="V464" s="46">
        <v>22737.972103004293</v>
      </c>
      <c r="W464" s="46">
        <v>21255.434549356221</v>
      </c>
      <c r="X464" s="46">
        <v>21367.162017167382</v>
      </c>
      <c r="Y464" s="46">
        <v>21417.296137339054</v>
      </c>
      <c r="Z464" s="46">
        <v>23501.443133047211</v>
      </c>
      <c r="AA464" s="46">
        <v>32889.4152360515</v>
      </c>
      <c r="AB464" s="46">
        <v>24234.833690987125</v>
      </c>
      <c r="AC464" s="46">
        <v>21299.839055793989</v>
      </c>
      <c r="AD464" s="46">
        <v>22122.038626609443</v>
      </c>
      <c r="AE464" s="46">
        <v>23458.471030042918</v>
      </c>
      <c r="AF464" s="46">
        <v>21541.9152360515</v>
      </c>
    </row>
    <row r="465" spans="1:32">
      <c r="A465" s="3">
        <v>2011</v>
      </c>
      <c r="B465" s="5" t="s">
        <v>29</v>
      </c>
      <c r="C465" s="5" t="s">
        <v>21</v>
      </c>
      <c r="D465" s="2">
        <v>31</v>
      </c>
      <c r="E465" s="2">
        <v>9</v>
      </c>
      <c r="F465" s="46">
        <v>26095</v>
      </c>
      <c r="G465" s="46">
        <v>23204</v>
      </c>
      <c r="H465" s="46">
        <v>24166</v>
      </c>
      <c r="I465" s="46">
        <v>24108</v>
      </c>
      <c r="J465" s="46">
        <v>24337</v>
      </c>
      <c r="K465" s="46">
        <v>24321</v>
      </c>
      <c r="L465" s="46">
        <v>27799</v>
      </c>
      <c r="M465" s="46">
        <v>31852</v>
      </c>
      <c r="N465" s="46">
        <v>29286</v>
      </c>
      <c r="O465" s="46">
        <v>24791</v>
      </c>
      <c r="P465" s="46">
        <v>23606</v>
      </c>
      <c r="Q465" s="46">
        <v>25358</v>
      </c>
      <c r="R465" s="46">
        <v>23035</v>
      </c>
      <c r="S465" s="19">
        <v>93.2</v>
      </c>
      <c r="T465" s="46">
        <v>37378.567596566521</v>
      </c>
      <c r="U465" s="46">
        <v>33237.489270386264</v>
      </c>
      <c r="V465" s="46">
        <v>34615.461373390557</v>
      </c>
      <c r="W465" s="46">
        <v>34532.381974248929</v>
      </c>
      <c r="X465" s="46">
        <v>34860.402360515021</v>
      </c>
      <c r="Y465" s="46">
        <v>34837.4839055794</v>
      </c>
      <c r="Z465" s="46">
        <v>39819.3830472103</v>
      </c>
      <c r="AA465" s="46">
        <v>45624.914163090129</v>
      </c>
      <c r="AB465" s="46">
        <v>41949.3669527897</v>
      </c>
      <c r="AC465" s="46">
        <v>35510.713519313307</v>
      </c>
      <c r="AD465" s="46">
        <v>33813.315450643779</v>
      </c>
      <c r="AE465" s="46">
        <v>36322.886266094421</v>
      </c>
      <c r="AF465" s="46">
        <v>32995.413090128757</v>
      </c>
    </row>
    <row r="466" spans="1:32">
      <c r="A466" s="3">
        <v>2011</v>
      </c>
      <c r="B466" s="5" t="s">
        <v>29</v>
      </c>
      <c r="C466" s="5" t="s">
        <v>22</v>
      </c>
      <c r="D466" s="2">
        <v>32</v>
      </c>
      <c r="E466" s="2">
        <v>9</v>
      </c>
      <c r="F466" s="46">
        <v>28376</v>
      </c>
      <c r="G466" s="46">
        <v>25416</v>
      </c>
      <c r="H466" s="46">
        <v>26206</v>
      </c>
      <c r="I466" s="46">
        <v>26268</v>
      </c>
      <c r="J466" s="46">
        <v>26678</v>
      </c>
      <c r="K466" s="46">
        <v>26451</v>
      </c>
      <c r="L466" s="46">
        <v>30575</v>
      </c>
      <c r="M466" s="46">
        <v>34138</v>
      </c>
      <c r="N466" s="46">
        <v>32727</v>
      </c>
      <c r="O466" s="46">
        <v>27416</v>
      </c>
      <c r="P466" s="46">
        <v>25422</v>
      </c>
      <c r="Q466" s="46">
        <v>27354</v>
      </c>
      <c r="R466" s="46">
        <v>23591</v>
      </c>
      <c r="S466" s="19">
        <v>93.2</v>
      </c>
      <c r="T466" s="46">
        <v>40645.879828326179</v>
      </c>
      <c r="U466" s="46">
        <v>36405.96566523605</v>
      </c>
      <c r="V466" s="46">
        <v>37537.5643776824</v>
      </c>
      <c r="W466" s="46">
        <v>37626.373390557936</v>
      </c>
      <c r="X466" s="46">
        <v>38213.658798283257</v>
      </c>
      <c r="Y466" s="46">
        <v>37888.503218884121</v>
      </c>
      <c r="Z466" s="46">
        <v>43795.734978540771</v>
      </c>
      <c r="AA466" s="46">
        <v>48899.388412017164</v>
      </c>
      <c r="AB466" s="46">
        <v>46878.267167381971</v>
      </c>
      <c r="AC466" s="46">
        <v>39270.772532188843</v>
      </c>
      <c r="AD466" s="46">
        <v>36414.560085836907</v>
      </c>
      <c r="AE466" s="46">
        <v>39181.9635193133</v>
      </c>
      <c r="AF466" s="46">
        <v>33791.829399141629</v>
      </c>
    </row>
    <row r="467" spans="1:32">
      <c r="A467" s="3">
        <v>2011</v>
      </c>
      <c r="B467" s="5" t="s">
        <v>29</v>
      </c>
      <c r="C467" s="5" t="s">
        <v>23</v>
      </c>
      <c r="D467" s="2">
        <v>33</v>
      </c>
      <c r="E467" s="2">
        <v>9</v>
      </c>
      <c r="F467" s="46">
        <v>22619</v>
      </c>
      <c r="G467" s="46">
        <v>20732</v>
      </c>
      <c r="H467" s="46">
        <v>21519</v>
      </c>
      <c r="I467" s="46">
        <v>20678</v>
      </c>
      <c r="J467" s="46">
        <v>20762</v>
      </c>
      <c r="K467" s="46">
        <v>20694</v>
      </c>
      <c r="L467" s="46">
        <v>23513</v>
      </c>
      <c r="M467" s="46">
        <v>29357</v>
      </c>
      <c r="N467" s="46">
        <v>24160</v>
      </c>
      <c r="O467" s="46">
        <v>21175</v>
      </c>
      <c r="P467" s="46">
        <v>20400</v>
      </c>
      <c r="Q467" s="46">
        <v>22285</v>
      </c>
      <c r="R467" s="46">
        <v>21785</v>
      </c>
      <c r="S467" s="19">
        <v>93.2</v>
      </c>
      <c r="T467" s="46">
        <v>32399.533261802575</v>
      </c>
      <c r="U467" s="46">
        <v>29696.587982832618</v>
      </c>
      <c r="V467" s="46">
        <v>30823.889484978539</v>
      </c>
      <c r="W467" s="46">
        <v>29619.238197424893</v>
      </c>
      <c r="X467" s="46">
        <v>29739.560085836911</v>
      </c>
      <c r="Y467" s="46">
        <v>29642.156652360514</v>
      </c>
      <c r="Z467" s="46">
        <v>33680.101931330471</v>
      </c>
      <c r="AA467" s="46">
        <v>42051.067596566521</v>
      </c>
      <c r="AB467" s="46">
        <v>34606.8669527897</v>
      </c>
      <c r="AC467" s="46">
        <v>30331.142703862661</v>
      </c>
      <c r="AD467" s="46">
        <v>29221.030042918454</v>
      </c>
      <c r="AE467" s="46">
        <v>31921.110515021457</v>
      </c>
      <c r="AF467" s="46">
        <v>31204.908798283261</v>
      </c>
    </row>
    <row r="468" spans="1:32">
      <c r="A468" s="3">
        <v>2011</v>
      </c>
      <c r="B468" s="5" t="s">
        <v>29</v>
      </c>
      <c r="C468" s="5" t="s">
        <v>24</v>
      </c>
      <c r="D468" s="2">
        <v>34</v>
      </c>
      <c r="E468" s="2">
        <v>9</v>
      </c>
      <c r="F468" s="46">
        <v>8508</v>
      </c>
      <c r="G468" s="46">
        <v>8180</v>
      </c>
      <c r="H468" s="46">
        <v>8383</v>
      </c>
      <c r="I468" s="46">
        <v>8519</v>
      </c>
      <c r="J468" s="46">
        <v>8311</v>
      </c>
      <c r="K468" s="46">
        <v>8332</v>
      </c>
      <c r="L468" s="46">
        <v>8483</v>
      </c>
      <c r="M468" s="46">
        <v>9290</v>
      </c>
      <c r="N468" s="46">
        <v>8857</v>
      </c>
      <c r="O468" s="46">
        <v>8348</v>
      </c>
      <c r="P468" s="46">
        <v>8393</v>
      </c>
      <c r="Q468" s="46">
        <v>8799</v>
      </c>
      <c r="R468" s="46">
        <v>7952</v>
      </c>
      <c r="S468" s="19">
        <v>93.2</v>
      </c>
      <c r="T468" s="46">
        <v>12186.888412017168</v>
      </c>
      <c r="U468" s="46">
        <v>11717.060085836909</v>
      </c>
      <c r="V468" s="46">
        <v>12007.837982832618</v>
      </c>
      <c r="W468" s="46">
        <v>12202.644849785407</v>
      </c>
      <c r="X468" s="46">
        <v>11904.704935622318</v>
      </c>
      <c r="Y468" s="46">
        <v>11934.785407725321</v>
      </c>
      <c r="Z468" s="46">
        <v>12151.078326180257</v>
      </c>
      <c r="AA468" s="46">
        <v>13307.027896995707</v>
      </c>
      <c r="AB468" s="46">
        <v>12686.797210300429</v>
      </c>
      <c r="AC468" s="46">
        <v>11957.703862660945</v>
      </c>
      <c r="AD468" s="46">
        <v>12022.162017167382</v>
      </c>
      <c r="AE468" s="46">
        <v>12603.717811158798</v>
      </c>
      <c r="AF468" s="46">
        <v>11390.472103004291</v>
      </c>
    </row>
    <row r="469" spans="1:32">
      <c r="A469" s="3">
        <v>2011</v>
      </c>
      <c r="B469" s="5" t="s">
        <v>29</v>
      </c>
      <c r="C469" s="5" t="s">
        <v>25</v>
      </c>
      <c r="D469" s="2">
        <v>35</v>
      </c>
      <c r="E469" s="2">
        <v>9</v>
      </c>
      <c r="F469" s="46">
        <v>8246</v>
      </c>
      <c r="G469" s="46">
        <v>8318</v>
      </c>
      <c r="H469" s="46">
        <v>8060</v>
      </c>
      <c r="I469" s="46">
        <v>7891</v>
      </c>
      <c r="J469" s="46">
        <v>8406</v>
      </c>
      <c r="K469" s="46">
        <v>8267</v>
      </c>
      <c r="L469" s="46">
        <v>8375</v>
      </c>
      <c r="M469" s="46">
        <v>8587</v>
      </c>
      <c r="N469" s="46">
        <v>8439</v>
      </c>
      <c r="O469" s="46">
        <v>8376</v>
      </c>
      <c r="P469" s="46">
        <v>8200</v>
      </c>
      <c r="Q469" s="46">
        <v>8173</v>
      </c>
      <c r="R469" s="46">
        <v>7361</v>
      </c>
      <c r="S469" s="19">
        <v>93.2</v>
      </c>
      <c r="T469" s="46">
        <v>11811.598712446352</v>
      </c>
      <c r="U469" s="46">
        <v>11914.731759656652</v>
      </c>
      <c r="V469" s="46">
        <v>11545.171673819743</v>
      </c>
      <c r="W469" s="46">
        <v>11303.095493562232</v>
      </c>
      <c r="X469" s="46">
        <v>12040.783261802575</v>
      </c>
      <c r="Y469" s="46">
        <v>11841.679184549355</v>
      </c>
      <c r="Z469" s="46">
        <v>11996.378755364807</v>
      </c>
      <c r="AA469" s="46">
        <v>12300.048283261802</v>
      </c>
      <c r="AB469" s="46">
        <v>12088.052575107296</v>
      </c>
      <c r="AC469" s="46">
        <v>11997.811158798282</v>
      </c>
      <c r="AD469" s="46">
        <v>11745.708154506437</v>
      </c>
      <c r="AE469" s="46">
        <v>11707.033261802575</v>
      </c>
      <c r="AF469" s="46">
        <v>10543.921673819743</v>
      </c>
    </row>
    <row r="470" spans="1:32">
      <c r="A470" s="3">
        <v>2011</v>
      </c>
      <c r="B470" s="5" t="s">
        <v>29</v>
      </c>
      <c r="C470" s="5" t="s">
        <v>26</v>
      </c>
      <c r="D470" s="2">
        <v>36</v>
      </c>
      <c r="E470" s="2">
        <v>9</v>
      </c>
      <c r="F470" s="46">
        <v>8574</v>
      </c>
      <c r="G470" s="46">
        <v>8134</v>
      </c>
      <c r="H470" s="46">
        <v>8425</v>
      </c>
      <c r="I470" s="46">
        <v>8645</v>
      </c>
      <c r="J470" s="46">
        <v>8286</v>
      </c>
      <c r="K470" s="46">
        <v>8353</v>
      </c>
      <c r="L470" s="46">
        <v>8504</v>
      </c>
      <c r="M470" s="46">
        <v>9507</v>
      </c>
      <c r="N470" s="46">
        <v>8975</v>
      </c>
      <c r="O470" s="46">
        <v>8346</v>
      </c>
      <c r="P470" s="46">
        <v>8481</v>
      </c>
      <c r="Q470" s="46">
        <v>8957</v>
      </c>
      <c r="R470" s="46">
        <v>8080</v>
      </c>
      <c r="S470" s="19">
        <v>93.2</v>
      </c>
      <c r="T470" s="46">
        <v>12281.427038626609</v>
      </c>
      <c r="U470" s="46">
        <v>11651.169527896995</v>
      </c>
      <c r="V470" s="46">
        <v>12067.998927038627</v>
      </c>
      <c r="W470" s="46">
        <v>12383.127682403434</v>
      </c>
      <c r="X470" s="46">
        <v>11868.894849785407</v>
      </c>
      <c r="Y470" s="46">
        <v>11964.865879828325</v>
      </c>
      <c r="Z470" s="46">
        <v>12181.158798283261</v>
      </c>
      <c r="AA470" s="46">
        <v>13617.859442060086</v>
      </c>
      <c r="AB470" s="46">
        <v>12855.820815450643</v>
      </c>
      <c r="AC470" s="46">
        <v>11954.839055793991</v>
      </c>
      <c r="AD470" s="46">
        <v>12148.213519313304</v>
      </c>
      <c r="AE470" s="46">
        <v>12830.037553648068</v>
      </c>
      <c r="AF470" s="46">
        <v>11573.81974248927</v>
      </c>
    </row>
    <row r="471" spans="1:32">
      <c r="A471" s="3">
        <v>2012</v>
      </c>
      <c r="B471" s="5" t="s">
        <v>17</v>
      </c>
      <c r="C471" s="5" t="s">
        <v>18</v>
      </c>
      <c r="D471" s="2">
        <v>1</v>
      </c>
      <c r="E471" s="2">
        <v>10</v>
      </c>
      <c r="F471" s="96">
        <v>405.8</v>
      </c>
      <c r="G471" s="96">
        <v>373.9</v>
      </c>
      <c r="H471" s="96">
        <v>378</v>
      </c>
      <c r="I471" s="96">
        <v>374.9</v>
      </c>
      <c r="J471" s="96">
        <v>385.9</v>
      </c>
      <c r="K471" s="96">
        <v>381.2</v>
      </c>
      <c r="L471" s="96">
        <v>421.9</v>
      </c>
      <c r="M471" s="96">
        <v>523.4</v>
      </c>
      <c r="N471" s="96">
        <v>449.1</v>
      </c>
      <c r="O471" s="96">
        <v>377.4</v>
      </c>
      <c r="P471" s="96">
        <v>366.5</v>
      </c>
      <c r="Q471" s="96">
        <v>395.9</v>
      </c>
      <c r="R471" s="96">
        <v>360.1</v>
      </c>
      <c r="S471" s="19">
        <v>96</v>
      </c>
      <c r="T471" s="96">
        <v>564.31562500000007</v>
      </c>
      <c r="U471" s="96">
        <v>519.95468749999998</v>
      </c>
      <c r="V471" s="96">
        <v>525.65625</v>
      </c>
      <c r="W471" s="96">
        <v>521.34531249999998</v>
      </c>
      <c r="X471" s="96">
        <v>536.64218749999998</v>
      </c>
      <c r="Y471" s="96">
        <v>530.10624999999993</v>
      </c>
      <c r="Z471" s="96">
        <v>586.70468749999998</v>
      </c>
      <c r="AA471" s="96">
        <v>727.85312499999998</v>
      </c>
      <c r="AB471" s="96">
        <v>624.52968750000002</v>
      </c>
      <c r="AC471" s="96">
        <v>524.82187499999998</v>
      </c>
      <c r="AD471" s="96">
        <v>509.6640625</v>
      </c>
      <c r="AE471" s="96">
        <v>550.54843749999998</v>
      </c>
      <c r="AF471" s="96">
        <v>500.76406250000008</v>
      </c>
    </row>
    <row r="472" spans="1:32">
      <c r="A472" s="3">
        <v>2012</v>
      </c>
      <c r="B472" s="5" t="s">
        <v>17</v>
      </c>
      <c r="C472" s="5" t="s">
        <v>19</v>
      </c>
      <c r="D472" s="2">
        <v>2</v>
      </c>
      <c r="E472" s="2">
        <v>10</v>
      </c>
      <c r="F472" s="96">
        <v>498.1</v>
      </c>
      <c r="G472" s="96">
        <v>454.4</v>
      </c>
      <c r="H472" s="96">
        <v>460</v>
      </c>
      <c r="I472" s="96">
        <v>464.5</v>
      </c>
      <c r="J472" s="96">
        <v>479.1</v>
      </c>
      <c r="K472" s="96">
        <v>463.8</v>
      </c>
      <c r="L472" s="96">
        <v>531.79999999999995</v>
      </c>
      <c r="M472" s="96">
        <v>589.20000000000005</v>
      </c>
      <c r="N472" s="96">
        <v>565.4</v>
      </c>
      <c r="O472" s="96">
        <v>472.3</v>
      </c>
      <c r="P472" s="96">
        <v>448.3</v>
      </c>
      <c r="Q472" s="96">
        <v>490</v>
      </c>
      <c r="R472" s="96">
        <v>418.4</v>
      </c>
      <c r="S472" s="19">
        <v>96</v>
      </c>
      <c r="T472" s="96">
        <v>692.67031250000002</v>
      </c>
      <c r="U472" s="96">
        <v>631.9</v>
      </c>
      <c r="V472" s="96">
        <v>639.6875</v>
      </c>
      <c r="W472" s="96">
        <v>645.9453125</v>
      </c>
      <c r="X472" s="96">
        <v>666.24843750000002</v>
      </c>
      <c r="Y472" s="96">
        <v>644.97187500000007</v>
      </c>
      <c r="Z472" s="96">
        <v>739.53437499999984</v>
      </c>
      <c r="AA472" s="96">
        <v>819.35625000000016</v>
      </c>
      <c r="AB472" s="96">
        <v>786.25937499999998</v>
      </c>
      <c r="AC472" s="96">
        <v>656.79218750000007</v>
      </c>
      <c r="AD472" s="96">
        <v>623.41718750000007</v>
      </c>
      <c r="AE472" s="96">
        <v>681.40625</v>
      </c>
      <c r="AF472" s="96">
        <v>581.83749999999998</v>
      </c>
    </row>
    <row r="473" spans="1:32">
      <c r="A473" s="3">
        <v>2012</v>
      </c>
      <c r="B473" s="5" t="s">
        <v>17</v>
      </c>
      <c r="C473" s="5" t="s">
        <v>20</v>
      </c>
      <c r="D473" s="2">
        <v>3</v>
      </c>
      <c r="E473" s="2">
        <v>10</v>
      </c>
      <c r="F473" s="96">
        <v>319.7</v>
      </c>
      <c r="G473" s="96">
        <v>296</v>
      </c>
      <c r="H473" s="96">
        <v>310.10000000000002</v>
      </c>
      <c r="I473" s="96">
        <v>292.3</v>
      </c>
      <c r="J473" s="96">
        <v>295.3</v>
      </c>
      <c r="K473" s="96">
        <v>296.8</v>
      </c>
      <c r="L473" s="96">
        <v>314.5</v>
      </c>
      <c r="M473" s="96">
        <v>460</v>
      </c>
      <c r="N473" s="96">
        <v>338.5</v>
      </c>
      <c r="O473" s="96">
        <v>294.10000000000002</v>
      </c>
      <c r="P473" s="96">
        <v>300.89999999999998</v>
      </c>
      <c r="Q473" s="96">
        <v>316.39999999999998</v>
      </c>
      <c r="R473" s="96">
        <v>298.39999999999998</v>
      </c>
      <c r="S473" s="19">
        <v>96</v>
      </c>
      <c r="T473" s="96">
        <v>444.58281249999999</v>
      </c>
      <c r="U473" s="96">
        <v>411.625</v>
      </c>
      <c r="V473" s="96">
        <v>431.23281250000008</v>
      </c>
      <c r="W473" s="96">
        <v>406.47968750000001</v>
      </c>
      <c r="X473" s="96">
        <v>410.65156250000001</v>
      </c>
      <c r="Y473" s="96">
        <v>412.73750000000001</v>
      </c>
      <c r="Z473" s="96">
        <v>437.3515625</v>
      </c>
      <c r="AA473" s="96">
        <v>639.6875</v>
      </c>
      <c r="AB473" s="96">
        <v>470.7265625</v>
      </c>
      <c r="AC473" s="96">
        <v>408.98281250000008</v>
      </c>
      <c r="AD473" s="96">
        <v>418.43906249999992</v>
      </c>
      <c r="AE473" s="96">
        <v>439.99374999999992</v>
      </c>
      <c r="AF473" s="96">
        <v>414.96249999999992</v>
      </c>
    </row>
    <row r="474" spans="1:32">
      <c r="A474" s="3">
        <v>2012</v>
      </c>
      <c r="B474" s="5" t="s">
        <v>17</v>
      </c>
      <c r="C474" s="5" t="s">
        <v>21</v>
      </c>
      <c r="D474" s="2">
        <v>4</v>
      </c>
      <c r="E474" s="2">
        <v>10</v>
      </c>
      <c r="F474" s="96">
        <v>506.1</v>
      </c>
      <c r="G474" s="96">
        <v>454.9</v>
      </c>
      <c r="H474" s="96">
        <v>472.1</v>
      </c>
      <c r="I474" s="96">
        <v>465.2</v>
      </c>
      <c r="J474" s="96">
        <v>476.5</v>
      </c>
      <c r="K474" s="96">
        <v>469.3</v>
      </c>
      <c r="L474" s="96">
        <v>531.4</v>
      </c>
      <c r="M474" s="96">
        <v>613.29999999999995</v>
      </c>
      <c r="N474" s="96">
        <v>555.79999999999995</v>
      </c>
      <c r="O474" s="96">
        <v>477.4</v>
      </c>
      <c r="P474" s="96">
        <v>454.9</v>
      </c>
      <c r="Q474" s="96">
        <v>498.3</v>
      </c>
      <c r="R474" s="96">
        <v>458.4</v>
      </c>
      <c r="S474" s="19">
        <v>96</v>
      </c>
      <c r="T474" s="96">
        <v>703.79531250000002</v>
      </c>
      <c r="U474" s="96">
        <v>632.59531249999998</v>
      </c>
      <c r="V474" s="96">
        <v>656.51406250000002</v>
      </c>
      <c r="W474" s="96">
        <v>646.91874999999993</v>
      </c>
      <c r="X474" s="96">
        <v>662.6328125</v>
      </c>
      <c r="Y474" s="96">
        <v>652.62031250000007</v>
      </c>
      <c r="Z474" s="96">
        <v>738.97812499999998</v>
      </c>
      <c r="AA474" s="96">
        <v>852.87031249999984</v>
      </c>
      <c r="AB474" s="96">
        <v>772.90937499999984</v>
      </c>
      <c r="AC474" s="96">
        <v>663.88437499999998</v>
      </c>
      <c r="AD474" s="96">
        <v>632.59531249999998</v>
      </c>
      <c r="AE474" s="96">
        <v>692.94843750000007</v>
      </c>
      <c r="AF474" s="96">
        <v>637.46249999999998</v>
      </c>
    </row>
    <row r="475" spans="1:32">
      <c r="A475" s="3">
        <v>2012</v>
      </c>
      <c r="B475" s="5" t="s">
        <v>17</v>
      </c>
      <c r="C475" s="5" t="s">
        <v>22</v>
      </c>
      <c r="D475" s="2">
        <v>5</v>
      </c>
      <c r="E475" s="2">
        <v>10</v>
      </c>
      <c r="F475" s="96">
        <v>546</v>
      </c>
      <c r="G475" s="96">
        <v>490.2</v>
      </c>
      <c r="H475" s="96">
        <v>509.4</v>
      </c>
      <c r="I475" s="96">
        <v>503.6</v>
      </c>
      <c r="J475" s="96">
        <v>520.79999999999995</v>
      </c>
      <c r="K475" s="96">
        <v>508.8</v>
      </c>
      <c r="L475" s="96">
        <v>580.4</v>
      </c>
      <c r="M475" s="96">
        <v>651.1</v>
      </c>
      <c r="N475" s="96">
        <v>613.29999999999995</v>
      </c>
      <c r="O475" s="96">
        <v>518.4</v>
      </c>
      <c r="P475" s="96">
        <v>492.2</v>
      </c>
      <c r="Q475" s="96">
        <v>535.20000000000005</v>
      </c>
      <c r="R475" s="96">
        <v>477.7</v>
      </c>
      <c r="S475" s="19">
        <v>96</v>
      </c>
      <c r="T475" s="96">
        <v>759.28125</v>
      </c>
      <c r="U475" s="96">
        <v>681.68437499999993</v>
      </c>
      <c r="V475" s="96">
        <v>708.38437499999998</v>
      </c>
      <c r="W475" s="96">
        <v>700.31875000000002</v>
      </c>
      <c r="X475" s="96">
        <v>724.23749999999984</v>
      </c>
      <c r="Y475" s="96">
        <v>707.55000000000007</v>
      </c>
      <c r="Z475" s="96">
        <v>807.11874999999998</v>
      </c>
      <c r="AA475" s="96">
        <v>905.43593750000002</v>
      </c>
      <c r="AB475" s="96">
        <v>852.87031249999984</v>
      </c>
      <c r="AC475" s="96">
        <v>720.9</v>
      </c>
      <c r="AD475" s="96">
        <v>684.46562499999993</v>
      </c>
      <c r="AE475" s="96">
        <v>744.26250000000016</v>
      </c>
      <c r="AF475" s="96">
        <v>664.30156249999993</v>
      </c>
    </row>
    <row r="476" spans="1:32">
      <c r="A476" s="3">
        <v>2012</v>
      </c>
      <c r="B476" s="5" t="s">
        <v>17</v>
      </c>
      <c r="C476" s="5" t="s">
        <v>23</v>
      </c>
      <c r="D476" s="2">
        <v>6</v>
      </c>
      <c r="E476" s="2">
        <v>10</v>
      </c>
      <c r="F476" s="96">
        <v>448.9</v>
      </c>
      <c r="G476" s="96">
        <v>405.5</v>
      </c>
      <c r="H476" s="96">
        <v>417.9</v>
      </c>
      <c r="I476" s="96">
        <v>409.6</v>
      </c>
      <c r="J476" s="96">
        <v>412.8</v>
      </c>
      <c r="K476" s="96">
        <v>412</v>
      </c>
      <c r="L476" s="96">
        <v>461.1</v>
      </c>
      <c r="M476" s="96">
        <v>574.9</v>
      </c>
      <c r="N476" s="96">
        <v>479.1</v>
      </c>
      <c r="O476" s="96">
        <v>415.8</v>
      </c>
      <c r="P476" s="96">
        <v>406.5</v>
      </c>
      <c r="Q476" s="96">
        <v>438.5</v>
      </c>
      <c r="R476" s="96">
        <v>440.4</v>
      </c>
      <c r="S476" s="19">
        <v>96</v>
      </c>
      <c r="T476" s="96">
        <v>624.25156249999998</v>
      </c>
      <c r="U476" s="96">
        <v>563.8984375</v>
      </c>
      <c r="V476" s="96">
        <v>581.14218749999998</v>
      </c>
      <c r="W476" s="96">
        <v>569.6</v>
      </c>
      <c r="X476" s="96">
        <v>574.05000000000007</v>
      </c>
      <c r="Y476" s="96">
        <v>572.9375</v>
      </c>
      <c r="Z476" s="96">
        <v>641.21718750000002</v>
      </c>
      <c r="AA476" s="96">
        <v>799.47031249999998</v>
      </c>
      <c r="AB476" s="96">
        <v>666.24843750000002</v>
      </c>
      <c r="AC476" s="96">
        <v>578.22187500000007</v>
      </c>
      <c r="AD476" s="96">
        <v>565.2890625</v>
      </c>
      <c r="AE476" s="96">
        <v>609.7890625</v>
      </c>
      <c r="AF476" s="96">
        <v>612.43124999999998</v>
      </c>
    </row>
    <row r="477" spans="1:32">
      <c r="A477" s="3">
        <v>2012</v>
      </c>
      <c r="B477" s="5" t="s">
        <v>17</v>
      </c>
      <c r="C477" s="5" t="s">
        <v>24</v>
      </c>
      <c r="D477" s="2">
        <v>7</v>
      </c>
      <c r="E477" s="2">
        <v>10</v>
      </c>
      <c r="F477" s="96">
        <v>155.19999999999999</v>
      </c>
      <c r="G477" s="96">
        <v>152.80000000000001</v>
      </c>
      <c r="H477" s="96">
        <v>155.19999999999999</v>
      </c>
      <c r="I477" s="96">
        <v>155.30000000000001</v>
      </c>
      <c r="J477" s="96">
        <v>151.80000000000001</v>
      </c>
      <c r="K477" s="96">
        <v>153.6</v>
      </c>
      <c r="L477" s="96">
        <v>152</v>
      </c>
      <c r="M477" s="96">
        <v>161.9</v>
      </c>
      <c r="N477" s="96">
        <v>160.69999999999999</v>
      </c>
      <c r="O477" s="96">
        <v>154.69999999999999</v>
      </c>
      <c r="P477" s="96">
        <v>150.9</v>
      </c>
      <c r="Q477" s="96">
        <v>160.80000000000001</v>
      </c>
      <c r="R477" s="96">
        <v>147.69999999999999</v>
      </c>
      <c r="S477" s="19">
        <v>96</v>
      </c>
      <c r="T477" s="96">
        <v>215.82499999999996</v>
      </c>
      <c r="U477" s="96">
        <v>212.48750000000004</v>
      </c>
      <c r="V477" s="96">
        <v>215.82499999999996</v>
      </c>
      <c r="W477" s="96">
        <v>215.96406250000004</v>
      </c>
      <c r="X477" s="96">
        <v>211.09687500000004</v>
      </c>
      <c r="Y477" s="96">
        <v>213.6</v>
      </c>
      <c r="Z477" s="96">
        <v>211.375</v>
      </c>
      <c r="AA477" s="96">
        <v>225.14218750000001</v>
      </c>
      <c r="AB477" s="96">
        <v>223.47343749999996</v>
      </c>
      <c r="AC477" s="96">
        <v>215.12968749999996</v>
      </c>
      <c r="AD477" s="96">
        <v>209.84531250000001</v>
      </c>
      <c r="AE477" s="96">
        <v>223.61250000000004</v>
      </c>
      <c r="AF477" s="96">
        <v>205.39531249999996</v>
      </c>
    </row>
    <row r="478" spans="1:32">
      <c r="A478" s="3">
        <v>2012</v>
      </c>
      <c r="B478" s="5" t="s">
        <v>17</v>
      </c>
      <c r="C478" s="5" t="s">
        <v>25</v>
      </c>
      <c r="D478" s="2">
        <v>8</v>
      </c>
      <c r="E478" s="2">
        <v>10</v>
      </c>
      <c r="F478" s="96">
        <v>145.80000000000001</v>
      </c>
      <c r="G478" s="96">
        <v>149.6</v>
      </c>
      <c r="H478" s="96">
        <v>146.80000000000001</v>
      </c>
      <c r="I478" s="96">
        <v>149.5</v>
      </c>
      <c r="J478" s="96">
        <v>145.80000000000001</v>
      </c>
      <c r="K478" s="96">
        <v>143.19999999999999</v>
      </c>
      <c r="L478" s="96">
        <v>145.69999999999999</v>
      </c>
      <c r="M478" s="96">
        <v>150</v>
      </c>
      <c r="N478" s="96">
        <v>149.80000000000001</v>
      </c>
      <c r="O478" s="96">
        <v>139.5</v>
      </c>
      <c r="P478" s="96">
        <v>144</v>
      </c>
      <c r="Q478" s="96">
        <v>142.30000000000001</v>
      </c>
      <c r="R478" s="96">
        <v>138</v>
      </c>
      <c r="S478" s="19">
        <v>96</v>
      </c>
      <c r="T478" s="96">
        <v>202.75312500000004</v>
      </c>
      <c r="U478" s="96">
        <v>208.03749999999999</v>
      </c>
      <c r="V478" s="96">
        <v>204.14375000000004</v>
      </c>
      <c r="W478" s="96">
        <v>207.8984375</v>
      </c>
      <c r="X478" s="96">
        <v>202.75312500000004</v>
      </c>
      <c r="Y478" s="96">
        <v>199.13749999999996</v>
      </c>
      <c r="Z478" s="96">
        <v>202.61406249999996</v>
      </c>
      <c r="AA478" s="96">
        <v>208.59375</v>
      </c>
      <c r="AB478" s="96">
        <v>208.31562500000004</v>
      </c>
      <c r="AC478" s="96">
        <v>193.9921875</v>
      </c>
      <c r="AD478" s="96">
        <v>200.25</v>
      </c>
      <c r="AE478" s="96">
        <v>197.88593750000004</v>
      </c>
      <c r="AF478" s="96">
        <v>191.90625</v>
      </c>
    </row>
    <row r="479" spans="1:32">
      <c r="A479" s="3">
        <v>2012</v>
      </c>
      <c r="B479" s="5" t="s">
        <v>17</v>
      </c>
      <c r="C479" s="5" t="s">
        <v>26</v>
      </c>
      <c r="D479" s="2">
        <v>9</v>
      </c>
      <c r="E479" s="2">
        <v>10</v>
      </c>
      <c r="F479" s="96">
        <v>158.69999999999999</v>
      </c>
      <c r="G479" s="96">
        <v>153.4</v>
      </c>
      <c r="H479" s="96">
        <v>157.5</v>
      </c>
      <c r="I479" s="96">
        <v>157.19999999999999</v>
      </c>
      <c r="J479" s="96">
        <v>153.69999999999999</v>
      </c>
      <c r="K479" s="96">
        <v>158.9</v>
      </c>
      <c r="L479" s="96">
        <v>154.1</v>
      </c>
      <c r="M479" s="96">
        <v>169.2</v>
      </c>
      <c r="N479" s="96">
        <v>164.2</v>
      </c>
      <c r="O479" s="96">
        <v>160</v>
      </c>
      <c r="P479" s="96">
        <v>152.6</v>
      </c>
      <c r="Q479" s="96">
        <v>168</v>
      </c>
      <c r="R479" s="96">
        <v>152.9</v>
      </c>
      <c r="S479" s="19">
        <v>96</v>
      </c>
      <c r="T479" s="96">
        <v>220.69218749999996</v>
      </c>
      <c r="U479" s="96">
        <v>213.32187500000001</v>
      </c>
      <c r="V479" s="96">
        <v>219.0234375</v>
      </c>
      <c r="W479" s="96">
        <v>218.60624999999996</v>
      </c>
      <c r="X479" s="96">
        <v>213.73906249999996</v>
      </c>
      <c r="Y479" s="96">
        <v>220.97031250000001</v>
      </c>
      <c r="Z479" s="96">
        <v>214.29531249999999</v>
      </c>
      <c r="AA479" s="96">
        <v>235.29374999999996</v>
      </c>
      <c r="AB479" s="96">
        <v>228.34062499999996</v>
      </c>
      <c r="AC479" s="96">
        <v>222.5</v>
      </c>
      <c r="AD479" s="96">
        <v>212.20937499999999</v>
      </c>
      <c r="AE479" s="96">
        <v>233.625</v>
      </c>
      <c r="AF479" s="96">
        <v>212.62656250000001</v>
      </c>
    </row>
    <row r="480" spans="1:32">
      <c r="A480" s="3">
        <v>2012</v>
      </c>
      <c r="B480" s="5" t="s">
        <v>27</v>
      </c>
      <c r="C480" s="5" t="s">
        <v>18</v>
      </c>
      <c r="D480" s="2">
        <v>10</v>
      </c>
      <c r="E480" s="2">
        <v>10</v>
      </c>
      <c r="F480" s="44">
        <v>11.28</v>
      </c>
      <c r="G480" s="44">
        <v>10.35</v>
      </c>
      <c r="H480" s="44">
        <v>10.52</v>
      </c>
      <c r="I480" s="44">
        <v>10.31</v>
      </c>
      <c r="J480" s="44">
        <v>10.51</v>
      </c>
      <c r="K480" s="44">
        <v>10.52</v>
      </c>
      <c r="L480" s="44">
        <v>11.67</v>
      </c>
      <c r="M480" s="44">
        <v>14.53</v>
      </c>
      <c r="N480" s="44">
        <v>12.69</v>
      </c>
      <c r="O480" s="44">
        <v>10.68</v>
      </c>
      <c r="P480" s="44">
        <v>10.19</v>
      </c>
      <c r="Q480" s="44">
        <v>11.15</v>
      </c>
      <c r="R480" s="44">
        <v>10.07</v>
      </c>
      <c r="S480" s="19">
        <v>96</v>
      </c>
      <c r="T480" s="44">
        <v>15.686249999999999</v>
      </c>
      <c r="U480" s="44">
        <v>14.39296875</v>
      </c>
      <c r="V480" s="44">
        <v>14.629374999999998</v>
      </c>
      <c r="W480" s="44">
        <v>14.33734375</v>
      </c>
      <c r="X480" s="44">
        <v>14.61546875</v>
      </c>
      <c r="Y480" s="44">
        <v>14.629374999999998</v>
      </c>
      <c r="Z480" s="44">
        <v>16.228593749999998</v>
      </c>
      <c r="AA480" s="44">
        <v>20.205781249999998</v>
      </c>
      <c r="AB480" s="44">
        <v>17.647031250000001</v>
      </c>
      <c r="AC480" s="44">
        <v>14.851875</v>
      </c>
      <c r="AD480" s="44">
        <v>14.17046875</v>
      </c>
      <c r="AE480" s="44">
        <v>15.50546875</v>
      </c>
      <c r="AF480" s="44">
        <v>14.00359375</v>
      </c>
    </row>
    <row r="481" spans="1:32">
      <c r="A481" s="3">
        <v>2012</v>
      </c>
      <c r="B481" s="5" t="s">
        <v>27</v>
      </c>
      <c r="C481" s="5" t="s">
        <v>19</v>
      </c>
      <c r="D481" s="2">
        <v>11</v>
      </c>
      <c r="E481" s="2">
        <v>10</v>
      </c>
      <c r="F481" s="44">
        <v>12.6</v>
      </c>
      <c r="G481" s="44">
        <v>11.58</v>
      </c>
      <c r="H481" s="44">
        <v>11.75</v>
      </c>
      <c r="I481" s="44">
        <v>11.56</v>
      </c>
      <c r="J481" s="44">
        <v>11.86</v>
      </c>
      <c r="K481" s="44">
        <v>11.7</v>
      </c>
      <c r="L481" s="44">
        <v>13.37</v>
      </c>
      <c r="M481" s="44">
        <v>15.42</v>
      </c>
      <c r="N481" s="44">
        <v>14.54</v>
      </c>
      <c r="O481" s="44">
        <v>11.98</v>
      </c>
      <c r="P481" s="44">
        <v>11.44</v>
      </c>
      <c r="Q481" s="44">
        <v>12.46</v>
      </c>
      <c r="R481" s="44">
        <v>10.67</v>
      </c>
      <c r="S481" s="19">
        <v>96</v>
      </c>
      <c r="T481" s="44">
        <v>17.521874999999998</v>
      </c>
      <c r="U481" s="44">
        <v>16.103437500000002</v>
      </c>
      <c r="V481" s="44">
        <v>16.33984375</v>
      </c>
      <c r="W481" s="44">
        <v>16.075624999999999</v>
      </c>
      <c r="X481" s="44">
        <v>16.492812499999999</v>
      </c>
      <c r="Y481" s="44">
        <v>16.270312499999999</v>
      </c>
      <c r="Z481" s="44">
        <v>18.592656250000001</v>
      </c>
      <c r="AA481" s="44">
        <v>21.443437500000002</v>
      </c>
      <c r="AB481" s="44">
        <v>20.219687499999999</v>
      </c>
      <c r="AC481" s="44">
        <v>16.6596875</v>
      </c>
      <c r="AD481" s="44">
        <v>15.90875</v>
      </c>
      <c r="AE481" s="44">
        <v>17.327187500000001</v>
      </c>
      <c r="AF481" s="44">
        <v>14.83796875</v>
      </c>
    </row>
    <row r="482" spans="1:32">
      <c r="A482" s="3">
        <v>2012</v>
      </c>
      <c r="B482" s="5" t="s">
        <v>27</v>
      </c>
      <c r="C482" s="5" t="s">
        <v>20</v>
      </c>
      <c r="D482" s="2">
        <v>12</v>
      </c>
      <c r="E482" s="2">
        <v>10</v>
      </c>
      <c r="F482" s="44">
        <v>10.06</v>
      </c>
      <c r="G482" s="44">
        <v>9.3699999999999992</v>
      </c>
      <c r="H482" s="44">
        <v>9.58</v>
      </c>
      <c r="I482" s="44">
        <v>9.2799999999999994</v>
      </c>
      <c r="J482" s="44">
        <v>9.33</v>
      </c>
      <c r="K482" s="44">
        <v>9.43</v>
      </c>
      <c r="L482" s="44">
        <v>10.119999999999999</v>
      </c>
      <c r="M482" s="44">
        <v>13.68</v>
      </c>
      <c r="N482" s="44">
        <v>10.9</v>
      </c>
      <c r="O482" s="44">
        <v>9.69</v>
      </c>
      <c r="P482" s="44">
        <v>9.33</v>
      </c>
      <c r="Q482" s="44">
        <v>10.09</v>
      </c>
      <c r="R482" s="44">
        <v>9.56</v>
      </c>
      <c r="S482" s="19">
        <v>96</v>
      </c>
      <c r="T482" s="44">
        <v>13.9896875</v>
      </c>
      <c r="U482" s="44">
        <v>13.030156249999999</v>
      </c>
      <c r="V482" s="44">
        <v>13.3221875</v>
      </c>
      <c r="W482" s="44">
        <v>12.904999999999999</v>
      </c>
      <c r="X482" s="44">
        <v>12.97453125</v>
      </c>
      <c r="Y482" s="44">
        <v>13.11359375</v>
      </c>
      <c r="Z482" s="44">
        <v>14.073124999999999</v>
      </c>
      <c r="AA482" s="44">
        <v>19.02375</v>
      </c>
      <c r="AB482" s="44">
        <v>15.1578125</v>
      </c>
      <c r="AC482" s="44">
        <v>13.47515625</v>
      </c>
      <c r="AD482" s="44">
        <v>12.97453125</v>
      </c>
      <c r="AE482" s="44">
        <v>14.031406249999998</v>
      </c>
      <c r="AF482" s="44">
        <v>13.294375</v>
      </c>
    </row>
    <row r="483" spans="1:32">
      <c r="A483" s="3">
        <v>2012</v>
      </c>
      <c r="B483" s="5" t="s">
        <v>27</v>
      </c>
      <c r="C483" s="5" t="s">
        <v>21</v>
      </c>
      <c r="D483" s="2">
        <v>13</v>
      </c>
      <c r="E483" s="2">
        <v>10</v>
      </c>
      <c r="F483" s="44">
        <v>12.83</v>
      </c>
      <c r="G483" s="44">
        <v>11.6</v>
      </c>
      <c r="H483" s="44">
        <v>11.98</v>
      </c>
      <c r="I483" s="44">
        <v>11.65</v>
      </c>
      <c r="J483" s="44">
        <v>11.89</v>
      </c>
      <c r="K483" s="44">
        <v>11.91</v>
      </c>
      <c r="L483" s="44">
        <v>13.44</v>
      </c>
      <c r="M483" s="44">
        <v>16</v>
      </c>
      <c r="N483" s="44">
        <v>14.24</v>
      </c>
      <c r="O483" s="44">
        <v>12.01</v>
      </c>
      <c r="P483" s="44">
        <v>11.61</v>
      </c>
      <c r="Q483" s="44">
        <v>12.65</v>
      </c>
      <c r="R483" s="44">
        <v>11.45</v>
      </c>
      <c r="S483" s="19">
        <v>96</v>
      </c>
      <c r="T483" s="44">
        <v>17.841718750000002</v>
      </c>
      <c r="U483" s="44">
        <v>16.131249999999998</v>
      </c>
      <c r="V483" s="44">
        <v>16.6596875</v>
      </c>
      <c r="W483" s="44">
        <v>16.200781250000002</v>
      </c>
      <c r="X483" s="44">
        <v>16.534531250000001</v>
      </c>
      <c r="Y483" s="44">
        <v>16.56234375</v>
      </c>
      <c r="Z483" s="44">
        <v>18.690000000000001</v>
      </c>
      <c r="AA483" s="44">
        <v>22.25</v>
      </c>
      <c r="AB483" s="44">
        <v>19.802499999999998</v>
      </c>
      <c r="AC483" s="44">
        <v>16.701406250000002</v>
      </c>
      <c r="AD483" s="44">
        <v>16.145156249999999</v>
      </c>
      <c r="AE483" s="44">
        <v>17.591406250000002</v>
      </c>
      <c r="AF483" s="44">
        <v>15.922656249999998</v>
      </c>
    </row>
    <row r="484" spans="1:32">
      <c r="A484" s="3">
        <v>2012</v>
      </c>
      <c r="B484" s="5" t="s">
        <v>27</v>
      </c>
      <c r="C484" s="5" t="s">
        <v>22</v>
      </c>
      <c r="D484" s="2">
        <v>14</v>
      </c>
      <c r="E484" s="2">
        <v>10</v>
      </c>
      <c r="F484" s="44">
        <v>13.41</v>
      </c>
      <c r="G484" s="44">
        <v>12.18</v>
      </c>
      <c r="H484" s="44">
        <v>12.51</v>
      </c>
      <c r="I484" s="44">
        <v>12.22</v>
      </c>
      <c r="J484" s="44">
        <v>12.42</v>
      </c>
      <c r="K484" s="44">
        <v>12.4</v>
      </c>
      <c r="L484" s="44">
        <v>14.28</v>
      </c>
      <c r="M484" s="44">
        <v>16.57</v>
      </c>
      <c r="N484" s="44">
        <v>15.32</v>
      </c>
      <c r="O484" s="44">
        <v>12.7</v>
      </c>
      <c r="P484" s="44">
        <v>12.2</v>
      </c>
      <c r="Q484" s="44">
        <v>13.16</v>
      </c>
      <c r="R484" s="44">
        <v>11.46</v>
      </c>
      <c r="S484" s="19">
        <v>96</v>
      </c>
      <c r="T484" s="44">
        <v>18.64828125</v>
      </c>
      <c r="U484" s="44">
        <v>16.9378125</v>
      </c>
      <c r="V484" s="44">
        <v>17.396718750000002</v>
      </c>
      <c r="W484" s="44">
        <v>16.993437500000002</v>
      </c>
      <c r="X484" s="44">
        <v>17.271562499999998</v>
      </c>
      <c r="Y484" s="44">
        <v>17.243750000000002</v>
      </c>
      <c r="Z484" s="44">
        <v>19.858124999999998</v>
      </c>
      <c r="AA484" s="44">
        <v>23.042656250000004</v>
      </c>
      <c r="AB484" s="44">
        <v>21.304375</v>
      </c>
      <c r="AC484" s="44">
        <v>17.660937499999999</v>
      </c>
      <c r="AD484" s="44">
        <v>16.965624999999999</v>
      </c>
      <c r="AE484" s="44">
        <v>18.300625</v>
      </c>
      <c r="AF484" s="44">
        <v>15.936562500000001</v>
      </c>
    </row>
    <row r="485" spans="1:32">
      <c r="A485" s="3">
        <v>2012</v>
      </c>
      <c r="B485" s="5" t="s">
        <v>27</v>
      </c>
      <c r="C485" s="5" t="s">
        <v>23</v>
      </c>
      <c r="D485" s="2">
        <v>15</v>
      </c>
      <c r="E485" s="2">
        <v>10</v>
      </c>
      <c r="F485" s="44">
        <v>12.01</v>
      </c>
      <c r="G485" s="44">
        <v>10.87</v>
      </c>
      <c r="H485" s="44">
        <v>11.21</v>
      </c>
      <c r="I485" s="44">
        <v>10.89</v>
      </c>
      <c r="J485" s="44">
        <v>10.93</v>
      </c>
      <c r="K485" s="44">
        <v>11.02</v>
      </c>
      <c r="L485" s="44">
        <v>12.32</v>
      </c>
      <c r="M485" s="44">
        <v>15.38</v>
      </c>
      <c r="N485" s="44">
        <v>12.82</v>
      </c>
      <c r="O485" s="44">
        <v>11.07</v>
      </c>
      <c r="P485" s="44">
        <v>10.84</v>
      </c>
      <c r="Q485" s="44">
        <v>11.89</v>
      </c>
      <c r="R485" s="44">
        <v>11.42</v>
      </c>
      <c r="S485" s="19">
        <v>96</v>
      </c>
      <c r="T485" s="44">
        <v>16.701406250000002</v>
      </c>
      <c r="U485" s="44">
        <v>15.116093749999999</v>
      </c>
      <c r="V485" s="44">
        <v>15.588906250000001</v>
      </c>
      <c r="W485" s="44">
        <v>15.143906250000001</v>
      </c>
      <c r="X485" s="44">
        <v>15.19953125</v>
      </c>
      <c r="Y485" s="44">
        <v>15.324687499999998</v>
      </c>
      <c r="Z485" s="44">
        <v>17.1325</v>
      </c>
      <c r="AA485" s="44">
        <v>21.387812499999999</v>
      </c>
      <c r="AB485" s="44">
        <v>17.8278125</v>
      </c>
      <c r="AC485" s="44">
        <v>15.39421875</v>
      </c>
      <c r="AD485" s="44">
        <v>15.074374999999998</v>
      </c>
      <c r="AE485" s="44">
        <v>16.534531250000001</v>
      </c>
      <c r="AF485" s="44">
        <v>15.8809375</v>
      </c>
    </row>
    <row r="486" spans="1:32">
      <c r="A486" s="3">
        <v>2012</v>
      </c>
      <c r="B486" s="5" t="s">
        <v>27</v>
      </c>
      <c r="C486" s="5" t="s">
        <v>24</v>
      </c>
      <c r="D486" s="2">
        <v>16</v>
      </c>
      <c r="E486" s="2">
        <v>10</v>
      </c>
      <c r="F486" s="44">
        <v>8.02</v>
      </c>
      <c r="G486" s="44">
        <v>7.65</v>
      </c>
      <c r="H486" s="44">
        <v>7.81</v>
      </c>
      <c r="I486" s="44">
        <v>7.65</v>
      </c>
      <c r="J486" s="44">
        <v>7.75</v>
      </c>
      <c r="K486" s="44">
        <v>7.82</v>
      </c>
      <c r="L486" s="44">
        <v>8.0500000000000007</v>
      </c>
      <c r="M486" s="44">
        <v>8.98</v>
      </c>
      <c r="N486" s="44">
        <v>8.6</v>
      </c>
      <c r="O486" s="44">
        <v>8.15</v>
      </c>
      <c r="P486" s="44">
        <v>7.61</v>
      </c>
      <c r="Q486" s="44">
        <v>8.1999999999999993</v>
      </c>
      <c r="R486" s="44">
        <v>7.7</v>
      </c>
      <c r="S486" s="19">
        <v>96</v>
      </c>
      <c r="T486" s="44">
        <v>11.152812499999998</v>
      </c>
      <c r="U486" s="44">
        <v>10.63828125</v>
      </c>
      <c r="V486" s="44">
        <v>10.86078125</v>
      </c>
      <c r="W486" s="44">
        <v>10.63828125</v>
      </c>
      <c r="X486" s="44">
        <v>10.77734375</v>
      </c>
      <c r="Y486" s="44">
        <v>10.8746875</v>
      </c>
      <c r="Z486" s="44">
        <v>11.194531250000002</v>
      </c>
      <c r="AA486" s="44">
        <v>12.487812500000002</v>
      </c>
      <c r="AB486" s="44">
        <v>11.959375</v>
      </c>
      <c r="AC486" s="44">
        <v>11.33359375</v>
      </c>
      <c r="AD486" s="44">
        <v>10.582656250000001</v>
      </c>
      <c r="AE486" s="44">
        <v>11.403124999999998</v>
      </c>
      <c r="AF486" s="44">
        <v>10.707812500000001</v>
      </c>
    </row>
    <row r="487" spans="1:32">
      <c r="A487" s="3">
        <v>2012</v>
      </c>
      <c r="B487" s="5" t="s">
        <v>27</v>
      </c>
      <c r="C487" s="5" t="s">
        <v>25</v>
      </c>
      <c r="D487" s="2">
        <v>17</v>
      </c>
      <c r="E487" s="2">
        <v>10</v>
      </c>
      <c r="F487" s="44">
        <v>7.71</v>
      </c>
      <c r="G487" s="44">
        <v>7.66</v>
      </c>
      <c r="H487" s="44">
        <v>7.7</v>
      </c>
      <c r="I487" s="44">
        <v>7.41</v>
      </c>
      <c r="J487" s="44">
        <v>7.59</v>
      </c>
      <c r="K487" s="44">
        <v>7.5</v>
      </c>
      <c r="L487" s="44">
        <v>7.68</v>
      </c>
      <c r="M487" s="44">
        <v>8.33</v>
      </c>
      <c r="N487" s="44">
        <v>8.09</v>
      </c>
      <c r="O487" s="44">
        <v>7.65</v>
      </c>
      <c r="P487" s="44">
        <v>7.48</v>
      </c>
      <c r="Q487" s="44">
        <v>7.62</v>
      </c>
      <c r="R487" s="44">
        <v>7.17</v>
      </c>
      <c r="S487" s="19">
        <v>96</v>
      </c>
      <c r="T487" s="44">
        <v>10.721718750000001</v>
      </c>
      <c r="U487" s="44">
        <v>10.6521875</v>
      </c>
      <c r="V487" s="44">
        <v>10.707812500000001</v>
      </c>
      <c r="W487" s="44">
        <v>10.30453125</v>
      </c>
      <c r="X487" s="44">
        <v>10.55484375</v>
      </c>
      <c r="Y487" s="44">
        <v>10.4296875</v>
      </c>
      <c r="Z487" s="44">
        <v>10.68</v>
      </c>
      <c r="AA487" s="44">
        <v>11.58390625</v>
      </c>
      <c r="AB487" s="44">
        <v>11.250156249999998</v>
      </c>
      <c r="AC487" s="44">
        <v>10.63828125</v>
      </c>
      <c r="AD487" s="44">
        <v>10.401875</v>
      </c>
      <c r="AE487" s="44">
        <v>10.596562499999999</v>
      </c>
      <c r="AF487" s="44">
        <v>9.9707812499999999</v>
      </c>
    </row>
    <row r="488" spans="1:32">
      <c r="A488" s="3">
        <v>2012</v>
      </c>
      <c r="B488" s="5" t="s">
        <v>27</v>
      </c>
      <c r="C488" s="5" t="s">
        <v>26</v>
      </c>
      <c r="D488" s="2">
        <v>18</v>
      </c>
      <c r="E488" s="2">
        <v>10</v>
      </c>
      <c r="F488" s="44">
        <v>8.14</v>
      </c>
      <c r="G488" s="44">
        <v>7.64</v>
      </c>
      <c r="H488" s="44">
        <v>7.82</v>
      </c>
      <c r="I488" s="44">
        <v>7.75</v>
      </c>
      <c r="J488" s="44">
        <v>7.82</v>
      </c>
      <c r="K488" s="44">
        <v>7.93</v>
      </c>
      <c r="L488" s="44">
        <v>8.14</v>
      </c>
      <c r="M488" s="44">
        <v>9.31</v>
      </c>
      <c r="N488" s="44">
        <v>8.7200000000000006</v>
      </c>
      <c r="O488" s="44">
        <v>8.36</v>
      </c>
      <c r="P488" s="44">
        <v>7.63</v>
      </c>
      <c r="Q488" s="44">
        <v>8.34</v>
      </c>
      <c r="R488" s="44">
        <v>7.87</v>
      </c>
      <c r="S488" s="19">
        <v>96</v>
      </c>
      <c r="T488" s="44">
        <v>11.319687500000001</v>
      </c>
      <c r="U488" s="44">
        <v>10.624374999999999</v>
      </c>
      <c r="V488" s="44">
        <v>10.8746875</v>
      </c>
      <c r="W488" s="44">
        <v>10.77734375</v>
      </c>
      <c r="X488" s="44">
        <v>10.8746875</v>
      </c>
      <c r="Y488" s="44">
        <v>11.02765625</v>
      </c>
      <c r="Z488" s="44">
        <v>11.319687500000001</v>
      </c>
      <c r="AA488" s="44">
        <v>12.94671875</v>
      </c>
      <c r="AB488" s="44">
        <v>12.126250000000001</v>
      </c>
      <c r="AC488" s="44">
        <v>11.625624999999999</v>
      </c>
      <c r="AD488" s="44">
        <v>10.610468750000001</v>
      </c>
      <c r="AE488" s="44">
        <v>11.597812499999998</v>
      </c>
      <c r="AF488" s="44">
        <v>10.944218749999999</v>
      </c>
    </row>
    <row r="489" spans="1:32">
      <c r="A489" s="3">
        <v>2012</v>
      </c>
      <c r="B489" s="5" t="s">
        <v>28</v>
      </c>
      <c r="C489" s="5" t="s">
        <v>18</v>
      </c>
      <c r="D489" s="2">
        <v>19</v>
      </c>
      <c r="E489" s="2">
        <v>10</v>
      </c>
      <c r="F489" s="45">
        <v>11.23</v>
      </c>
      <c r="G489" s="45">
        <v>10.3</v>
      </c>
      <c r="H489" s="45">
        <v>10.47</v>
      </c>
      <c r="I489" s="45">
        <v>10.25</v>
      </c>
      <c r="J489" s="45">
        <v>10.44</v>
      </c>
      <c r="K489" s="45">
        <v>10.46</v>
      </c>
      <c r="L489" s="45">
        <v>11.61</v>
      </c>
      <c r="M489" s="45">
        <v>14.54</v>
      </c>
      <c r="N489" s="45">
        <v>12.61</v>
      </c>
      <c r="O489" s="45">
        <v>10.62</v>
      </c>
      <c r="P489" s="45">
        <v>10.14</v>
      </c>
      <c r="Q489" s="45">
        <v>11.1</v>
      </c>
      <c r="R489" s="45">
        <v>10</v>
      </c>
      <c r="S489" s="19">
        <v>96</v>
      </c>
      <c r="T489" s="45">
        <v>15.616718750000002</v>
      </c>
      <c r="U489" s="45">
        <v>14.323437500000002</v>
      </c>
      <c r="V489" s="45">
        <v>14.559843750000001</v>
      </c>
      <c r="W489" s="45">
        <v>14.25390625</v>
      </c>
      <c r="X489" s="45">
        <v>14.518125</v>
      </c>
      <c r="Y489" s="45">
        <v>14.545937500000001</v>
      </c>
      <c r="Z489" s="45">
        <v>16.145156249999999</v>
      </c>
      <c r="AA489" s="45">
        <v>20.219687499999999</v>
      </c>
      <c r="AB489" s="45">
        <v>17.535781249999999</v>
      </c>
      <c r="AC489" s="45">
        <v>14.768437499999999</v>
      </c>
      <c r="AD489" s="45">
        <v>14.100937500000001</v>
      </c>
      <c r="AE489" s="45">
        <v>15.4359375</v>
      </c>
      <c r="AF489" s="45">
        <v>13.90625</v>
      </c>
    </row>
    <row r="490" spans="1:32">
      <c r="A490" s="3">
        <v>2012</v>
      </c>
      <c r="B490" s="5" t="s">
        <v>28</v>
      </c>
      <c r="C490" s="5" t="s">
        <v>19</v>
      </c>
      <c r="D490" s="2">
        <v>20</v>
      </c>
      <c r="E490" s="2">
        <v>10</v>
      </c>
      <c r="F490" s="45">
        <v>12.5</v>
      </c>
      <c r="G490" s="45">
        <v>11.46</v>
      </c>
      <c r="H490" s="45">
        <v>11.61</v>
      </c>
      <c r="I490" s="45">
        <v>11.48</v>
      </c>
      <c r="J490" s="45">
        <v>11.73</v>
      </c>
      <c r="K490" s="45">
        <v>11.56</v>
      </c>
      <c r="L490" s="45">
        <v>13.22</v>
      </c>
      <c r="M490" s="45">
        <v>15.38</v>
      </c>
      <c r="N490" s="45">
        <v>14.4</v>
      </c>
      <c r="O490" s="45">
        <v>11.86</v>
      </c>
      <c r="P490" s="45">
        <v>11.36</v>
      </c>
      <c r="Q490" s="45">
        <v>12.26</v>
      </c>
      <c r="R490" s="45">
        <v>10.54</v>
      </c>
      <c r="S490" s="19">
        <v>96</v>
      </c>
      <c r="T490" s="45">
        <v>17.3828125</v>
      </c>
      <c r="U490" s="45">
        <v>15.936562500000001</v>
      </c>
      <c r="V490" s="45">
        <v>16.145156249999999</v>
      </c>
      <c r="W490" s="45">
        <v>15.964375000000002</v>
      </c>
      <c r="X490" s="45">
        <v>16.31203125</v>
      </c>
      <c r="Y490" s="45">
        <v>16.075624999999999</v>
      </c>
      <c r="Z490" s="45">
        <v>18.384062500000002</v>
      </c>
      <c r="AA490" s="45">
        <v>21.387812499999999</v>
      </c>
      <c r="AB490" s="45">
        <v>20.025000000000002</v>
      </c>
      <c r="AC490" s="45">
        <v>16.492812499999999</v>
      </c>
      <c r="AD490" s="45">
        <v>15.797499999999999</v>
      </c>
      <c r="AE490" s="45">
        <v>17.049062500000002</v>
      </c>
      <c r="AF490" s="45">
        <v>14.657187499999999</v>
      </c>
    </row>
    <row r="491" spans="1:32">
      <c r="A491" s="3">
        <v>2012</v>
      </c>
      <c r="B491" s="5" t="s">
        <v>28</v>
      </c>
      <c r="C491" s="5" t="s">
        <v>20</v>
      </c>
      <c r="D491" s="2">
        <v>21</v>
      </c>
      <c r="E491" s="2">
        <v>10</v>
      </c>
      <c r="F491" s="45">
        <v>10.050000000000001</v>
      </c>
      <c r="G491" s="45">
        <v>9.34</v>
      </c>
      <c r="H491" s="45">
        <v>9.58</v>
      </c>
      <c r="I491" s="45">
        <v>9.24</v>
      </c>
      <c r="J491" s="45">
        <v>9.3000000000000007</v>
      </c>
      <c r="K491" s="45">
        <v>9.41</v>
      </c>
      <c r="L491" s="45">
        <v>10.09</v>
      </c>
      <c r="M491" s="45">
        <v>13.71</v>
      </c>
      <c r="N491" s="45">
        <v>10.88</v>
      </c>
      <c r="O491" s="45">
        <v>9.68</v>
      </c>
      <c r="P491" s="45">
        <v>9.31</v>
      </c>
      <c r="Q491" s="45">
        <v>10.09</v>
      </c>
      <c r="R491" s="45">
        <v>9.5500000000000007</v>
      </c>
      <c r="S491" s="19">
        <v>96</v>
      </c>
      <c r="T491" s="45">
        <v>13.975781250000002</v>
      </c>
      <c r="U491" s="45">
        <v>12.988437499999998</v>
      </c>
      <c r="V491" s="45">
        <v>13.3221875</v>
      </c>
      <c r="W491" s="45">
        <v>12.849375</v>
      </c>
      <c r="X491" s="45">
        <v>12.932812500000002</v>
      </c>
      <c r="Y491" s="45">
        <v>13.085781250000002</v>
      </c>
      <c r="Z491" s="45">
        <v>14.031406249999998</v>
      </c>
      <c r="AA491" s="45">
        <v>19.065468750000001</v>
      </c>
      <c r="AB491" s="45">
        <v>15.13</v>
      </c>
      <c r="AC491" s="45">
        <v>13.46125</v>
      </c>
      <c r="AD491" s="45">
        <v>12.94671875</v>
      </c>
      <c r="AE491" s="45">
        <v>14.031406249999998</v>
      </c>
      <c r="AF491" s="45">
        <v>13.280468750000002</v>
      </c>
    </row>
    <row r="492" spans="1:32">
      <c r="A492" s="3">
        <v>2012</v>
      </c>
      <c r="B492" s="5" t="s">
        <v>28</v>
      </c>
      <c r="C492" s="5" t="s">
        <v>21</v>
      </c>
      <c r="D492" s="2">
        <v>22</v>
      </c>
      <c r="E492" s="2">
        <v>10</v>
      </c>
      <c r="F492" s="45">
        <v>12.77</v>
      </c>
      <c r="G492" s="45">
        <v>11.5</v>
      </c>
      <c r="H492" s="45">
        <v>11.89</v>
      </c>
      <c r="I492" s="45">
        <v>11.57</v>
      </c>
      <c r="J492" s="45">
        <v>11.78</v>
      </c>
      <c r="K492" s="45">
        <v>11.8</v>
      </c>
      <c r="L492" s="45">
        <v>13.34</v>
      </c>
      <c r="M492" s="45">
        <v>15.94</v>
      </c>
      <c r="N492" s="45">
        <v>14.13</v>
      </c>
      <c r="O492" s="45">
        <v>11.96</v>
      </c>
      <c r="P492" s="45">
        <v>11.53</v>
      </c>
      <c r="Q492" s="45">
        <v>12.53</v>
      </c>
      <c r="R492" s="45">
        <v>11.37</v>
      </c>
      <c r="S492" s="19">
        <v>96</v>
      </c>
      <c r="T492" s="45">
        <v>17.75828125</v>
      </c>
      <c r="U492" s="45">
        <v>15.9921875</v>
      </c>
      <c r="V492" s="45">
        <v>16.534531250000001</v>
      </c>
      <c r="W492" s="45">
        <v>16.08953125</v>
      </c>
      <c r="X492" s="45">
        <v>16.381562499999998</v>
      </c>
      <c r="Y492" s="45">
        <v>16.409375000000001</v>
      </c>
      <c r="Z492" s="45">
        <v>18.5509375</v>
      </c>
      <c r="AA492" s="45">
        <v>22.166562499999998</v>
      </c>
      <c r="AB492" s="45">
        <v>19.649531249999999</v>
      </c>
      <c r="AC492" s="45">
        <v>16.631875000000001</v>
      </c>
      <c r="AD492" s="45">
        <v>16.033906249999998</v>
      </c>
      <c r="AE492" s="45">
        <v>17.424531249999998</v>
      </c>
      <c r="AF492" s="45">
        <v>15.811406249999999</v>
      </c>
    </row>
    <row r="493" spans="1:32">
      <c r="A493" s="3">
        <v>2012</v>
      </c>
      <c r="B493" s="5" t="s">
        <v>28</v>
      </c>
      <c r="C493" s="5" t="s">
        <v>22</v>
      </c>
      <c r="D493" s="2">
        <v>23</v>
      </c>
      <c r="E493" s="2">
        <v>10</v>
      </c>
      <c r="F493" s="45">
        <v>13.27</v>
      </c>
      <c r="G493" s="45">
        <v>12.01</v>
      </c>
      <c r="H493" s="45">
        <v>12.46</v>
      </c>
      <c r="I493" s="45">
        <v>12.09</v>
      </c>
      <c r="J493" s="45">
        <v>12.25</v>
      </c>
      <c r="K493" s="45">
        <v>12.27</v>
      </c>
      <c r="L493" s="45">
        <v>14.12</v>
      </c>
      <c r="M493" s="45">
        <v>16.510000000000002</v>
      </c>
      <c r="N493" s="45">
        <v>15.19</v>
      </c>
      <c r="O493" s="45">
        <v>12.61</v>
      </c>
      <c r="P493" s="45">
        <v>12.1</v>
      </c>
      <c r="Q493" s="45">
        <v>12.98</v>
      </c>
      <c r="R493" s="45">
        <v>11.36</v>
      </c>
      <c r="S493" s="19">
        <v>96</v>
      </c>
      <c r="T493" s="45">
        <v>18.45359375</v>
      </c>
      <c r="U493" s="45">
        <v>16.701406250000002</v>
      </c>
      <c r="V493" s="45">
        <v>17.327187500000001</v>
      </c>
      <c r="W493" s="45">
        <v>16.81265625</v>
      </c>
      <c r="X493" s="45">
        <v>17.03515625</v>
      </c>
      <c r="Y493" s="45">
        <v>17.06296875</v>
      </c>
      <c r="Z493" s="45">
        <v>19.635625000000001</v>
      </c>
      <c r="AA493" s="45">
        <v>22.959218750000002</v>
      </c>
      <c r="AB493" s="45">
        <v>21.123593750000001</v>
      </c>
      <c r="AC493" s="45">
        <v>17.535781249999999</v>
      </c>
      <c r="AD493" s="45">
        <v>16.826562499999998</v>
      </c>
      <c r="AE493" s="45">
        <v>18.0503125</v>
      </c>
      <c r="AF493" s="45">
        <v>15.797499999999999</v>
      </c>
    </row>
    <row r="494" spans="1:32">
      <c r="A494" s="3">
        <v>2012</v>
      </c>
      <c r="B494" s="5" t="s">
        <v>28</v>
      </c>
      <c r="C494" s="5" t="s">
        <v>23</v>
      </c>
      <c r="D494" s="2">
        <v>24</v>
      </c>
      <c r="E494" s="2">
        <v>10</v>
      </c>
      <c r="F494" s="45">
        <v>12.01</v>
      </c>
      <c r="G494" s="45">
        <v>10.84</v>
      </c>
      <c r="H494" s="45">
        <v>11.21</v>
      </c>
      <c r="I494" s="45">
        <v>10.87</v>
      </c>
      <c r="J494" s="45">
        <v>10.94</v>
      </c>
      <c r="K494" s="45">
        <v>10.99</v>
      </c>
      <c r="L494" s="45">
        <v>12.31</v>
      </c>
      <c r="M494" s="45">
        <v>15.39</v>
      </c>
      <c r="N494" s="45">
        <v>12.79</v>
      </c>
      <c r="O494" s="45">
        <v>11.09</v>
      </c>
      <c r="P494" s="45">
        <v>10.84</v>
      </c>
      <c r="Q494" s="45">
        <v>11.88</v>
      </c>
      <c r="R494" s="45">
        <v>11.38</v>
      </c>
      <c r="S494" s="19">
        <v>96</v>
      </c>
      <c r="T494" s="45">
        <v>16.701406250000002</v>
      </c>
      <c r="U494" s="45">
        <v>15.074374999999998</v>
      </c>
      <c r="V494" s="45">
        <v>15.588906250000001</v>
      </c>
      <c r="W494" s="45">
        <v>15.116093749999999</v>
      </c>
      <c r="X494" s="45">
        <v>15.2134375</v>
      </c>
      <c r="Y494" s="45">
        <v>15.28296875</v>
      </c>
      <c r="Z494" s="45">
        <v>17.118593749999999</v>
      </c>
      <c r="AA494" s="45">
        <v>21.401718750000001</v>
      </c>
      <c r="AB494" s="45">
        <v>17.786093749999999</v>
      </c>
      <c r="AC494" s="45">
        <v>15.422031249999998</v>
      </c>
      <c r="AD494" s="45">
        <v>15.074374999999998</v>
      </c>
      <c r="AE494" s="45">
        <v>16.520624999999999</v>
      </c>
      <c r="AF494" s="45">
        <v>15.825312500000001</v>
      </c>
    </row>
    <row r="495" spans="1:32">
      <c r="A495" s="3">
        <v>2012</v>
      </c>
      <c r="B495" s="5" t="s">
        <v>28</v>
      </c>
      <c r="C495" s="5" t="s">
        <v>24</v>
      </c>
      <c r="D495" s="2">
        <v>25</v>
      </c>
      <c r="E495" s="2">
        <v>10</v>
      </c>
      <c r="F495" s="45">
        <v>8.02</v>
      </c>
      <c r="G495" s="45">
        <v>7.66</v>
      </c>
      <c r="H495" s="45">
        <v>7.79</v>
      </c>
      <c r="I495" s="45">
        <v>7.64</v>
      </c>
      <c r="J495" s="45">
        <v>7.75</v>
      </c>
      <c r="K495" s="45">
        <v>7.82</v>
      </c>
      <c r="L495" s="45">
        <v>8.0500000000000007</v>
      </c>
      <c r="M495" s="45">
        <v>9</v>
      </c>
      <c r="N495" s="45">
        <v>8.61</v>
      </c>
      <c r="O495" s="45">
        <v>8.16</v>
      </c>
      <c r="P495" s="45">
        <v>7.61</v>
      </c>
      <c r="Q495" s="45">
        <v>8.19</v>
      </c>
      <c r="R495" s="45">
        <v>7.7</v>
      </c>
      <c r="S495" s="19">
        <v>96</v>
      </c>
      <c r="T495" s="45">
        <v>11.152812499999998</v>
      </c>
      <c r="U495" s="45">
        <v>10.6521875</v>
      </c>
      <c r="V495" s="45">
        <v>10.832968749999999</v>
      </c>
      <c r="W495" s="45">
        <v>10.624374999999999</v>
      </c>
      <c r="X495" s="45">
        <v>10.77734375</v>
      </c>
      <c r="Y495" s="45">
        <v>10.8746875</v>
      </c>
      <c r="Z495" s="45">
        <v>11.194531250000002</v>
      </c>
      <c r="AA495" s="45">
        <v>12.515625</v>
      </c>
      <c r="AB495" s="45">
        <v>11.973281249999999</v>
      </c>
      <c r="AC495" s="45">
        <v>11.347500000000002</v>
      </c>
      <c r="AD495" s="45">
        <v>10.582656250000001</v>
      </c>
      <c r="AE495" s="45">
        <v>11.38921875</v>
      </c>
      <c r="AF495" s="45">
        <v>10.707812500000001</v>
      </c>
    </row>
    <row r="496" spans="1:32">
      <c r="A496" s="3">
        <v>2012</v>
      </c>
      <c r="B496" s="5" t="s">
        <v>28</v>
      </c>
      <c r="C496" s="5" t="s">
        <v>25</v>
      </c>
      <c r="D496" s="2">
        <v>26</v>
      </c>
      <c r="E496" s="2">
        <v>10</v>
      </c>
      <c r="F496" s="45">
        <v>7.72</v>
      </c>
      <c r="G496" s="45">
        <v>7.65</v>
      </c>
      <c r="H496" s="45">
        <v>7.75</v>
      </c>
      <c r="I496" s="45">
        <v>7.36</v>
      </c>
      <c r="J496" s="45">
        <v>7.59</v>
      </c>
      <c r="K496" s="45">
        <v>7.5</v>
      </c>
      <c r="L496" s="45">
        <v>7.67</v>
      </c>
      <c r="M496" s="45">
        <v>8.3699999999999992</v>
      </c>
      <c r="N496" s="45">
        <v>8.1</v>
      </c>
      <c r="O496" s="45">
        <v>7.65</v>
      </c>
      <c r="P496" s="45">
        <v>7.53</v>
      </c>
      <c r="Q496" s="45">
        <v>7.65</v>
      </c>
      <c r="R496" s="45">
        <v>7.15</v>
      </c>
      <c r="S496" s="19">
        <v>96</v>
      </c>
      <c r="T496" s="45">
        <v>10.735624999999999</v>
      </c>
      <c r="U496" s="45">
        <v>10.63828125</v>
      </c>
      <c r="V496" s="45">
        <v>10.77734375</v>
      </c>
      <c r="W496" s="45">
        <v>10.235000000000001</v>
      </c>
      <c r="X496" s="45">
        <v>10.55484375</v>
      </c>
      <c r="Y496" s="45">
        <v>10.4296875</v>
      </c>
      <c r="Z496" s="45">
        <v>10.66609375</v>
      </c>
      <c r="AA496" s="45">
        <v>11.639531249999999</v>
      </c>
      <c r="AB496" s="45">
        <v>11.2640625</v>
      </c>
      <c r="AC496" s="45">
        <v>10.63828125</v>
      </c>
      <c r="AD496" s="45">
        <v>10.471406249999999</v>
      </c>
      <c r="AE496" s="45">
        <v>10.63828125</v>
      </c>
      <c r="AF496" s="45">
        <v>9.9429687500000004</v>
      </c>
    </row>
    <row r="497" spans="1:32">
      <c r="A497" s="3">
        <v>2012</v>
      </c>
      <c r="B497" s="5" t="s">
        <v>28</v>
      </c>
      <c r="C497" s="5" t="s">
        <v>26</v>
      </c>
      <c r="D497" s="2">
        <v>27</v>
      </c>
      <c r="E497" s="2">
        <v>10</v>
      </c>
      <c r="F497" s="45">
        <v>8.14</v>
      </c>
      <c r="G497" s="45">
        <v>7.66</v>
      </c>
      <c r="H497" s="45">
        <v>7.81</v>
      </c>
      <c r="I497" s="45">
        <v>7.73</v>
      </c>
      <c r="J497" s="45">
        <v>7.8</v>
      </c>
      <c r="K497" s="45">
        <v>7.93</v>
      </c>
      <c r="L497" s="45">
        <v>8.14</v>
      </c>
      <c r="M497" s="45">
        <v>9.34</v>
      </c>
      <c r="N497" s="45">
        <v>8.73</v>
      </c>
      <c r="O497" s="45">
        <v>8.3699999999999992</v>
      </c>
      <c r="P497" s="45">
        <v>7.62</v>
      </c>
      <c r="Q497" s="45">
        <v>8.35</v>
      </c>
      <c r="R497" s="45">
        <v>7.9</v>
      </c>
      <c r="S497" s="19">
        <v>96</v>
      </c>
      <c r="T497" s="45">
        <v>11.319687500000001</v>
      </c>
      <c r="U497" s="45">
        <v>10.6521875</v>
      </c>
      <c r="V497" s="45">
        <v>10.86078125</v>
      </c>
      <c r="W497" s="45">
        <v>10.749531250000002</v>
      </c>
      <c r="X497" s="45">
        <v>10.846874999999999</v>
      </c>
      <c r="Y497" s="45">
        <v>11.02765625</v>
      </c>
      <c r="Z497" s="45">
        <v>11.319687500000001</v>
      </c>
      <c r="AA497" s="45">
        <v>12.988437499999998</v>
      </c>
      <c r="AB497" s="45">
        <v>12.140156250000002</v>
      </c>
      <c r="AC497" s="45">
        <v>11.639531249999999</v>
      </c>
      <c r="AD497" s="45">
        <v>10.596562499999999</v>
      </c>
      <c r="AE497" s="45">
        <v>11.61171875</v>
      </c>
      <c r="AF497" s="45">
        <v>10.9859375</v>
      </c>
    </row>
    <row r="498" spans="1:32">
      <c r="A498" s="3">
        <v>2012</v>
      </c>
      <c r="B498" s="5" t="s">
        <v>29</v>
      </c>
      <c r="C498" s="5" t="s">
        <v>18</v>
      </c>
      <c r="D498" s="2">
        <v>28</v>
      </c>
      <c r="E498" s="2">
        <v>10</v>
      </c>
      <c r="F498" s="46">
        <v>21500</v>
      </c>
      <c r="G498" s="46">
        <v>19708</v>
      </c>
      <c r="H498" s="46">
        <v>20066</v>
      </c>
      <c r="I498" s="46">
        <v>19909</v>
      </c>
      <c r="J498" s="46">
        <v>20473</v>
      </c>
      <c r="K498" s="46">
        <v>19950</v>
      </c>
      <c r="L498" s="46">
        <v>22553</v>
      </c>
      <c r="M498" s="46">
        <v>28000</v>
      </c>
      <c r="N498" s="46">
        <v>23993</v>
      </c>
      <c r="O498" s="46">
        <v>20095</v>
      </c>
      <c r="P498" s="46">
        <v>19498</v>
      </c>
      <c r="Q498" s="46">
        <v>21013</v>
      </c>
      <c r="R498" s="46">
        <v>18695</v>
      </c>
      <c r="S498" s="19">
        <v>96</v>
      </c>
      <c r="T498" s="46">
        <v>29898.4375</v>
      </c>
      <c r="U498" s="46">
        <v>27406.4375</v>
      </c>
      <c r="V498" s="46">
        <v>27904.28125</v>
      </c>
      <c r="W498" s="46">
        <v>27685.953125</v>
      </c>
      <c r="X498" s="46">
        <v>28470.265625</v>
      </c>
      <c r="Y498" s="46">
        <v>27742.96875</v>
      </c>
      <c r="Z498" s="46">
        <v>31362.765625</v>
      </c>
      <c r="AA498" s="46">
        <v>38937.5</v>
      </c>
      <c r="AB498" s="46">
        <v>33365.265625</v>
      </c>
      <c r="AC498" s="46">
        <v>27944.609375</v>
      </c>
      <c r="AD498" s="46">
        <v>27114.40625</v>
      </c>
      <c r="AE498" s="46">
        <v>29221.203125</v>
      </c>
      <c r="AF498" s="46">
        <v>25997.734375</v>
      </c>
    </row>
    <row r="499" spans="1:32">
      <c r="A499" s="3">
        <v>2012</v>
      </c>
      <c r="B499" s="5" t="s">
        <v>29</v>
      </c>
      <c r="C499" s="5" t="s">
        <v>19</v>
      </c>
      <c r="D499" s="2">
        <v>29</v>
      </c>
      <c r="E499" s="2">
        <v>10</v>
      </c>
      <c r="F499" s="46">
        <v>26573</v>
      </c>
      <c r="G499" s="46">
        <v>23801</v>
      </c>
      <c r="H499" s="46">
        <v>24664</v>
      </c>
      <c r="I499" s="46">
        <v>25116</v>
      </c>
      <c r="J499" s="46">
        <v>25573</v>
      </c>
      <c r="K499" s="46">
        <v>24777</v>
      </c>
      <c r="L499" s="46">
        <v>28500</v>
      </c>
      <c r="M499" s="46">
        <v>31938</v>
      </c>
      <c r="N499" s="46">
        <v>30720</v>
      </c>
      <c r="O499" s="46">
        <v>25216</v>
      </c>
      <c r="P499" s="46">
        <v>24136</v>
      </c>
      <c r="Q499" s="46">
        <v>26043</v>
      </c>
      <c r="R499" s="46">
        <v>21916</v>
      </c>
      <c r="S499" s="19">
        <v>96</v>
      </c>
      <c r="T499" s="46">
        <v>36953.078125</v>
      </c>
      <c r="U499" s="46">
        <v>33098.265625</v>
      </c>
      <c r="V499" s="46">
        <v>34298.375</v>
      </c>
      <c r="W499" s="46">
        <v>34926.9375</v>
      </c>
      <c r="X499" s="46">
        <v>35562.453125</v>
      </c>
      <c r="Y499" s="46">
        <v>34455.515625</v>
      </c>
      <c r="Z499" s="46">
        <v>39632.8125</v>
      </c>
      <c r="AA499" s="46">
        <v>44413.78125</v>
      </c>
      <c r="AB499" s="46">
        <v>42720</v>
      </c>
      <c r="AC499" s="46">
        <v>35066</v>
      </c>
      <c r="AD499" s="46">
        <v>33564.125</v>
      </c>
      <c r="AE499" s="46">
        <v>36216.046875</v>
      </c>
      <c r="AF499" s="46">
        <v>30476.9375</v>
      </c>
    </row>
    <row r="500" spans="1:32">
      <c r="A500" s="3">
        <v>2012</v>
      </c>
      <c r="B500" s="5" t="s">
        <v>29</v>
      </c>
      <c r="C500" s="5" t="s">
        <v>20</v>
      </c>
      <c r="D500" s="2">
        <v>30</v>
      </c>
      <c r="E500" s="2">
        <v>10</v>
      </c>
      <c r="F500" s="46">
        <v>16620</v>
      </c>
      <c r="G500" s="46">
        <v>15679</v>
      </c>
      <c r="H500" s="46">
        <v>16179</v>
      </c>
      <c r="I500" s="46">
        <v>15162</v>
      </c>
      <c r="J500" s="46">
        <v>15509</v>
      </c>
      <c r="K500" s="46">
        <v>15140</v>
      </c>
      <c r="L500" s="46">
        <v>16544</v>
      </c>
      <c r="M500" s="46">
        <v>24000</v>
      </c>
      <c r="N500" s="46">
        <v>17694</v>
      </c>
      <c r="O500" s="46">
        <v>15223</v>
      </c>
      <c r="P500" s="46">
        <v>15665</v>
      </c>
      <c r="Q500" s="46">
        <v>16747</v>
      </c>
      <c r="R500" s="46">
        <v>15129</v>
      </c>
      <c r="S500" s="19">
        <v>96</v>
      </c>
      <c r="T500" s="46">
        <v>23112.1875</v>
      </c>
      <c r="U500" s="46">
        <v>21803.609375</v>
      </c>
      <c r="V500" s="46">
        <v>22498.921875</v>
      </c>
      <c r="W500" s="46">
        <v>21084.65625</v>
      </c>
      <c r="X500" s="46">
        <v>21567.203125</v>
      </c>
      <c r="Y500" s="46">
        <v>21054.0625</v>
      </c>
      <c r="Z500" s="46">
        <v>23006.5</v>
      </c>
      <c r="AA500" s="46">
        <v>33375</v>
      </c>
      <c r="AB500" s="46">
        <v>24605.71875</v>
      </c>
      <c r="AC500" s="46">
        <v>21169.484375</v>
      </c>
      <c r="AD500" s="46">
        <v>21784.140625</v>
      </c>
      <c r="AE500" s="46">
        <v>23288.796875</v>
      </c>
      <c r="AF500" s="46">
        <v>21038.765625</v>
      </c>
    </row>
    <row r="501" spans="1:32">
      <c r="A501" s="3">
        <v>2012</v>
      </c>
      <c r="B501" s="5" t="s">
        <v>29</v>
      </c>
      <c r="C501" s="5" t="s">
        <v>21</v>
      </c>
      <c r="D501" s="2">
        <v>31</v>
      </c>
      <c r="E501" s="2">
        <v>10</v>
      </c>
      <c r="F501" s="46">
        <v>26472</v>
      </c>
      <c r="G501" s="46">
        <v>23769</v>
      </c>
      <c r="H501" s="46">
        <v>24646</v>
      </c>
      <c r="I501" s="46">
        <v>24285</v>
      </c>
      <c r="J501" s="46">
        <v>24995</v>
      </c>
      <c r="K501" s="46">
        <v>24615</v>
      </c>
      <c r="L501" s="46">
        <v>27968</v>
      </c>
      <c r="M501" s="46">
        <v>32509</v>
      </c>
      <c r="N501" s="46">
        <v>29461</v>
      </c>
      <c r="O501" s="46">
        <v>25036</v>
      </c>
      <c r="P501" s="46">
        <v>23918</v>
      </c>
      <c r="Q501" s="46">
        <v>25907</v>
      </c>
      <c r="R501" s="46">
        <v>23995</v>
      </c>
      <c r="S501" s="19">
        <v>96</v>
      </c>
      <c r="T501" s="46">
        <v>36812.625</v>
      </c>
      <c r="U501" s="46">
        <v>33053.765625</v>
      </c>
      <c r="V501" s="46">
        <v>34273.34375</v>
      </c>
      <c r="W501" s="46">
        <v>33771.328125</v>
      </c>
      <c r="X501" s="46">
        <v>34758.671875</v>
      </c>
      <c r="Y501" s="46">
        <v>34230.234375</v>
      </c>
      <c r="Z501" s="46">
        <v>38893</v>
      </c>
      <c r="AA501" s="46">
        <v>45207.828125</v>
      </c>
      <c r="AB501" s="46">
        <v>40969.203125</v>
      </c>
      <c r="AC501" s="46">
        <v>34815.6875</v>
      </c>
      <c r="AD501" s="46">
        <v>33260.96875</v>
      </c>
      <c r="AE501" s="46">
        <v>36026.921875</v>
      </c>
      <c r="AF501" s="46">
        <v>33368.046875</v>
      </c>
    </row>
    <row r="502" spans="1:32">
      <c r="A502" s="3">
        <v>2012</v>
      </c>
      <c r="B502" s="5" t="s">
        <v>29</v>
      </c>
      <c r="C502" s="5" t="s">
        <v>22</v>
      </c>
      <c r="D502" s="2">
        <v>32</v>
      </c>
      <c r="E502" s="2">
        <v>10</v>
      </c>
      <c r="F502" s="46">
        <v>28717</v>
      </c>
      <c r="G502" s="46">
        <v>25615</v>
      </c>
      <c r="H502" s="46">
        <v>26816</v>
      </c>
      <c r="I502" s="46">
        <v>26749</v>
      </c>
      <c r="J502" s="46">
        <v>27247</v>
      </c>
      <c r="K502" s="46">
        <v>26506</v>
      </c>
      <c r="L502" s="46">
        <v>30506</v>
      </c>
      <c r="M502" s="46">
        <v>34634</v>
      </c>
      <c r="N502" s="46">
        <v>32750</v>
      </c>
      <c r="O502" s="46">
        <v>27535</v>
      </c>
      <c r="P502" s="46">
        <v>25994</v>
      </c>
      <c r="Q502" s="46">
        <v>28008</v>
      </c>
      <c r="R502" s="46">
        <v>24964</v>
      </c>
      <c r="S502" s="19">
        <v>96</v>
      </c>
      <c r="T502" s="46">
        <v>39934.578125</v>
      </c>
      <c r="U502" s="46">
        <v>35620.859375</v>
      </c>
      <c r="V502" s="46">
        <v>37291</v>
      </c>
      <c r="W502" s="46">
        <v>37197.828125</v>
      </c>
      <c r="X502" s="46">
        <v>37890.359375</v>
      </c>
      <c r="Y502" s="46">
        <v>36859.90625</v>
      </c>
      <c r="Z502" s="46">
        <v>42422.40625</v>
      </c>
      <c r="AA502" s="46">
        <v>48162.90625</v>
      </c>
      <c r="AB502" s="46">
        <v>45542.96875</v>
      </c>
      <c r="AC502" s="46">
        <v>38290.859375</v>
      </c>
      <c r="AD502" s="46">
        <v>36147.90625</v>
      </c>
      <c r="AE502" s="46">
        <v>38948.625</v>
      </c>
      <c r="AF502" s="46">
        <v>34715.5625</v>
      </c>
    </row>
    <row r="503" spans="1:32">
      <c r="A503" s="3">
        <v>2012</v>
      </c>
      <c r="B503" s="5" t="s">
        <v>29</v>
      </c>
      <c r="C503" s="5" t="s">
        <v>23</v>
      </c>
      <c r="D503" s="2">
        <v>33</v>
      </c>
      <c r="E503" s="2">
        <v>10</v>
      </c>
      <c r="F503" s="46">
        <v>23090</v>
      </c>
      <c r="G503" s="46">
        <v>21434</v>
      </c>
      <c r="H503" s="46">
        <v>21649</v>
      </c>
      <c r="I503" s="46">
        <v>20773</v>
      </c>
      <c r="J503" s="46">
        <v>21201</v>
      </c>
      <c r="K503" s="46">
        <v>21369</v>
      </c>
      <c r="L503" s="46">
        <v>23896</v>
      </c>
      <c r="M503" s="46">
        <v>30068</v>
      </c>
      <c r="N503" s="46">
        <v>24862</v>
      </c>
      <c r="O503" s="46">
        <v>21466</v>
      </c>
      <c r="P503" s="46">
        <v>20780</v>
      </c>
      <c r="Q503" s="46">
        <v>22626</v>
      </c>
      <c r="R503" s="46">
        <v>22610</v>
      </c>
      <c r="S503" s="19">
        <v>96</v>
      </c>
      <c r="T503" s="46">
        <v>32109.53125</v>
      </c>
      <c r="U503" s="46">
        <v>29806.65625</v>
      </c>
      <c r="V503" s="46">
        <v>30105.640625</v>
      </c>
      <c r="W503" s="46">
        <v>28887.453125</v>
      </c>
      <c r="X503" s="46">
        <v>29482.640625</v>
      </c>
      <c r="Y503" s="46">
        <v>29716.265625</v>
      </c>
      <c r="Z503" s="46">
        <v>33230.375</v>
      </c>
      <c r="AA503" s="46">
        <v>41813.3125</v>
      </c>
      <c r="AB503" s="46">
        <v>34573.71875</v>
      </c>
      <c r="AC503" s="46">
        <v>29851.15625</v>
      </c>
      <c r="AD503" s="46">
        <v>28897.1875</v>
      </c>
      <c r="AE503" s="46">
        <v>31464.28125</v>
      </c>
      <c r="AF503" s="46">
        <v>31442.03125</v>
      </c>
    </row>
    <row r="504" spans="1:32">
      <c r="A504" s="3">
        <v>2012</v>
      </c>
      <c r="B504" s="5" t="s">
        <v>29</v>
      </c>
      <c r="C504" s="5" t="s">
        <v>24</v>
      </c>
      <c r="D504" s="2">
        <v>34</v>
      </c>
      <c r="E504" s="2">
        <v>10</v>
      </c>
      <c r="F504" s="46">
        <v>8615</v>
      </c>
      <c r="G504" s="46">
        <v>8572</v>
      </c>
      <c r="H504" s="46">
        <v>8643</v>
      </c>
      <c r="I504" s="46">
        <v>8534</v>
      </c>
      <c r="J504" s="46">
        <v>8476</v>
      </c>
      <c r="K504" s="46">
        <v>8433</v>
      </c>
      <c r="L504" s="46">
        <v>8399</v>
      </c>
      <c r="M504" s="46">
        <v>9221</v>
      </c>
      <c r="N504" s="46">
        <v>8868</v>
      </c>
      <c r="O504" s="46">
        <v>8537</v>
      </c>
      <c r="P504" s="46">
        <v>8380</v>
      </c>
      <c r="Q504" s="46">
        <v>9032</v>
      </c>
      <c r="R504" s="46">
        <v>8024</v>
      </c>
      <c r="S504" s="19">
        <v>96</v>
      </c>
      <c r="T504" s="46">
        <v>11980.234375</v>
      </c>
      <c r="U504" s="46">
        <v>11920.4375</v>
      </c>
      <c r="V504" s="46">
        <v>12019.171875</v>
      </c>
      <c r="W504" s="46">
        <v>11867.59375</v>
      </c>
      <c r="X504" s="46">
        <v>11786.9375</v>
      </c>
      <c r="Y504" s="46">
        <v>11727.140625</v>
      </c>
      <c r="Z504" s="46">
        <v>11679.859375</v>
      </c>
      <c r="AA504" s="46">
        <v>12822.953125</v>
      </c>
      <c r="AB504" s="46">
        <v>12332.0625</v>
      </c>
      <c r="AC504" s="46">
        <v>11871.765625</v>
      </c>
      <c r="AD504" s="46">
        <v>11653.4375</v>
      </c>
      <c r="AE504" s="46">
        <v>12560.125</v>
      </c>
      <c r="AF504" s="46">
        <v>11158.375</v>
      </c>
    </row>
    <row r="505" spans="1:32">
      <c r="A505" s="3">
        <v>2012</v>
      </c>
      <c r="B505" s="5" t="s">
        <v>29</v>
      </c>
      <c r="C505" s="5" t="s">
        <v>25</v>
      </c>
      <c r="D505" s="2">
        <v>35</v>
      </c>
      <c r="E505" s="2">
        <v>10</v>
      </c>
      <c r="F505" s="46">
        <v>8321</v>
      </c>
      <c r="G505" s="46">
        <v>8379</v>
      </c>
      <c r="H505" s="46">
        <v>8553</v>
      </c>
      <c r="I505" s="46">
        <v>8580</v>
      </c>
      <c r="J505" s="46">
        <v>8220</v>
      </c>
      <c r="K505" s="46">
        <v>7884</v>
      </c>
      <c r="L505" s="46">
        <v>8328</v>
      </c>
      <c r="M505" s="46">
        <v>8736</v>
      </c>
      <c r="N505" s="46">
        <v>8637</v>
      </c>
      <c r="O505" s="46">
        <v>8067</v>
      </c>
      <c r="P505" s="46">
        <v>7861</v>
      </c>
      <c r="Q505" s="46">
        <v>8278</v>
      </c>
      <c r="R505" s="46">
        <v>7673</v>
      </c>
      <c r="S505" s="19">
        <v>96</v>
      </c>
      <c r="T505" s="46">
        <v>11571.390625</v>
      </c>
      <c r="U505" s="46">
        <v>11652.046875</v>
      </c>
      <c r="V505" s="46">
        <v>11894.015625</v>
      </c>
      <c r="W505" s="46">
        <v>11931.5625</v>
      </c>
      <c r="X505" s="46">
        <v>11430.9375</v>
      </c>
      <c r="Y505" s="46">
        <v>10963.6875</v>
      </c>
      <c r="Z505" s="46">
        <v>11581.125</v>
      </c>
      <c r="AA505" s="46">
        <v>12148.5</v>
      </c>
      <c r="AB505" s="46">
        <v>12010.828125</v>
      </c>
      <c r="AC505" s="46">
        <v>11218.171875</v>
      </c>
      <c r="AD505" s="46">
        <v>10931.703125</v>
      </c>
      <c r="AE505" s="46">
        <v>11511.59375</v>
      </c>
      <c r="AF505" s="46">
        <v>10670.265625</v>
      </c>
    </row>
    <row r="506" spans="1:32">
      <c r="A506" s="3">
        <v>2012</v>
      </c>
      <c r="B506" s="5" t="s">
        <v>29</v>
      </c>
      <c r="C506" s="5" t="s">
        <v>26</v>
      </c>
      <c r="D506" s="2">
        <v>36</v>
      </c>
      <c r="E506" s="2">
        <v>10</v>
      </c>
      <c r="F506" s="46">
        <v>8692</v>
      </c>
      <c r="G506" s="46">
        <v>8595</v>
      </c>
      <c r="H506" s="46">
        <v>8662</v>
      </c>
      <c r="I506" s="46">
        <v>8523</v>
      </c>
      <c r="J506" s="46">
        <v>8523</v>
      </c>
      <c r="K506" s="46">
        <v>8560</v>
      </c>
      <c r="L506" s="46">
        <v>8400</v>
      </c>
      <c r="M506" s="46">
        <v>9465</v>
      </c>
      <c r="N506" s="46">
        <v>8919</v>
      </c>
      <c r="O506" s="46">
        <v>8644</v>
      </c>
      <c r="P506" s="46">
        <v>8483</v>
      </c>
      <c r="Q506" s="46">
        <v>9226</v>
      </c>
      <c r="R506" s="46">
        <v>8153</v>
      </c>
      <c r="S506" s="19">
        <v>96</v>
      </c>
      <c r="T506" s="46">
        <v>12087.3125</v>
      </c>
      <c r="U506" s="46">
        <v>11952.421875</v>
      </c>
      <c r="V506" s="46">
        <v>12045.59375</v>
      </c>
      <c r="W506" s="46">
        <v>11852.296875</v>
      </c>
      <c r="X506" s="46">
        <v>11852.296875</v>
      </c>
      <c r="Y506" s="46">
        <v>11903.75</v>
      </c>
      <c r="Z506" s="46">
        <v>11681.25</v>
      </c>
      <c r="AA506" s="46">
        <v>13162.265625</v>
      </c>
      <c r="AB506" s="46">
        <v>12402.984375</v>
      </c>
      <c r="AC506" s="46">
        <v>12020.5625</v>
      </c>
      <c r="AD506" s="46">
        <v>11796.671875</v>
      </c>
      <c r="AE506" s="46">
        <v>12829.90625</v>
      </c>
      <c r="AF506" s="46">
        <v>11337.765625</v>
      </c>
    </row>
    <row r="507" spans="1:32">
      <c r="A507" s="3">
        <v>2013</v>
      </c>
      <c r="B507" s="5" t="s">
        <v>17</v>
      </c>
      <c r="C507" s="5" t="s">
        <v>18</v>
      </c>
      <c r="D507" s="2">
        <v>1</v>
      </c>
      <c r="E507" s="2">
        <v>11</v>
      </c>
      <c r="F507" s="96">
        <v>415.3</v>
      </c>
      <c r="G507" s="96">
        <v>382</v>
      </c>
      <c r="H507" s="96">
        <v>388.1</v>
      </c>
      <c r="I507" s="96">
        <v>383</v>
      </c>
      <c r="J507" s="96">
        <v>394.8</v>
      </c>
      <c r="K507" s="96">
        <v>393.6</v>
      </c>
      <c r="L507" s="96">
        <v>438.8</v>
      </c>
      <c r="M507" s="96">
        <v>521.20000000000005</v>
      </c>
      <c r="N507" s="96">
        <v>447.5</v>
      </c>
      <c r="O507" s="96">
        <v>383.3</v>
      </c>
      <c r="P507" s="96">
        <v>381.1</v>
      </c>
      <c r="Q507" s="96">
        <v>409.3</v>
      </c>
      <c r="R507" s="96">
        <v>365.2</v>
      </c>
      <c r="S507" s="19">
        <v>98.3</v>
      </c>
      <c r="T507" s="96">
        <v>564.01373346897253</v>
      </c>
      <c r="U507" s="96">
        <v>518.78942014242114</v>
      </c>
      <c r="V507" s="96">
        <v>527.07375381485258</v>
      </c>
      <c r="W507" s="96">
        <v>520.14750762970505</v>
      </c>
      <c r="X507" s="96">
        <v>536.17293997965419</v>
      </c>
      <c r="Y507" s="96">
        <v>534.54323499491363</v>
      </c>
      <c r="Z507" s="96">
        <v>595.92878942014249</v>
      </c>
      <c r="AA507" s="96">
        <v>707.83519837232973</v>
      </c>
      <c r="AB507" s="96">
        <v>607.7441505595117</v>
      </c>
      <c r="AC507" s="96">
        <v>520.55493387589013</v>
      </c>
      <c r="AD507" s="96">
        <v>517.56714140386578</v>
      </c>
      <c r="AE507" s="96">
        <v>555.86520854526964</v>
      </c>
      <c r="AF507" s="96">
        <v>495.9735503560529</v>
      </c>
    </row>
    <row r="508" spans="1:32">
      <c r="A508" s="3">
        <v>2013</v>
      </c>
      <c r="B508" s="5" t="s">
        <v>17</v>
      </c>
      <c r="C508" s="5" t="s">
        <v>19</v>
      </c>
      <c r="D508" s="2">
        <v>2</v>
      </c>
      <c r="E508" s="2">
        <v>11</v>
      </c>
      <c r="F508" s="96">
        <v>507.8</v>
      </c>
      <c r="G508" s="96">
        <v>465.7</v>
      </c>
      <c r="H508" s="96">
        <v>476.6</v>
      </c>
      <c r="I508" s="96">
        <v>478.7</v>
      </c>
      <c r="J508" s="96">
        <v>487.5</v>
      </c>
      <c r="K508" s="96">
        <v>483</v>
      </c>
      <c r="L508" s="96">
        <v>546.29999999999995</v>
      </c>
      <c r="M508" s="96">
        <v>589.20000000000005</v>
      </c>
      <c r="N508" s="96">
        <v>563.9</v>
      </c>
      <c r="O508" s="96">
        <v>479.2</v>
      </c>
      <c r="P508" s="96">
        <v>472.4</v>
      </c>
      <c r="Q508" s="96">
        <v>501.4</v>
      </c>
      <c r="R508" s="96">
        <v>431.2</v>
      </c>
      <c r="S508" s="19">
        <v>98.3</v>
      </c>
      <c r="T508" s="96">
        <v>689.6368260427264</v>
      </c>
      <c r="U508" s="96">
        <v>632.46134282807725</v>
      </c>
      <c r="V508" s="96">
        <v>647.26449643947103</v>
      </c>
      <c r="W508" s="96">
        <v>650.11648016276706</v>
      </c>
      <c r="X508" s="96">
        <v>662.0676500508647</v>
      </c>
      <c r="Y508" s="96">
        <v>655.95625635808756</v>
      </c>
      <c r="Z508" s="96">
        <v>741.92319430315354</v>
      </c>
      <c r="AA508" s="96">
        <v>800.18514750762984</v>
      </c>
      <c r="AB508" s="96">
        <v>765.82553407934893</v>
      </c>
      <c r="AC508" s="96">
        <v>650.7955239064089</v>
      </c>
      <c r="AD508" s="96">
        <v>641.56052899287886</v>
      </c>
      <c r="AE508" s="96">
        <v>680.94506612410987</v>
      </c>
      <c r="AF508" s="96">
        <v>585.6073245167853</v>
      </c>
    </row>
    <row r="509" spans="1:32">
      <c r="A509" s="3">
        <v>2013</v>
      </c>
      <c r="B509" s="5" t="s">
        <v>17</v>
      </c>
      <c r="C509" s="5" t="s">
        <v>20</v>
      </c>
      <c r="D509" s="2">
        <v>3</v>
      </c>
      <c r="E509" s="2">
        <v>11</v>
      </c>
      <c r="F509" s="96">
        <v>327.2</v>
      </c>
      <c r="G509" s="96">
        <v>297.10000000000002</v>
      </c>
      <c r="H509" s="96">
        <v>317.39999999999998</v>
      </c>
      <c r="I509" s="96">
        <v>296.5</v>
      </c>
      <c r="J509" s="96">
        <v>304.60000000000002</v>
      </c>
      <c r="K509" s="96">
        <v>305</v>
      </c>
      <c r="L509" s="96">
        <v>331.6</v>
      </c>
      <c r="M509" s="96">
        <v>456.6</v>
      </c>
      <c r="N509" s="96">
        <v>342.3</v>
      </c>
      <c r="O509" s="96">
        <v>297.2</v>
      </c>
      <c r="P509" s="96">
        <v>307.7</v>
      </c>
      <c r="Q509" s="96">
        <v>329</v>
      </c>
      <c r="R509" s="96">
        <v>302.2</v>
      </c>
      <c r="S509" s="19">
        <v>98.3</v>
      </c>
      <c r="T509" s="96">
        <v>444.36622583926754</v>
      </c>
      <c r="U509" s="96">
        <v>403.48779247202447</v>
      </c>
      <c r="V509" s="96">
        <v>431.05696846388599</v>
      </c>
      <c r="W509" s="96">
        <v>402.67293997965413</v>
      </c>
      <c r="X509" s="96">
        <v>413.67344862665317</v>
      </c>
      <c r="Y509" s="96">
        <v>414.21668362156663</v>
      </c>
      <c r="Z509" s="96">
        <v>450.34181078331648</v>
      </c>
      <c r="AA509" s="96">
        <v>620.10274669379453</v>
      </c>
      <c r="AB509" s="96">
        <v>464.87334689725333</v>
      </c>
      <c r="AC509" s="96">
        <v>403.62360122075279</v>
      </c>
      <c r="AD509" s="96">
        <v>417.88351983723294</v>
      </c>
      <c r="AE509" s="96">
        <v>446.81078331637843</v>
      </c>
      <c r="AF509" s="96">
        <v>410.41403865717189</v>
      </c>
    </row>
    <row r="510" spans="1:32">
      <c r="A510" s="3">
        <v>2013</v>
      </c>
      <c r="B510" s="5" t="s">
        <v>17</v>
      </c>
      <c r="C510" s="5" t="s">
        <v>21</v>
      </c>
      <c r="D510" s="2">
        <v>4</v>
      </c>
      <c r="E510" s="2">
        <v>11</v>
      </c>
      <c r="F510" s="96">
        <v>517.4</v>
      </c>
      <c r="G510" s="96">
        <v>472.2</v>
      </c>
      <c r="H510" s="96">
        <v>483.3</v>
      </c>
      <c r="I510" s="96">
        <v>479.1</v>
      </c>
      <c r="J510" s="96">
        <v>483</v>
      </c>
      <c r="K510" s="96">
        <v>483</v>
      </c>
      <c r="L510" s="96">
        <v>543.5</v>
      </c>
      <c r="M510" s="96">
        <v>613.29999999999995</v>
      </c>
      <c r="N510" s="96">
        <v>557.6</v>
      </c>
      <c r="O510" s="96">
        <v>485.1</v>
      </c>
      <c r="P510" s="96">
        <v>475.3</v>
      </c>
      <c r="Q510" s="96">
        <v>507.9</v>
      </c>
      <c r="R510" s="96">
        <v>464.4</v>
      </c>
      <c r="S510" s="19">
        <v>98.3</v>
      </c>
      <c r="T510" s="96">
        <v>702.67446592065107</v>
      </c>
      <c r="U510" s="96">
        <v>641.28891149542221</v>
      </c>
      <c r="V510" s="96">
        <v>656.36368260427264</v>
      </c>
      <c r="W510" s="96">
        <v>650.65971515768069</v>
      </c>
      <c r="X510" s="96">
        <v>655.95625635808756</v>
      </c>
      <c r="Y510" s="96">
        <v>655.95625635808756</v>
      </c>
      <c r="Z510" s="96">
        <v>738.12054933875891</v>
      </c>
      <c r="AA510" s="96">
        <v>832.91505595116985</v>
      </c>
      <c r="AB510" s="96">
        <v>757.26958290946095</v>
      </c>
      <c r="AC510" s="96">
        <v>658.80824008138359</v>
      </c>
      <c r="AD510" s="96">
        <v>645.49898270600204</v>
      </c>
      <c r="AE510" s="96">
        <v>689.77263479145472</v>
      </c>
      <c r="AF510" s="96">
        <v>630.69582909460826</v>
      </c>
    </row>
    <row r="511" spans="1:32">
      <c r="A511" s="3">
        <v>2013</v>
      </c>
      <c r="B511" s="5" t="s">
        <v>17</v>
      </c>
      <c r="C511" s="5" t="s">
        <v>22</v>
      </c>
      <c r="D511" s="2">
        <v>5</v>
      </c>
      <c r="E511" s="2">
        <v>11</v>
      </c>
      <c r="F511" s="96">
        <v>556.20000000000005</v>
      </c>
      <c r="G511" s="96">
        <v>506.8</v>
      </c>
      <c r="H511" s="96">
        <v>520</v>
      </c>
      <c r="I511" s="96">
        <v>519.6</v>
      </c>
      <c r="J511" s="96">
        <v>526.6</v>
      </c>
      <c r="K511" s="96">
        <v>528.1</v>
      </c>
      <c r="L511" s="96">
        <v>594.5</v>
      </c>
      <c r="M511" s="96">
        <v>655.4</v>
      </c>
      <c r="N511" s="96">
        <v>617.70000000000005</v>
      </c>
      <c r="O511" s="96">
        <v>531.20000000000005</v>
      </c>
      <c r="P511" s="96">
        <v>513.29999999999995</v>
      </c>
      <c r="Q511" s="96">
        <v>546.4</v>
      </c>
      <c r="R511" s="96">
        <v>479.1</v>
      </c>
      <c r="S511" s="19">
        <v>98.3</v>
      </c>
      <c r="T511" s="96">
        <v>755.36826042726364</v>
      </c>
      <c r="U511" s="96">
        <v>688.2787385554426</v>
      </c>
      <c r="V511" s="96">
        <v>706.20549338758906</v>
      </c>
      <c r="W511" s="96">
        <v>705.66225839267554</v>
      </c>
      <c r="X511" s="96">
        <v>715.16887080366234</v>
      </c>
      <c r="Y511" s="96">
        <v>717.2060020345881</v>
      </c>
      <c r="Z511" s="96">
        <v>807.38301119023401</v>
      </c>
      <c r="AA511" s="96">
        <v>890.09053916581888</v>
      </c>
      <c r="AB511" s="96">
        <v>838.89064089521889</v>
      </c>
      <c r="AC511" s="96">
        <v>721.41607324516804</v>
      </c>
      <c r="AD511" s="96">
        <v>697.10630722278734</v>
      </c>
      <c r="AE511" s="96">
        <v>742.05900305188197</v>
      </c>
      <c r="AF511" s="96">
        <v>650.65971515768069</v>
      </c>
    </row>
    <row r="512" spans="1:32">
      <c r="A512" s="3">
        <v>2013</v>
      </c>
      <c r="B512" s="5" t="s">
        <v>17</v>
      </c>
      <c r="C512" s="5" t="s">
        <v>23</v>
      </c>
      <c r="D512" s="2">
        <v>6</v>
      </c>
      <c r="E512" s="2">
        <v>11</v>
      </c>
      <c r="F512" s="96">
        <v>458.9</v>
      </c>
      <c r="G512" s="96">
        <v>421.7</v>
      </c>
      <c r="H512" s="96">
        <v>432.3</v>
      </c>
      <c r="I512" s="96">
        <v>413.7</v>
      </c>
      <c r="J512" s="96">
        <v>414.3</v>
      </c>
      <c r="K512" s="96">
        <v>420.8</v>
      </c>
      <c r="L512" s="96">
        <v>469.4</v>
      </c>
      <c r="M512" s="96">
        <v>574.9</v>
      </c>
      <c r="N512" s="96">
        <v>480.9</v>
      </c>
      <c r="O512" s="96">
        <v>421.1</v>
      </c>
      <c r="P512" s="96">
        <v>421.5</v>
      </c>
      <c r="Q512" s="96">
        <v>452.1</v>
      </c>
      <c r="R512" s="96">
        <v>446.5</v>
      </c>
      <c r="S512" s="19">
        <v>98.3</v>
      </c>
      <c r="T512" s="96">
        <v>623.22634791454732</v>
      </c>
      <c r="U512" s="96">
        <v>572.70549338758894</v>
      </c>
      <c r="V512" s="96">
        <v>587.10122075279764</v>
      </c>
      <c r="W512" s="96">
        <v>561.84079348931834</v>
      </c>
      <c r="X512" s="96">
        <v>562.65564598168874</v>
      </c>
      <c r="Y512" s="96">
        <v>571.48321464903358</v>
      </c>
      <c r="Z512" s="96">
        <v>637.48626653102747</v>
      </c>
      <c r="AA512" s="96">
        <v>780.76449643947092</v>
      </c>
      <c r="AB512" s="96">
        <v>653.10427263479141</v>
      </c>
      <c r="AC512" s="96">
        <v>571.89064089521878</v>
      </c>
      <c r="AD512" s="96">
        <v>572.4338758901323</v>
      </c>
      <c r="AE512" s="96">
        <v>613.99135300101739</v>
      </c>
      <c r="AF512" s="96">
        <v>606.3860630722279</v>
      </c>
    </row>
    <row r="513" spans="1:32">
      <c r="A513" s="3">
        <v>2013</v>
      </c>
      <c r="B513" s="5" t="s">
        <v>17</v>
      </c>
      <c r="C513" s="5" t="s">
        <v>24</v>
      </c>
      <c r="D513" s="2">
        <v>7</v>
      </c>
      <c r="E513" s="2">
        <v>11</v>
      </c>
      <c r="F513" s="96">
        <v>159.80000000000001</v>
      </c>
      <c r="G513" s="96">
        <v>153.5</v>
      </c>
      <c r="H513" s="96">
        <v>155.5</v>
      </c>
      <c r="I513" s="96">
        <v>159.1</v>
      </c>
      <c r="J513" s="96">
        <v>153.80000000000001</v>
      </c>
      <c r="K513" s="96">
        <v>160</v>
      </c>
      <c r="L513" s="96">
        <v>161</v>
      </c>
      <c r="M513" s="96">
        <v>169.9</v>
      </c>
      <c r="N513" s="96">
        <v>163.1</v>
      </c>
      <c r="O513" s="96">
        <v>156.30000000000001</v>
      </c>
      <c r="P513" s="96">
        <v>157.80000000000001</v>
      </c>
      <c r="Q513" s="96">
        <v>166.1</v>
      </c>
      <c r="R513" s="96">
        <v>155.19999999999999</v>
      </c>
      <c r="S513" s="19">
        <v>98.3</v>
      </c>
      <c r="T513" s="96">
        <v>217.02238046795529</v>
      </c>
      <c r="U513" s="96">
        <v>208.46642929806714</v>
      </c>
      <c r="V513" s="96">
        <v>211.18260427263479</v>
      </c>
      <c r="W513" s="96">
        <v>216.07171922685654</v>
      </c>
      <c r="X513" s="96">
        <v>208.87385554425234</v>
      </c>
      <c r="Y513" s="96">
        <v>217.29399796541202</v>
      </c>
      <c r="Z513" s="96">
        <v>218.65208545269584</v>
      </c>
      <c r="AA513" s="96">
        <v>230.73906408952189</v>
      </c>
      <c r="AB513" s="96">
        <v>221.50406917599184</v>
      </c>
      <c r="AC513" s="96">
        <v>212.26907426246188</v>
      </c>
      <c r="AD513" s="96">
        <v>214.30620549338764</v>
      </c>
      <c r="AE513" s="96">
        <v>225.57833163784332</v>
      </c>
      <c r="AF513" s="96">
        <v>210.77517802644962</v>
      </c>
    </row>
    <row r="514" spans="1:32">
      <c r="A514" s="3">
        <v>2013</v>
      </c>
      <c r="B514" s="5" t="s">
        <v>17</v>
      </c>
      <c r="C514" s="5" t="s">
        <v>25</v>
      </c>
      <c r="D514" s="2">
        <v>8</v>
      </c>
      <c r="E514" s="2">
        <v>11</v>
      </c>
      <c r="F514" s="96">
        <v>149.4</v>
      </c>
      <c r="G514" s="96">
        <v>146.9</v>
      </c>
      <c r="H514" s="96">
        <v>148.1</v>
      </c>
      <c r="I514" s="96">
        <v>149.5</v>
      </c>
      <c r="J514" s="96">
        <v>147.19999999999999</v>
      </c>
      <c r="K514" s="96">
        <v>148.1</v>
      </c>
      <c r="L514" s="96">
        <v>150.30000000000001</v>
      </c>
      <c r="M514" s="96">
        <v>159.4</v>
      </c>
      <c r="N514" s="96">
        <v>150</v>
      </c>
      <c r="O514" s="96">
        <v>146.9</v>
      </c>
      <c r="P514" s="96">
        <v>143.9</v>
      </c>
      <c r="Q514" s="96">
        <v>151.80000000000001</v>
      </c>
      <c r="R514" s="96">
        <v>145.1</v>
      </c>
      <c r="S514" s="19">
        <v>98.3</v>
      </c>
      <c r="T514" s="96">
        <v>202.89827060020349</v>
      </c>
      <c r="U514" s="96">
        <v>199.50305188199391</v>
      </c>
      <c r="V514" s="96">
        <v>201.13275686673447</v>
      </c>
      <c r="W514" s="96">
        <v>203.03407934893184</v>
      </c>
      <c r="X514" s="96">
        <v>199.91047812817902</v>
      </c>
      <c r="Y514" s="96">
        <v>201.13275686673447</v>
      </c>
      <c r="Z514" s="96">
        <v>204.12054933875893</v>
      </c>
      <c r="AA514" s="96">
        <v>216.47914547304174</v>
      </c>
      <c r="AB514" s="96">
        <v>203.71312309257377</v>
      </c>
      <c r="AC514" s="96">
        <v>199.50305188199391</v>
      </c>
      <c r="AD514" s="96">
        <v>195.42878942014244</v>
      </c>
      <c r="AE514" s="96">
        <v>206.15768056968469</v>
      </c>
      <c r="AF514" s="96">
        <v>197.05849440488299</v>
      </c>
    </row>
    <row r="515" spans="1:32">
      <c r="A515" s="3">
        <v>2013</v>
      </c>
      <c r="B515" s="5" t="s">
        <v>17</v>
      </c>
      <c r="C515" s="5" t="s">
        <v>26</v>
      </c>
      <c r="D515" s="2">
        <v>9</v>
      </c>
      <c r="E515" s="2">
        <v>11</v>
      </c>
      <c r="F515" s="96">
        <v>164</v>
      </c>
      <c r="G515" s="96">
        <v>155.69999999999999</v>
      </c>
      <c r="H515" s="96">
        <v>161</v>
      </c>
      <c r="I515" s="96">
        <v>163.5</v>
      </c>
      <c r="J515" s="96">
        <v>156.19999999999999</v>
      </c>
      <c r="K515" s="96">
        <v>166.1</v>
      </c>
      <c r="L515" s="96">
        <v>164.4</v>
      </c>
      <c r="M515" s="96">
        <v>173.7</v>
      </c>
      <c r="N515" s="96">
        <v>166.8</v>
      </c>
      <c r="O515" s="96">
        <v>160.9</v>
      </c>
      <c r="P515" s="96">
        <v>162.6</v>
      </c>
      <c r="Q515" s="96">
        <v>170.2</v>
      </c>
      <c r="R515" s="96">
        <v>161.19999999999999</v>
      </c>
      <c r="S515" s="19">
        <v>98.3</v>
      </c>
      <c r="T515" s="96">
        <v>222.72634791454732</v>
      </c>
      <c r="U515" s="96">
        <v>211.45422177009152</v>
      </c>
      <c r="V515" s="96">
        <v>218.65208545269584</v>
      </c>
      <c r="W515" s="96">
        <v>222.04730417090539</v>
      </c>
      <c r="X515" s="96">
        <v>212.13326551373345</v>
      </c>
      <c r="Y515" s="96">
        <v>225.57833163784332</v>
      </c>
      <c r="Z515" s="96">
        <v>223.26958290946087</v>
      </c>
      <c r="AA515" s="96">
        <v>235.89979654120037</v>
      </c>
      <c r="AB515" s="96">
        <v>226.52899287894206</v>
      </c>
      <c r="AC515" s="96">
        <v>218.51627670396746</v>
      </c>
      <c r="AD515" s="96">
        <v>220.82502543234995</v>
      </c>
      <c r="AE515" s="96">
        <v>231.146490335707</v>
      </c>
      <c r="AF515" s="96">
        <v>218.92370295015257</v>
      </c>
    </row>
    <row r="516" spans="1:32">
      <c r="A516" s="3">
        <v>2013</v>
      </c>
      <c r="B516" s="5" t="s">
        <v>27</v>
      </c>
      <c r="C516" s="5" t="s">
        <v>18</v>
      </c>
      <c r="D516" s="2">
        <v>10</v>
      </c>
      <c r="E516" s="2">
        <v>11</v>
      </c>
      <c r="F516" s="44">
        <v>11.59</v>
      </c>
      <c r="G516" s="44">
        <v>10.7</v>
      </c>
      <c r="H516" s="44">
        <v>10.87</v>
      </c>
      <c r="I516" s="44">
        <v>10.55</v>
      </c>
      <c r="J516" s="44">
        <v>10.77</v>
      </c>
      <c r="K516" s="44">
        <v>10.84</v>
      </c>
      <c r="L516" s="44">
        <v>12.14</v>
      </c>
      <c r="M516" s="44">
        <v>14.55</v>
      </c>
      <c r="N516" s="44">
        <v>12.74</v>
      </c>
      <c r="O516" s="44">
        <v>10.93</v>
      </c>
      <c r="P516" s="44">
        <v>10.58</v>
      </c>
      <c r="Q516" s="44">
        <v>11.55</v>
      </c>
      <c r="R516" s="44">
        <v>10.3</v>
      </c>
      <c r="S516" s="19">
        <v>98.3</v>
      </c>
      <c r="T516" s="44">
        <v>15.740233977619532</v>
      </c>
      <c r="U516" s="44">
        <v>14.531536113936927</v>
      </c>
      <c r="V516" s="44">
        <v>14.762410986775178</v>
      </c>
      <c r="W516" s="44">
        <v>14.327822990844357</v>
      </c>
      <c r="X516" s="44">
        <v>14.626602238046795</v>
      </c>
      <c r="Y516" s="44">
        <v>14.721668362156663</v>
      </c>
      <c r="Z516" s="44">
        <v>16.487182095625638</v>
      </c>
      <c r="AA516" s="44">
        <v>19.760172939979658</v>
      </c>
      <c r="AB516" s="44">
        <v>17.30203458799593</v>
      </c>
      <c r="AC516" s="44">
        <v>14.843896236012208</v>
      </c>
      <c r="AD516" s="44">
        <v>14.36856561546287</v>
      </c>
      <c r="AE516" s="44">
        <v>15.685910478128182</v>
      </c>
      <c r="AF516" s="44">
        <v>13.988301119023401</v>
      </c>
    </row>
    <row r="517" spans="1:32">
      <c r="A517" s="3">
        <v>2013</v>
      </c>
      <c r="B517" s="5" t="s">
        <v>27</v>
      </c>
      <c r="C517" s="5" t="s">
        <v>19</v>
      </c>
      <c r="D517" s="2">
        <v>11</v>
      </c>
      <c r="E517" s="2">
        <v>11</v>
      </c>
      <c r="F517" s="44">
        <v>12.96</v>
      </c>
      <c r="G517" s="44">
        <v>12</v>
      </c>
      <c r="H517" s="44">
        <v>12.04</v>
      </c>
      <c r="I517" s="44">
        <v>11.89</v>
      </c>
      <c r="J517" s="44">
        <v>12.14</v>
      </c>
      <c r="K517" s="44">
        <v>12.25</v>
      </c>
      <c r="L517" s="44">
        <v>13.85</v>
      </c>
      <c r="M517" s="44">
        <v>15.6</v>
      </c>
      <c r="N517" s="44">
        <v>14.61</v>
      </c>
      <c r="O517" s="44">
        <v>12.35</v>
      </c>
      <c r="P517" s="44">
        <v>11.99</v>
      </c>
      <c r="Q517" s="44">
        <v>12.84</v>
      </c>
      <c r="R517" s="44">
        <v>10.95</v>
      </c>
      <c r="S517" s="19">
        <v>98.3</v>
      </c>
      <c r="T517" s="44">
        <v>17.600813835198373</v>
      </c>
      <c r="U517" s="44">
        <v>16.297049847405901</v>
      </c>
      <c r="V517" s="44">
        <v>16.351373346897255</v>
      </c>
      <c r="W517" s="44">
        <v>16.147660223804682</v>
      </c>
      <c r="X517" s="44">
        <v>16.487182095625638</v>
      </c>
      <c r="Y517" s="44">
        <v>16.636571719226858</v>
      </c>
      <c r="Z517" s="44">
        <v>18.809511698880975</v>
      </c>
      <c r="AA517" s="44">
        <v>21.186164801627669</v>
      </c>
      <c r="AB517" s="44">
        <v>19.841658189216684</v>
      </c>
      <c r="AC517" s="44">
        <v>16.772380467955237</v>
      </c>
      <c r="AD517" s="44">
        <v>16.283468972533061</v>
      </c>
      <c r="AE517" s="44">
        <v>17.437843336724313</v>
      </c>
      <c r="AF517" s="44">
        <v>14.871057985757883</v>
      </c>
    </row>
    <row r="518" spans="1:32">
      <c r="A518" s="3">
        <v>2013</v>
      </c>
      <c r="B518" s="5" t="s">
        <v>27</v>
      </c>
      <c r="C518" s="5" t="s">
        <v>20</v>
      </c>
      <c r="D518" s="2">
        <v>12</v>
      </c>
      <c r="E518" s="2">
        <v>11</v>
      </c>
      <c r="F518" s="44">
        <v>10.32</v>
      </c>
      <c r="G518" s="44">
        <v>9.67</v>
      </c>
      <c r="H518" s="44">
        <v>9.84</v>
      </c>
      <c r="I518" s="44">
        <v>9.4700000000000006</v>
      </c>
      <c r="J518" s="44">
        <v>9.5</v>
      </c>
      <c r="K518" s="44">
        <v>9.65</v>
      </c>
      <c r="L518" s="44">
        <v>10.48</v>
      </c>
      <c r="M518" s="44">
        <v>13.53</v>
      </c>
      <c r="N518" s="44">
        <v>10.97</v>
      </c>
      <c r="O518" s="44">
        <v>9.83</v>
      </c>
      <c r="P518" s="44">
        <v>9.7200000000000006</v>
      </c>
      <c r="Q518" s="44">
        <v>10.41</v>
      </c>
      <c r="R518" s="44">
        <v>9.85</v>
      </c>
      <c r="S518" s="19">
        <v>98.3</v>
      </c>
      <c r="T518" s="44">
        <v>14.015462868769076</v>
      </c>
      <c r="U518" s="44">
        <v>13.132706002034588</v>
      </c>
      <c r="V518" s="44">
        <v>13.363580874872838</v>
      </c>
      <c r="W518" s="44">
        <v>12.861088504577825</v>
      </c>
      <c r="X518" s="44">
        <v>12.901831129196339</v>
      </c>
      <c r="Y518" s="44">
        <v>13.105544252288913</v>
      </c>
      <c r="Z518" s="44">
        <v>14.232756866734489</v>
      </c>
      <c r="AA518" s="44">
        <v>18.374923702950152</v>
      </c>
      <c r="AB518" s="44">
        <v>14.898219735503563</v>
      </c>
      <c r="AC518" s="44">
        <v>13.350000000000001</v>
      </c>
      <c r="AD518" s="44">
        <v>13.200610376398782</v>
      </c>
      <c r="AE518" s="44">
        <v>14.137690742624621</v>
      </c>
      <c r="AF518" s="44">
        <v>13.377161749745676</v>
      </c>
    </row>
    <row r="519" spans="1:32">
      <c r="A519" s="3">
        <v>2013</v>
      </c>
      <c r="B519" s="5" t="s">
        <v>27</v>
      </c>
      <c r="C519" s="5" t="s">
        <v>21</v>
      </c>
      <c r="D519" s="2">
        <v>13</v>
      </c>
      <c r="E519" s="2">
        <v>11</v>
      </c>
      <c r="F519" s="44">
        <v>13.13</v>
      </c>
      <c r="G519" s="44">
        <v>12.15</v>
      </c>
      <c r="H519" s="44">
        <v>12.35</v>
      </c>
      <c r="I519" s="44">
        <v>11.98</v>
      </c>
      <c r="J519" s="44">
        <v>12.13</v>
      </c>
      <c r="K519" s="44">
        <v>12.24</v>
      </c>
      <c r="L519" s="44">
        <v>13.77</v>
      </c>
      <c r="M519" s="44">
        <v>16.079999999999998</v>
      </c>
      <c r="N519" s="44">
        <v>14.36</v>
      </c>
      <c r="O519" s="44">
        <v>12.29</v>
      </c>
      <c r="P519" s="44">
        <v>12.04</v>
      </c>
      <c r="Q519" s="44">
        <v>13</v>
      </c>
      <c r="R519" s="44">
        <v>11.56</v>
      </c>
      <c r="S519" s="19">
        <v>98.3</v>
      </c>
      <c r="T519" s="44">
        <v>17.831688708036623</v>
      </c>
      <c r="U519" s="44">
        <v>16.500762970498474</v>
      </c>
      <c r="V519" s="44">
        <v>16.772380467955237</v>
      </c>
      <c r="W519" s="44">
        <v>16.269888097660225</v>
      </c>
      <c r="X519" s="44">
        <v>16.473601220752798</v>
      </c>
      <c r="Y519" s="44">
        <v>16.622990844354018</v>
      </c>
      <c r="Z519" s="44">
        <v>18.700864699898268</v>
      </c>
      <c r="AA519" s="44">
        <v>21.838046795523905</v>
      </c>
      <c r="AB519" s="44">
        <v>19.502136317395728</v>
      </c>
      <c r="AC519" s="44">
        <v>16.690895218718211</v>
      </c>
      <c r="AD519" s="44">
        <v>16.351373346897255</v>
      </c>
      <c r="AE519" s="44">
        <v>17.655137334689726</v>
      </c>
      <c r="AF519" s="44">
        <v>15.699491353001017</v>
      </c>
    </row>
    <row r="520" spans="1:32">
      <c r="A520" s="3">
        <v>2013</v>
      </c>
      <c r="B520" s="5" t="s">
        <v>27</v>
      </c>
      <c r="C520" s="5" t="s">
        <v>22</v>
      </c>
      <c r="D520" s="2">
        <v>14</v>
      </c>
      <c r="E520" s="2">
        <v>11</v>
      </c>
      <c r="F520" s="44">
        <v>13.73</v>
      </c>
      <c r="G520" s="44">
        <v>12.53</v>
      </c>
      <c r="H520" s="44">
        <v>12.86</v>
      </c>
      <c r="I520" s="44">
        <v>12.51</v>
      </c>
      <c r="J520" s="44">
        <v>12.76</v>
      </c>
      <c r="K520" s="44">
        <v>12.88</v>
      </c>
      <c r="L520" s="44">
        <v>14.57</v>
      </c>
      <c r="M520" s="44">
        <v>16.739999999999998</v>
      </c>
      <c r="N520" s="44">
        <v>15.33</v>
      </c>
      <c r="O520" s="44">
        <v>13.08</v>
      </c>
      <c r="P520" s="44">
        <v>12.57</v>
      </c>
      <c r="Q520" s="44">
        <v>13.45</v>
      </c>
      <c r="R520" s="44">
        <v>11.52</v>
      </c>
      <c r="S520" s="19">
        <v>98.3</v>
      </c>
      <c r="T520" s="44">
        <v>18.646541200406919</v>
      </c>
      <c r="U520" s="44">
        <v>17.016836215666327</v>
      </c>
      <c r="V520" s="44">
        <v>17.46500508646999</v>
      </c>
      <c r="W520" s="44">
        <v>16.98967446592065</v>
      </c>
      <c r="X520" s="44">
        <v>17.329196337741607</v>
      </c>
      <c r="Y520" s="44">
        <v>17.492166836215667</v>
      </c>
      <c r="Z520" s="44">
        <v>19.787334689725331</v>
      </c>
      <c r="AA520" s="44">
        <v>22.734384537131231</v>
      </c>
      <c r="AB520" s="44">
        <v>20.81948118006104</v>
      </c>
      <c r="AC520" s="44">
        <v>17.763784333672433</v>
      </c>
      <c r="AD520" s="44">
        <v>17.07115971515768</v>
      </c>
      <c r="AE520" s="44">
        <v>18.266276703967446</v>
      </c>
      <c r="AF520" s="44">
        <v>15.645167853509664</v>
      </c>
    </row>
    <row r="521" spans="1:32">
      <c r="A521" s="3">
        <v>2013</v>
      </c>
      <c r="B521" s="5" t="s">
        <v>27</v>
      </c>
      <c r="C521" s="5" t="s">
        <v>23</v>
      </c>
      <c r="D521" s="2">
        <v>15</v>
      </c>
      <c r="E521" s="2">
        <v>11</v>
      </c>
      <c r="F521" s="44">
        <v>12.25</v>
      </c>
      <c r="G521" s="44">
        <v>11.26</v>
      </c>
      <c r="H521" s="44">
        <v>11.59</v>
      </c>
      <c r="I521" s="44">
        <v>11.05</v>
      </c>
      <c r="J521" s="44">
        <v>11.12</v>
      </c>
      <c r="K521" s="44">
        <v>11.19</v>
      </c>
      <c r="L521" s="44">
        <v>12.59</v>
      </c>
      <c r="M521" s="44">
        <v>15.41</v>
      </c>
      <c r="N521" s="44">
        <v>12.89</v>
      </c>
      <c r="O521" s="44">
        <v>11.19</v>
      </c>
      <c r="P521" s="44">
        <v>11.19</v>
      </c>
      <c r="Q521" s="44">
        <v>12.23</v>
      </c>
      <c r="R521" s="44">
        <v>11.61</v>
      </c>
      <c r="S521" s="19">
        <v>98.3</v>
      </c>
      <c r="T521" s="44">
        <v>16.636571719226858</v>
      </c>
      <c r="U521" s="44">
        <v>15.292065106815871</v>
      </c>
      <c r="V521" s="44">
        <v>15.740233977619532</v>
      </c>
      <c r="W521" s="44">
        <v>15.00686673448627</v>
      </c>
      <c r="X521" s="44">
        <v>15.101932858596134</v>
      </c>
      <c r="Y521" s="44">
        <v>15.196998982706003</v>
      </c>
      <c r="Z521" s="44">
        <v>17.098321464903357</v>
      </c>
      <c r="AA521" s="44">
        <v>20.928128179043746</v>
      </c>
      <c r="AB521" s="44">
        <v>17.505747711088507</v>
      </c>
      <c r="AC521" s="44">
        <v>15.196998982706003</v>
      </c>
      <c r="AD521" s="44">
        <v>15.196998982706003</v>
      </c>
      <c r="AE521" s="44">
        <v>16.609409969481181</v>
      </c>
      <c r="AF521" s="44">
        <v>15.767395727365209</v>
      </c>
    </row>
    <row r="522" spans="1:32">
      <c r="A522" s="3">
        <v>2013</v>
      </c>
      <c r="B522" s="5" t="s">
        <v>27</v>
      </c>
      <c r="C522" s="5" t="s">
        <v>24</v>
      </c>
      <c r="D522" s="2">
        <v>16</v>
      </c>
      <c r="E522" s="2">
        <v>11</v>
      </c>
      <c r="F522" s="44">
        <v>8.26</v>
      </c>
      <c r="G522" s="44">
        <v>7.8</v>
      </c>
      <c r="H522" s="44">
        <v>7.87</v>
      </c>
      <c r="I522" s="44">
        <v>7.94</v>
      </c>
      <c r="J522" s="44">
        <v>7.88</v>
      </c>
      <c r="K522" s="44">
        <v>8</v>
      </c>
      <c r="L522" s="44">
        <v>8.34</v>
      </c>
      <c r="M522" s="44">
        <v>9.0299999999999994</v>
      </c>
      <c r="N522" s="44">
        <v>8.83</v>
      </c>
      <c r="O522" s="44">
        <v>8.36</v>
      </c>
      <c r="P522" s="44">
        <v>7.88</v>
      </c>
      <c r="Q522" s="44">
        <v>8.5</v>
      </c>
      <c r="R522" s="44">
        <v>8</v>
      </c>
      <c r="S522" s="19">
        <v>98.3</v>
      </c>
      <c r="T522" s="44">
        <v>11.217802644964395</v>
      </c>
      <c r="U522" s="44">
        <v>10.593082400813834</v>
      </c>
      <c r="V522" s="44">
        <v>10.688148524923703</v>
      </c>
      <c r="W522" s="44">
        <v>10.783214649033571</v>
      </c>
      <c r="X522" s="44">
        <v>10.701729399796541</v>
      </c>
      <c r="Y522" s="44">
        <v>10.864699898270601</v>
      </c>
      <c r="Z522" s="44">
        <v>11.3264496439471</v>
      </c>
      <c r="AA522" s="44">
        <v>12.263530010172939</v>
      </c>
      <c r="AB522" s="44">
        <v>11.991912512716176</v>
      </c>
      <c r="AC522" s="44">
        <v>11.353611393692777</v>
      </c>
      <c r="AD522" s="44">
        <v>10.701729399796541</v>
      </c>
      <c r="AE522" s="44">
        <v>11.543743641912513</v>
      </c>
      <c r="AF522" s="44">
        <v>10.864699898270601</v>
      </c>
    </row>
    <row r="523" spans="1:32">
      <c r="A523" s="3">
        <v>2013</v>
      </c>
      <c r="B523" s="5" t="s">
        <v>27</v>
      </c>
      <c r="C523" s="5" t="s">
        <v>25</v>
      </c>
      <c r="D523" s="2">
        <v>17</v>
      </c>
      <c r="E523" s="2">
        <v>11</v>
      </c>
      <c r="F523" s="44">
        <v>7.9</v>
      </c>
      <c r="G523" s="44">
        <v>7.23</v>
      </c>
      <c r="H523" s="44">
        <v>7.67</v>
      </c>
      <c r="I523" s="44">
        <v>7.5</v>
      </c>
      <c r="J523" s="44">
        <v>7.76</v>
      </c>
      <c r="K523" s="44">
        <v>7.6</v>
      </c>
      <c r="L523" s="44">
        <v>8</v>
      </c>
      <c r="M523" s="44">
        <v>8.49</v>
      </c>
      <c r="N523" s="44">
        <v>8.4700000000000006</v>
      </c>
      <c r="O523" s="44">
        <v>8</v>
      </c>
      <c r="P523" s="44">
        <v>7.44</v>
      </c>
      <c r="Q523" s="44">
        <v>7.89</v>
      </c>
      <c r="R523" s="44">
        <v>7.5</v>
      </c>
      <c r="S523" s="19">
        <v>98.3</v>
      </c>
      <c r="T523" s="44">
        <v>10.728891149542219</v>
      </c>
      <c r="U523" s="44">
        <v>9.8189725330620554</v>
      </c>
      <c r="V523" s="44">
        <v>10.416531027466938</v>
      </c>
      <c r="W523" s="44">
        <v>10.185656154628688</v>
      </c>
      <c r="X523" s="44">
        <v>10.538758901322483</v>
      </c>
      <c r="Y523" s="44">
        <v>10.32146490335707</v>
      </c>
      <c r="Z523" s="44">
        <v>10.864699898270601</v>
      </c>
      <c r="AA523" s="44">
        <v>11.530162767039675</v>
      </c>
      <c r="AB523" s="44">
        <v>11.503001017294</v>
      </c>
      <c r="AC523" s="44">
        <v>10.864699898270601</v>
      </c>
      <c r="AD523" s="44">
        <v>10.104170905391658</v>
      </c>
      <c r="AE523" s="44">
        <v>10.715310274669381</v>
      </c>
      <c r="AF523" s="44">
        <v>10.185656154628688</v>
      </c>
    </row>
    <row r="524" spans="1:32">
      <c r="A524" s="3">
        <v>2013</v>
      </c>
      <c r="B524" s="5" t="s">
        <v>27</v>
      </c>
      <c r="C524" s="5" t="s">
        <v>26</v>
      </c>
      <c r="D524" s="2">
        <v>18</v>
      </c>
      <c r="E524" s="2">
        <v>11</v>
      </c>
      <c r="F524" s="44">
        <v>8.3699999999999992</v>
      </c>
      <c r="G524" s="44">
        <v>7.93</v>
      </c>
      <c r="H524" s="44">
        <v>7.93</v>
      </c>
      <c r="I524" s="44">
        <v>8.01</v>
      </c>
      <c r="J524" s="44">
        <v>7.92</v>
      </c>
      <c r="K524" s="44">
        <v>8.11</v>
      </c>
      <c r="L524" s="44">
        <v>8.4499999999999993</v>
      </c>
      <c r="M524" s="44">
        <v>9.4</v>
      </c>
      <c r="N524" s="44">
        <v>8.91</v>
      </c>
      <c r="O524" s="44">
        <v>8.4700000000000006</v>
      </c>
      <c r="P524" s="44">
        <v>8</v>
      </c>
      <c r="Q524" s="44">
        <v>8.69</v>
      </c>
      <c r="R524" s="44">
        <v>8.15</v>
      </c>
      <c r="S524" s="19">
        <v>98.3</v>
      </c>
      <c r="T524" s="44">
        <v>11.367192268565615</v>
      </c>
      <c r="U524" s="44">
        <v>10.769633774160733</v>
      </c>
      <c r="V524" s="44">
        <v>10.769633774160733</v>
      </c>
      <c r="W524" s="44">
        <v>10.878280773143439</v>
      </c>
      <c r="X524" s="44">
        <v>10.756052899287894</v>
      </c>
      <c r="Y524" s="44">
        <v>11.014089521871821</v>
      </c>
      <c r="Z524" s="44">
        <v>11.47583926754832</v>
      </c>
      <c r="AA524" s="44">
        <v>12.766022380467957</v>
      </c>
      <c r="AB524" s="44">
        <v>12.100559511698883</v>
      </c>
      <c r="AC524" s="44">
        <v>11.503001017294</v>
      </c>
      <c r="AD524" s="44">
        <v>10.864699898270601</v>
      </c>
      <c r="AE524" s="44">
        <v>11.80178026449644</v>
      </c>
      <c r="AF524" s="44">
        <v>11.068413021363176</v>
      </c>
    </row>
    <row r="525" spans="1:32">
      <c r="A525" s="3">
        <v>2013</v>
      </c>
      <c r="B525" s="5" t="s">
        <v>28</v>
      </c>
      <c r="C525" s="5" t="s">
        <v>18</v>
      </c>
      <c r="D525" s="2">
        <v>19</v>
      </c>
      <c r="E525" s="2">
        <v>11</v>
      </c>
      <c r="F525" s="45">
        <v>11.53</v>
      </c>
      <c r="G525" s="45">
        <v>10.6</v>
      </c>
      <c r="H525" s="45">
        <v>10.8</v>
      </c>
      <c r="I525" s="45">
        <v>10.48</v>
      </c>
      <c r="J525" s="45">
        <v>10.69</v>
      </c>
      <c r="K525" s="45">
        <v>10.8</v>
      </c>
      <c r="L525" s="45">
        <v>12.06</v>
      </c>
      <c r="M525" s="45">
        <v>14.54</v>
      </c>
      <c r="N525" s="45">
        <v>12.69</v>
      </c>
      <c r="O525" s="45">
        <v>10.9</v>
      </c>
      <c r="P525" s="45">
        <v>10.53</v>
      </c>
      <c r="Q525" s="45">
        <v>11.5</v>
      </c>
      <c r="R525" s="45">
        <v>10.25</v>
      </c>
      <c r="S525" s="19">
        <v>98.3</v>
      </c>
      <c r="T525" s="45">
        <v>15.658748728382502</v>
      </c>
      <c r="U525" s="45">
        <v>14.395727365208545</v>
      </c>
      <c r="V525" s="45">
        <v>14.667344862665313</v>
      </c>
      <c r="W525" s="45">
        <v>14.232756866734489</v>
      </c>
      <c r="X525" s="45">
        <v>14.51795523906409</v>
      </c>
      <c r="Y525" s="45">
        <v>14.667344862665313</v>
      </c>
      <c r="Z525" s="45">
        <v>16.378535096642931</v>
      </c>
      <c r="AA525" s="45">
        <v>19.746592065106814</v>
      </c>
      <c r="AB525" s="45">
        <v>17.23413021363174</v>
      </c>
      <c r="AC525" s="45">
        <v>14.803153611393695</v>
      </c>
      <c r="AD525" s="45">
        <v>14.300661241098677</v>
      </c>
      <c r="AE525" s="45">
        <v>15.618006103763989</v>
      </c>
      <c r="AF525" s="45">
        <v>13.920396744659207</v>
      </c>
    </row>
    <row r="526" spans="1:32">
      <c r="A526" s="3">
        <v>2013</v>
      </c>
      <c r="B526" s="5" t="s">
        <v>28</v>
      </c>
      <c r="C526" s="5" t="s">
        <v>19</v>
      </c>
      <c r="D526" s="2">
        <v>20</v>
      </c>
      <c r="E526" s="2">
        <v>11</v>
      </c>
      <c r="F526" s="45">
        <v>12.85</v>
      </c>
      <c r="G526" s="45">
        <v>11.86</v>
      </c>
      <c r="H526" s="45">
        <v>11.96</v>
      </c>
      <c r="I526" s="45">
        <v>11.78</v>
      </c>
      <c r="J526" s="45">
        <v>12.01</v>
      </c>
      <c r="K526" s="45">
        <v>12.12</v>
      </c>
      <c r="L526" s="45">
        <v>13.7</v>
      </c>
      <c r="M526" s="45">
        <v>15.57</v>
      </c>
      <c r="N526" s="45">
        <v>14.5</v>
      </c>
      <c r="O526" s="45">
        <v>12.26</v>
      </c>
      <c r="P526" s="45">
        <v>11.89</v>
      </c>
      <c r="Q526" s="45">
        <v>12.69</v>
      </c>
      <c r="R526" s="45">
        <v>10.87</v>
      </c>
      <c r="S526" s="19">
        <v>98.3</v>
      </c>
      <c r="T526" s="45">
        <v>17.45142421159715</v>
      </c>
      <c r="U526" s="45">
        <v>16.106917599186165</v>
      </c>
      <c r="V526" s="45">
        <v>16.242726347914548</v>
      </c>
      <c r="W526" s="45">
        <v>15.998270600203458</v>
      </c>
      <c r="X526" s="45">
        <v>16.310630722278738</v>
      </c>
      <c r="Y526" s="45">
        <v>16.460020345879961</v>
      </c>
      <c r="Z526" s="45">
        <v>18.605798575788402</v>
      </c>
      <c r="AA526" s="45">
        <v>21.145422177009159</v>
      </c>
      <c r="AB526" s="45">
        <v>19.692268565615464</v>
      </c>
      <c r="AC526" s="45">
        <v>16.650152594099694</v>
      </c>
      <c r="AD526" s="45">
        <v>16.147660223804682</v>
      </c>
      <c r="AE526" s="45">
        <v>17.23413021363174</v>
      </c>
      <c r="AF526" s="45">
        <v>14.762410986775178</v>
      </c>
    </row>
    <row r="527" spans="1:32">
      <c r="A527" s="3">
        <v>2013</v>
      </c>
      <c r="B527" s="5" t="s">
        <v>28</v>
      </c>
      <c r="C527" s="5" t="s">
        <v>20</v>
      </c>
      <c r="D527" s="2">
        <v>21</v>
      </c>
      <c r="E527" s="2">
        <v>11</v>
      </c>
      <c r="F527" s="45">
        <v>10.31</v>
      </c>
      <c r="G527" s="45">
        <v>9.6199999999999992</v>
      </c>
      <c r="H527" s="45">
        <v>9.84</v>
      </c>
      <c r="I527" s="45">
        <v>9.44</v>
      </c>
      <c r="J527" s="45">
        <v>9.49</v>
      </c>
      <c r="K527" s="45">
        <v>9.65</v>
      </c>
      <c r="L527" s="45">
        <v>10.48</v>
      </c>
      <c r="M527" s="45">
        <v>13.53</v>
      </c>
      <c r="N527" s="45">
        <v>10.96</v>
      </c>
      <c r="O527" s="45">
        <v>9.82</v>
      </c>
      <c r="P527" s="45">
        <v>9.69</v>
      </c>
      <c r="Q527" s="45">
        <v>10.41</v>
      </c>
      <c r="R527" s="45">
        <v>9.83</v>
      </c>
      <c r="S527" s="19">
        <v>98.3</v>
      </c>
      <c r="T527" s="45">
        <v>14.001881993896236</v>
      </c>
      <c r="U527" s="45">
        <v>13.064801627670397</v>
      </c>
      <c r="V527" s="45">
        <v>13.363580874872838</v>
      </c>
      <c r="W527" s="45">
        <v>12.820345879959309</v>
      </c>
      <c r="X527" s="45">
        <v>12.8882502543235</v>
      </c>
      <c r="Y527" s="45">
        <v>13.105544252288913</v>
      </c>
      <c r="Z527" s="45">
        <v>14.232756866734489</v>
      </c>
      <c r="AA527" s="45">
        <v>18.374923702950152</v>
      </c>
      <c r="AB527" s="45">
        <v>14.884638860630723</v>
      </c>
      <c r="AC527" s="45">
        <v>13.336419125127163</v>
      </c>
      <c r="AD527" s="45">
        <v>13.159867751780265</v>
      </c>
      <c r="AE527" s="45">
        <v>14.137690742624621</v>
      </c>
      <c r="AF527" s="45">
        <v>13.350000000000001</v>
      </c>
    </row>
    <row r="528" spans="1:32">
      <c r="A528" s="3">
        <v>2013</v>
      </c>
      <c r="B528" s="5" t="s">
        <v>28</v>
      </c>
      <c r="C528" s="5" t="s">
        <v>21</v>
      </c>
      <c r="D528" s="2">
        <v>22</v>
      </c>
      <c r="E528" s="2">
        <v>11</v>
      </c>
      <c r="F528" s="45">
        <v>13.02</v>
      </c>
      <c r="G528" s="45">
        <v>11.99</v>
      </c>
      <c r="H528" s="45">
        <v>12.28</v>
      </c>
      <c r="I528" s="45">
        <v>11.9</v>
      </c>
      <c r="J528" s="45">
        <v>12.01</v>
      </c>
      <c r="K528" s="45">
        <v>12.16</v>
      </c>
      <c r="L528" s="45">
        <v>13.69</v>
      </c>
      <c r="M528" s="45">
        <v>16.05</v>
      </c>
      <c r="N528" s="45">
        <v>14.28</v>
      </c>
      <c r="O528" s="45">
        <v>12.22</v>
      </c>
      <c r="P528" s="45">
        <v>11.98</v>
      </c>
      <c r="Q528" s="45">
        <v>12.85</v>
      </c>
      <c r="R528" s="45">
        <v>11.46</v>
      </c>
      <c r="S528" s="19">
        <v>98.3</v>
      </c>
      <c r="T528" s="45">
        <v>17.6822990844354</v>
      </c>
      <c r="U528" s="45">
        <v>16.283468972533061</v>
      </c>
      <c r="V528" s="45">
        <v>16.677314343845371</v>
      </c>
      <c r="W528" s="45">
        <v>16.161241098677518</v>
      </c>
      <c r="X528" s="45">
        <v>16.310630722278738</v>
      </c>
      <c r="Y528" s="45">
        <v>16.514343845371315</v>
      </c>
      <c r="Z528" s="45">
        <v>18.592217700915565</v>
      </c>
      <c r="AA528" s="45">
        <v>21.797304170905395</v>
      </c>
      <c r="AB528" s="45">
        <v>19.393489318413021</v>
      </c>
      <c r="AC528" s="45">
        <v>16.595829094608344</v>
      </c>
      <c r="AD528" s="45">
        <v>16.269888097660225</v>
      </c>
      <c r="AE528" s="45">
        <v>17.45142421159715</v>
      </c>
      <c r="AF528" s="45">
        <v>15.563682604272636</v>
      </c>
    </row>
    <row r="529" spans="1:32">
      <c r="A529" s="3">
        <v>2013</v>
      </c>
      <c r="B529" s="5" t="s">
        <v>28</v>
      </c>
      <c r="C529" s="5" t="s">
        <v>22</v>
      </c>
      <c r="D529" s="2">
        <v>23</v>
      </c>
      <c r="E529" s="2">
        <v>11</v>
      </c>
      <c r="F529" s="45">
        <v>13.6</v>
      </c>
      <c r="G529" s="45">
        <v>12.32</v>
      </c>
      <c r="H529" s="45">
        <v>12.77</v>
      </c>
      <c r="I529" s="45">
        <v>12.43</v>
      </c>
      <c r="J529" s="45">
        <v>12.66</v>
      </c>
      <c r="K529" s="45">
        <v>12.78</v>
      </c>
      <c r="L529" s="45">
        <v>14.39</v>
      </c>
      <c r="M529" s="45">
        <v>16.72</v>
      </c>
      <c r="N529" s="45">
        <v>15.25</v>
      </c>
      <c r="O529" s="45">
        <v>12.99</v>
      </c>
      <c r="P529" s="45">
        <v>12.45</v>
      </c>
      <c r="Q529" s="45">
        <v>13.28</v>
      </c>
      <c r="R529" s="45">
        <v>11.39</v>
      </c>
      <c r="S529" s="19">
        <v>98.3</v>
      </c>
      <c r="T529" s="45">
        <v>18.469989827060019</v>
      </c>
      <c r="U529" s="45">
        <v>16.731637843336724</v>
      </c>
      <c r="V529" s="45">
        <v>17.342777212614443</v>
      </c>
      <c r="W529" s="45">
        <v>16.881027466937944</v>
      </c>
      <c r="X529" s="45">
        <v>17.193387589013227</v>
      </c>
      <c r="Y529" s="45">
        <v>17.356358087487283</v>
      </c>
      <c r="Z529" s="45">
        <v>19.542878942014244</v>
      </c>
      <c r="AA529" s="45">
        <v>22.707222787385554</v>
      </c>
      <c r="AB529" s="45">
        <v>20.710834181078333</v>
      </c>
      <c r="AC529" s="45">
        <v>17.641556459816886</v>
      </c>
      <c r="AD529" s="45">
        <v>16.908189216683621</v>
      </c>
      <c r="AE529" s="45">
        <v>18.035401831129196</v>
      </c>
      <c r="AF529" s="45">
        <v>15.468616480162767</v>
      </c>
    </row>
    <row r="530" spans="1:32">
      <c r="A530" s="3">
        <v>2013</v>
      </c>
      <c r="B530" s="5" t="s">
        <v>28</v>
      </c>
      <c r="C530" s="5" t="s">
        <v>23</v>
      </c>
      <c r="D530" s="2">
        <v>24</v>
      </c>
      <c r="E530" s="2">
        <v>11</v>
      </c>
      <c r="F530" s="45">
        <v>12.24</v>
      </c>
      <c r="G530" s="45">
        <v>11.24</v>
      </c>
      <c r="H530" s="45">
        <v>11.59</v>
      </c>
      <c r="I530" s="45">
        <v>11.01</v>
      </c>
      <c r="J530" s="45">
        <v>11.12</v>
      </c>
      <c r="K530" s="45">
        <v>11.16</v>
      </c>
      <c r="L530" s="45">
        <v>12.61</v>
      </c>
      <c r="M530" s="45">
        <v>15.39</v>
      </c>
      <c r="N530" s="45">
        <v>12.85</v>
      </c>
      <c r="O530" s="45">
        <v>11.19</v>
      </c>
      <c r="P530" s="45">
        <v>11.19</v>
      </c>
      <c r="Q530" s="45">
        <v>12.16</v>
      </c>
      <c r="R530" s="45">
        <v>11.58</v>
      </c>
      <c r="S530" s="19">
        <v>98.3</v>
      </c>
      <c r="T530" s="45">
        <v>16.622990844354018</v>
      </c>
      <c r="U530" s="45">
        <v>15.264903357070194</v>
      </c>
      <c r="V530" s="45">
        <v>15.740233977619532</v>
      </c>
      <c r="W530" s="45">
        <v>14.952543234994915</v>
      </c>
      <c r="X530" s="45">
        <v>15.101932858596134</v>
      </c>
      <c r="Y530" s="45">
        <v>15.156256358087489</v>
      </c>
      <c r="Z530" s="45">
        <v>17.125483214649034</v>
      </c>
      <c r="AA530" s="45">
        <v>20.900966429298069</v>
      </c>
      <c r="AB530" s="45">
        <v>17.45142421159715</v>
      </c>
      <c r="AC530" s="45">
        <v>15.196998982706003</v>
      </c>
      <c r="AD530" s="45">
        <v>15.196998982706003</v>
      </c>
      <c r="AE530" s="45">
        <v>16.514343845371315</v>
      </c>
      <c r="AF530" s="45">
        <v>15.726653102746695</v>
      </c>
    </row>
    <row r="531" spans="1:32">
      <c r="A531" s="3">
        <v>2013</v>
      </c>
      <c r="B531" s="5" t="s">
        <v>28</v>
      </c>
      <c r="C531" s="5" t="s">
        <v>24</v>
      </c>
      <c r="D531" s="2">
        <v>25</v>
      </c>
      <c r="E531" s="2">
        <v>11</v>
      </c>
      <c r="F531" s="45">
        <v>8.26</v>
      </c>
      <c r="G531" s="45">
        <v>7.8</v>
      </c>
      <c r="H531" s="45">
        <v>7.87</v>
      </c>
      <c r="I531" s="45">
        <v>7.93</v>
      </c>
      <c r="J531" s="45">
        <v>7.89</v>
      </c>
      <c r="K531" s="45">
        <v>8.02</v>
      </c>
      <c r="L531" s="45">
        <v>8.33</v>
      </c>
      <c r="M531" s="45">
        <v>9.06</v>
      </c>
      <c r="N531" s="45">
        <v>8.84</v>
      </c>
      <c r="O531" s="45">
        <v>8.35</v>
      </c>
      <c r="P531" s="45">
        <v>7.88</v>
      </c>
      <c r="Q531" s="45">
        <v>8.5</v>
      </c>
      <c r="R531" s="45">
        <v>8</v>
      </c>
      <c r="S531" s="19">
        <v>98.3</v>
      </c>
      <c r="T531" s="45">
        <v>11.217802644964395</v>
      </c>
      <c r="U531" s="45">
        <v>10.593082400813834</v>
      </c>
      <c r="V531" s="45">
        <v>10.688148524923703</v>
      </c>
      <c r="W531" s="45">
        <v>10.769633774160733</v>
      </c>
      <c r="X531" s="45">
        <v>10.715310274669381</v>
      </c>
      <c r="Y531" s="45">
        <v>10.891861648016276</v>
      </c>
      <c r="Z531" s="45">
        <v>11.312868769074264</v>
      </c>
      <c r="AA531" s="45">
        <v>12.304272634791454</v>
      </c>
      <c r="AB531" s="45">
        <v>12.005493387589013</v>
      </c>
      <c r="AC531" s="45">
        <v>11.340030518819939</v>
      </c>
      <c r="AD531" s="45">
        <v>10.701729399796541</v>
      </c>
      <c r="AE531" s="45">
        <v>11.543743641912513</v>
      </c>
      <c r="AF531" s="45">
        <v>10.864699898270601</v>
      </c>
    </row>
    <row r="532" spans="1:32">
      <c r="A532" s="3">
        <v>2013</v>
      </c>
      <c r="B532" s="5" t="s">
        <v>28</v>
      </c>
      <c r="C532" s="5" t="s">
        <v>25</v>
      </c>
      <c r="D532" s="2">
        <v>26</v>
      </c>
      <c r="E532" s="2">
        <v>11</v>
      </c>
      <c r="F532" s="45">
        <v>7.91</v>
      </c>
      <c r="G532" s="45">
        <v>7.22</v>
      </c>
      <c r="H532" s="45">
        <v>7.69</v>
      </c>
      <c r="I532" s="45">
        <v>7.5</v>
      </c>
      <c r="J532" s="45">
        <v>7.73</v>
      </c>
      <c r="K532" s="45">
        <v>7.62</v>
      </c>
      <c r="L532" s="45">
        <v>8</v>
      </c>
      <c r="M532" s="45">
        <v>8.5500000000000007</v>
      </c>
      <c r="N532" s="45">
        <v>8.5</v>
      </c>
      <c r="O532" s="45">
        <v>8</v>
      </c>
      <c r="P532" s="45">
        <v>7.45</v>
      </c>
      <c r="Q532" s="45">
        <v>7.84</v>
      </c>
      <c r="R532" s="45">
        <v>7.5</v>
      </c>
      <c r="S532" s="19">
        <v>98.3</v>
      </c>
      <c r="T532" s="45">
        <v>10.742472024415058</v>
      </c>
      <c r="U532" s="45">
        <v>9.8053916581892171</v>
      </c>
      <c r="V532" s="45">
        <v>10.443692777212615</v>
      </c>
      <c r="W532" s="45">
        <v>10.185656154628688</v>
      </c>
      <c r="X532" s="45">
        <v>10.49801627670397</v>
      </c>
      <c r="Y532" s="45">
        <v>10.348626653102746</v>
      </c>
      <c r="Z532" s="45">
        <v>10.864699898270601</v>
      </c>
      <c r="AA532" s="45">
        <v>11.611648016276707</v>
      </c>
      <c r="AB532" s="45">
        <v>11.543743641912513</v>
      </c>
      <c r="AC532" s="45">
        <v>10.864699898270601</v>
      </c>
      <c r="AD532" s="45">
        <v>10.117751780264497</v>
      </c>
      <c r="AE532" s="45">
        <v>10.647405900305188</v>
      </c>
      <c r="AF532" s="45">
        <v>10.185656154628688</v>
      </c>
    </row>
    <row r="533" spans="1:32">
      <c r="A533" s="3">
        <v>2013</v>
      </c>
      <c r="B533" s="5" t="s">
        <v>28</v>
      </c>
      <c r="C533" s="5" t="s">
        <v>26</v>
      </c>
      <c r="D533" s="2">
        <v>27</v>
      </c>
      <c r="E533" s="2">
        <v>11</v>
      </c>
      <c r="F533" s="45">
        <v>8.3699999999999992</v>
      </c>
      <c r="G533" s="45">
        <v>7.92</v>
      </c>
      <c r="H533" s="45">
        <v>7.91</v>
      </c>
      <c r="I533" s="45">
        <v>8.01</v>
      </c>
      <c r="J533" s="45">
        <v>7.95</v>
      </c>
      <c r="K533" s="45">
        <v>8.1199999999999992</v>
      </c>
      <c r="L533" s="45">
        <v>8.4499999999999993</v>
      </c>
      <c r="M533" s="45">
        <v>9.39</v>
      </c>
      <c r="N533" s="45">
        <v>8.91</v>
      </c>
      <c r="O533" s="45">
        <v>8.4700000000000006</v>
      </c>
      <c r="P533" s="45">
        <v>7.98</v>
      </c>
      <c r="Q533" s="45">
        <v>8.69</v>
      </c>
      <c r="R533" s="45">
        <v>8.16</v>
      </c>
      <c r="S533" s="19">
        <v>98.3</v>
      </c>
      <c r="T533" s="45">
        <v>11.367192268565615</v>
      </c>
      <c r="U533" s="45">
        <v>10.756052899287894</v>
      </c>
      <c r="V533" s="45">
        <v>10.742472024415058</v>
      </c>
      <c r="W533" s="45">
        <v>10.878280773143439</v>
      </c>
      <c r="X533" s="45">
        <v>10.796795523906409</v>
      </c>
      <c r="Y533" s="45">
        <v>11.027670396744659</v>
      </c>
      <c r="Z533" s="45">
        <v>11.47583926754832</v>
      </c>
      <c r="AA533" s="45">
        <v>12.752441505595119</v>
      </c>
      <c r="AB533" s="45">
        <v>12.100559511698883</v>
      </c>
      <c r="AC533" s="45">
        <v>11.503001017294</v>
      </c>
      <c r="AD533" s="45">
        <v>10.837538148524926</v>
      </c>
      <c r="AE533" s="45">
        <v>11.80178026449644</v>
      </c>
      <c r="AF533" s="45">
        <v>11.081993896236014</v>
      </c>
    </row>
    <row r="534" spans="1:32">
      <c r="A534" s="3">
        <v>2013</v>
      </c>
      <c r="B534" s="5" t="s">
        <v>29</v>
      </c>
      <c r="C534" s="5" t="s">
        <v>18</v>
      </c>
      <c r="D534" s="2">
        <v>28</v>
      </c>
      <c r="E534" s="2">
        <v>11</v>
      </c>
      <c r="F534" s="46">
        <v>21837</v>
      </c>
      <c r="G534" s="46">
        <v>20048</v>
      </c>
      <c r="H534" s="46">
        <v>20578</v>
      </c>
      <c r="I534" s="46">
        <v>20082</v>
      </c>
      <c r="J534" s="46">
        <v>20887</v>
      </c>
      <c r="K534" s="46">
        <v>20600</v>
      </c>
      <c r="L534" s="46">
        <v>23167</v>
      </c>
      <c r="M534" s="46">
        <v>27956</v>
      </c>
      <c r="N534" s="46">
        <v>23868</v>
      </c>
      <c r="O534" s="46">
        <v>20320</v>
      </c>
      <c r="P534" s="46">
        <v>19725</v>
      </c>
      <c r="Q534" s="46">
        <v>21522</v>
      </c>
      <c r="R534" s="46">
        <v>18473</v>
      </c>
      <c r="S534" s="19">
        <v>98.3</v>
      </c>
      <c r="T534" s="46">
        <v>29656.556459816889</v>
      </c>
      <c r="U534" s="46">
        <v>27226.937945066125</v>
      </c>
      <c r="V534" s="46">
        <v>27946.724313326551</v>
      </c>
      <c r="W534" s="46">
        <v>27273.112919633775</v>
      </c>
      <c r="X534" s="46">
        <v>28366.373346897253</v>
      </c>
      <c r="Y534" s="46">
        <v>27976.602238046795</v>
      </c>
      <c r="Z534" s="46">
        <v>31462.812817904374</v>
      </c>
      <c r="AA534" s="46">
        <v>37966.693794506617</v>
      </c>
      <c r="AB534" s="46">
        <v>32414.832146490338</v>
      </c>
      <c r="AC534" s="46">
        <v>27596.337741607324</v>
      </c>
      <c r="AD534" s="46">
        <v>26788.275686673449</v>
      </c>
      <c r="AE534" s="46">
        <v>29228.758901322482</v>
      </c>
      <c r="AF534" s="46">
        <v>25087.950152594101</v>
      </c>
    </row>
    <row r="535" spans="1:32">
      <c r="A535" s="3">
        <v>2013</v>
      </c>
      <c r="B535" s="5" t="s">
        <v>29</v>
      </c>
      <c r="C535" s="5" t="s">
        <v>19</v>
      </c>
      <c r="D535" s="2">
        <v>29</v>
      </c>
      <c r="E535" s="2">
        <v>11</v>
      </c>
      <c r="F535" s="46">
        <v>27151</v>
      </c>
      <c r="G535" s="46">
        <v>24555</v>
      </c>
      <c r="H535" s="46">
        <v>25380</v>
      </c>
      <c r="I535" s="46">
        <v>25463</v>
      </c>
      <c r="J535" s="46">
        <v>26044</v>
      </c>
      <c r="K535" s="46">
        <v>25864</v>
      </c>
      <c r="L535" s="46">
        <v>28930</v>
      </c>
      <c r="M535" s="46">
        <v>32175</v>
      </c>
      <c r="N535" s="46">
        <v>30481</v>
      </c>
      <c r="O535" s="46">
        <v>25873</v>
      </c>
      <c r="P535" s="46">
        <v>24550</v>
      </c>
      <c r="Q535" s="46">
        <v>26504</v>
      </c>
      <c r="R535" s="46">
        <v>21804</v>
      </c>
      <c r="S535" s="19">
        <v>98.3</v>
      </c>
      <c r="T535" s="46">
        <v>36873.433367243131</v>
      </c>
      <c r="U535" s="46">
        <v>33347.838250254325</v>
      </c>
      <c r="V535" s="46">
        <v>34468.260427263478</v>
      </c>
      <c r="W535" s="46">
        <v>34580.981688708038</v>
      </c>
      <c r="X535" s="46">
        <v>35370.030518819942</v>
      </c>
      <c r="Y535" s="46">
        <v>35125.574771108848</v>
      </c>
      <c r="Z535" s="46">
        <v>39289.471007121057</v>
      </c>
      <c r="AA535" s="46">
        <v>43696.464903357075</v>
      </c>
      <c r="AB535" s="46">
        <v>41395.864699898273</v>
      </c>
      <c r="AC535" s="46">
        <v>35137.797558494407</v>
      </c>
      <c r="AD535" s="46">
        <v>33341.047812817902</v>
      </c>
      <c r="AE535" s="46">
        <v>35994.7507629705</v>
      </c>
      <c r="AF535" s="46">
        <v>29611.739572736522</v>
      </c>
    </row>
    <row r="536" spans="1:32">
      <c r="A536" s="3">
        <v>2013</v>
      </c>
      <c r="B536" s="5" t="s">
        <v>29</v>
      </c>
      <c r="C536" s="5" t="s">
        <v>20</v>
      </c>
      <c r="D536" s="2">
        <v>30</v>
      </c>
      <c r="E536" s="2">
        <v>11</v>
      </c>
      <c r="F536" s="46">
        <v>16972</v>
      </c>
      <c r="G536" s="46">
        <v>15716</v>
      </c>
      <c r="H536" s="46">
        <v>16678</v>
      </c>
      <c r="I536" s="46">
        <v>15377</v>
      </c>
      <c r="J536" s="46">
        <v>15814</v>
      </c>
      <c r="K536" s="46">
        <v>15856</v>
      </c>
      <c r="L536" s="46">
        <v>17218</v>
      </c>
      <c r="M536" s="46">
        <v>23728</v>
      </c>
      <c r="N536" s="46">
        <v>17657</v>
      </c>
      <c r="O536" s="46">
        <v>15345</v>
      </c>
      <c r="P536" s="46">
        <v>16064</v>
      </c>
      <c r="Q536" s="46">
        <v>17168</v>
      </c>
      <c r="R536" s="46">
        <v>15013</v>
      </c>
      <c r="S536" s="19">
        <v>98.3</v>
      </c>
      <c r="T536" s="46">
        <v>23049.460834181078</v>
      </c>
      <c r="U536" s="46">
        <v>21343.702950152594</v>
      </c>
      <c r="V536" s="46">
        <v>22650.183112919636</v>
      </c>
      <c r="W536" s="46">
        <v>20883.311291963379</v>
      </c>
      <c r="X536" s="46">
        <v>21476.79552390641</v>
      </c>
      <c r="Y536" s="46">
        <v>21533.83519837233</v>
      </c>
      <c r="Z536" s="46">
        <v>23383.5503560529</v>
      </c>
      <c r="AA536" s="46">
        <v>32224.699898270603</v>
      </c>
      <c r="AB536" s="46">
        <v>23979.7507629705</v>
      </c>
      <c r="AC536" s="46">
        <v>20839.852492370297</v>
      </c>
      <c r="AD536" s="46">
        <v>21816.317395727365</v>
      </c>
      <c r="AE536" s="46">
        <v>23315.645981688707</v>
      </c>
      <c r="AF536" s="46">
        <v>20388.967446592065</v>
      </c>
    </row>
    <row r="537" spans="1:32">
      <c r="A537" s="3">
        <v>2013</v>
      </c>
      <c r="B537" s="5" t="s">
        <v>29</v>
      </c>
      <c r="C537" s="5" t="s">
        <v>21</v>
      </c>
      <c r="D537" s="2">
        <v>31</v>
      </c>
      <c r="E537" s="2">
        <v>11</v>
      </c>
      <c r="F537" s="46">
        <v>27011</v>
      </c>
      <c r="G537" s="46">
        <v>24234</v>
      </c>
      <c r="H537" s="46">
        <v>25309</v>
      </c>
      <c r="I537" s="46">
        <v>24973</v>
      </c>
      <c r="J537" s="46">
        <v>25379</v>
      </c>
      <c r="K537" s="46">
        <v>25355</v>
      </c>
      <c r="L537" s="46">
        <v>28369</v>
      </c>
      <c r="M537" s="46">
        <v>32750</v>
      </c>
      <c r="N537" s="46">
        <v>29650</v>
      </c>
      <c r="O537" s="46">
        <v>25630</v>
      </c>
      <c r="P537" s="46">
        <v>24427</v>
      </c>
      <c r="Q537" s="46">
        <v>26444</v>
      </c>
      <c r="R537" s="46">
        <v>23999</v>
      </c>
      <c r="S537" s="19">
        <v>98.3</v>
      </c>
      <c r="T537" s="46">
        <v>36683.301119023396</v>
      </c>
      <c r="U537" s="46">
        <v>32911.892166836216</v>
      </c>
      <c r="V537" s="46">
        <v>34371.836215666328</v>
      </c>
      <c r="W537" s="46">
        <v>33915.518819938967</v>
      </c>
      <c r="X537" s="46">
        <v>34466.902339776199</v>
      </c>
      <c r="Y537" s="46">
        <v>34434.308240081387</v>
      </c>
      <c r="Z537" s="46">
        <v>38527.583926754836</v>
      </c>
      <c r="AA537" s="46">
        <v>44477.36520854527</v>
      </c>
      <c r="AB537" s="46">
        <v>40267.293997965411</v>
      </c>
      <c r="AC537" s="46">
        <v>34807.782299084436</v>
      </c>
      <c r="AD537" s="46">
        <v>33174.003051881991</v>
      </c>
      <c r="AE537" s="46">
        <v>35913.265513733473</v>
      </c>
      <c r="AF537" s="46">
        <v>32592.741607324519</v>
      </c>
    </row>
    <row r="538" spans="1:32">
      <c r="A538" s="3">
        <v>2013</v>
      </c>
      <c r="B538" s="5" t="s">
        <v>29</v>
      </c>
      <c r="C538" s="5" t="s">
        <v>22</v>
      </c>
      <c r="D538" s="2">
        <v>32</v>
      </c>
      <c r="E538" s="2">
        <v>11</v>
      </c>
      <c r="F538" s="46">
        <v>29271</v>
      </c>
      <c r="G538" s="46">
        <v>26243</v>
      </c>
      <c r="H538" s="46">
        <v>27458</v>
      </c>
      <c r="I538" s="46">
        <v>27353</v>
      </c>
      <c r="J538" s="46">
        <v>27762</v>
      </c>
      <c r="K538" s="46">
        <v>27839</v>
      </c>
      <c r="L538" s="46">
        <v>31003</v>
      </c>
      <c r="M538" s="46">
        <v>35136</v>
      </c>
      <c r="N538" s="46">
        <v>32916</v>
      </c>
      <c r="O538" s="46">
        <v>28154</v>
      </c>
      <c r="P538" s="46">
        <v>26391</v>
      </c>
      <c r="Q538" s="46">
        <v>28501</v>
      </c>
      <c r="R538" s="46">
        <v>24452</v>
      </c>
      <c r="S538" s="19">
        <v>98.3</v>
      </c>
      <c r="T538" s="46">
        <v>39752.578840284841</v>
      </c>
      <c r="U538" s="46">
        <v>35640.289928789418</v>
      </c>
      <c r="V538" s="46">
        <v>37290.366225839265</v>
      </c>
      <c r="W538" s="46">
        <v>37147.767039674465</v>
      </c>
      <c r="X538" s="46">
        <v>37703.224821973548</v>
      </c>
      <c r="Y538" s="46">
        <v>37807.797558494407</v>
      </c>
      <c r="Z538" s="46">
        <v>42104.786368260429</v>
      </c>
      <c r="AA538" s="46">
        <v>47717.761953204477</v>
      </c>
      <c r="AB538" s="46">
        <v>44702.807731434383</v>
      </c>
      <c r="AC538" s="46">
        <v>38235.595116988814</v>
      </c>
      <c r="AD538" s="46">
        <v>35841.286876907427</v>
      </c>
      <c r="AE538" s="46">
        <v>38706.851475076299</v>
      </c>
      <c r="AF538" s="46">
        <v>33207.955239064089</v>
      </c>
    </row>
    <row r="539" spans="1:32">
      <c r="A539" s="3">
        <v>2013</v>
      </c>
      <c r="B539" s="5" t="s">
        <v>29</v>
      </c>
      <c r="C539" s="5" t="s">
        <v>23</v>
      </c>
      <c r="D539" s="2">
        <v>33</v>
      </c>
      <c r="E539" s="2">
        <v>11</v>
      </c>
      <c r="F539" s="46">
        <v>23584</v>
      </c>
      <c r="G539" s="46">
        <v>21514</v>
      </c>
      <c r="H539" s="46">
        <v>22221</v>
      </c>
      <c r="I539" s="46">
        <v>21223</v>
      </c>
      <c r="J539" s="46">
        <v>21584</v>
      </c>
      <c r="K539" s="46">
        <v>21631</v>
      </c>
      <c r="L539" s="46">
        <v>24366</v>
      </c>
      <c r="M539" s="46">
        <v>29971</v>
      </c>
      <c r="N539" s="46">
        <v>25000</v>
      </c>
      <c r="O539" s="46">
        <v>21741</v>
      </c>
      <c r="P539" s="46">
        <v>21388</v>
      </c>
      <c r="Q539" s="46">
        <v>23315</v>
      </c>
      <c r="R539" s="46">
        <v>22955</v>
      </c>
      <c r="S539" s="19">
        <v>98.3</v>
      </c>
      <c r="T539" s="46">
        <v>32029.135300101731</v>
      </c>
      <c r="U539" s="46">
        <v>29217.894201424213</v>
      </c>
      <c r="V539" s="46">
        <v>30178.062054933878</v>
      </c>
      <c r="W539" s="46">
        <v>28822.690742624618</v>
      </c>
      <c r="X539" s="46">
        <v>29312.960325534081</v>
      </c>
      <c r="Y539" s="46">
        <v>29376.790437436419</v>
      </c>
      <c r="Z539" s="46">
        <v>33091.159715157679</v>
      </c>
      <c r="AA539" s="46">
        <v>40703.240081383519</v>
      </c>
      <c r="AB539" s="46">
        <v>33952.187182095629</v>
      </c>
      <c r="AC539" s="46">
        <v>29526.180061037641</v>
      </c>
      <c r="AD539" s="46">
        <v>29046.775178026452</v>
      </c>
      <c r="AE539" s="46">
        <v>31663.809766022383</v>
      </c>
      <c r="AF539" s="46">
        <v>31174.898270600206</v>
      </c>
    </row>
    <row r="540" spans="1:32">
      <c r="A540" s="3">
        <v>2013</v>
      </c>
      <c r="B540" s="5" t="s">
        <v>29</v>
      </c>
      <c r="C540" s="5" t="s">
        <v>24</v>
      </c>
      <c r="D540" s="2">
        <v>34</v>
      </c>
      <c r="E540" s="2">
        <v>11</v>
      </c>
      <c r="F540" s="46">
        <v>8862</v>
      </c>
      <c r="G540" s="46">
        <v>8550</v>
      </c>
      <c r="H540" s="46">
        <v>8704</v>
      </c>
      <c r="I540" s="46">
        <v>8712</v>
      </c>
      <c r="J540" s="46">
        <v>8668</v>
      </c>
      <c r="K540" s="46">
        <v>8851</v>
      </c>
      <c r="L540" s="46">
        <v>8894</v>
      </c>
      <c r="M540" s="46">
        <v>9421</v>
      </c>
      <c r="N540" s="46">
        <v>9028</v>
      </c>
      <c r="O540" s="46">
        <v>8664</v>
      </c>
      <c r="P540" s="46">
        <v>8906</v>
      </c>
      <c r="Q540" s="46">
        <v>9308</v>
      </c>
      <c r="R540" s="46">
        <v>8231</v>
      </c>
      <c r="S540" s="19">
        <v>98.3</v>
      </c>
      <c r="T540" s="46">
        <v>12035.371312309258</v>
      </c>
      <c r="U540" s="46">
        <v>11611.648016276704</v>
      </c>
      <c r="V540" s="46">
        <v>11820.793489318414</v>
      </c>
      <c r="W540" s="46">
        <v>11831.658189216683</v>
      </c>
      <c r="X540" s="46">
        <v>11771.902339776196</v>
      </c>
      <c r="Y540" s="46">
        <v>12020.432349949137</v>
      </c>
      <c r="Z540" s="46">
        <v>12078.83011190234</v>
      </c>
      <c r="AA540" s="46">
        <v>12794.542217700917</v>
      </c>
      <c r="AB540" s="46">
        <v>12260.813835198373</v>
      </c>
      <c r="AC540" s="46">
        <v>11766.469989827061</v>
      </c>
      <c r="AD540" s="46">
        <v>12095.127161749746</v>
      </c>
      <c r="AE540" s="46">
        <v>12641.078331637844</v>
      </c>
      <c r="AF540" s="46">
        <v>11178.418107833164</v>
      </c>
    </row>
    <row r="541" spans="1:32">
      <c r="A541" s="3">
        <v>2013</v>
      </c>
      <c r="B541" s="5" t="s">
        <v>29</v>
      </c>
      <c r="C541" s="5" t="s">
        <v>25</v>
      </c>
      <c r="D541" s="2">
        <v>35</v>
      </c>
      <c r="E541" s="2">
        <v>11</v>
      </c>
      <c r="F541" s="46">
        <v>8412</v>
      </c>
      <c r="G541" s="46">
        <v>8666</v>
      </c>
      <c r="H541" s="46">
        <v>8292</v>
      </c>
      <c r="I541" s="46">
        <v>8270</v>
      </c>
      <c r="J541" s="46">
        <v>8483</v>
      </c>
      <c r="K541" s="46">
        <v>8308</v>
      </c>
      <c r="L541" s="46">
        <v>8562</v>
      </c>
      <c r="M541" s="46">
        <v>8440</v>
      </c>
      <c r="N541" s="46">
        <v>8757</v>
      </c>
      <c r="O541" s="46">
        <v>8545</v>
      </c>
      <c r="P541" s="46">
        <v>8528</v>
      </c>
      <c r="Q541" s="46">
        <v>8494</v>
      </c>
      <c r="R541" s="46">
        <v>7774</v>
      </c>
      <c r="S541" s="19">
        <v>98.3</v>
      </c>
      <c r="T541" s="46">
        <v>11424.231943031537</v>
      </c>
      <c r="U541" s="46">
        <v>11769.186164801627</v>
      </c>
      <c r="V541" s="46">
        <v>11261.261444557478</v>
      </c>
      <c r="W541" s="46">
        <v>11231.383519837233</v>
      </c>
      <c r="X541" s="46">
        <v>11520.656154628688</v>
      </c>
      <c r="Y541" s="46">
        <v>11282.990844354019</v>
      </c>
      <c r="Z541" s="46">
        <v>11627.94506612411</v>
      </c>
      <c r="AA541" s="46">
        <v>11462.258392675483</v>
      </c>
      <c r="AB541" s="46">
        <v>11892.772126144457</v>
      </c>
      <c r="AC541" s="46">
        <v>11604.857578840285</v>
      </c>
      <c r="AD541" s="46">
        <v>11581.77009155646</v>
      </c>
      <c r="AE541" s="46">
        <v>11535.59511698881</v>
      </c>
      <c r="AF541" s="46">
        <v>10557.772126144457</v>
      </c>
    </row>
    <row r="542" spans="1:32">
      <c r="A542" s="3">
        <v>2013</v>
      </c>
      <c r="B542" s="5" t="s">
        <v>29</v>
      </c>
      <c r="C542" s="5" t="s">
        <v>26</v>
      </c>
      <c r="D542" s="2">
        <v>36</v>
      </c>
      <c r="E542" s="2">
        <v>11</v>
      </c>
      <c r="F542" s="46">
        <v>8969</v>
      </c>
      <c r="G542" s="46">
        <v>8495</v>
      </c>
      <c r="H542" s="46">
        <v>8834</v>
      </c>
      <c r="I542" s="46">
        <v>8808</v>
      </c>
      <c r="J542" s="46">
        <v>8687</v>
      </c>
      <c r="K542" s="46">
        <v>8921</v>
      </c>
      <c r="L542" s="46">
        <v>8991</v>
      </c>
      <c r="M542" s="46">
        <v>9771</v>
      </c>
      <c r="N542" s="46">
        <v>9099</v>
      </c>
      <c r="O542" s="46">
        <v>8714</v>
      </c>
      <c r="P542" s="46">
        <v>8978</v>
      </c>
      <c r="Q542" s="46">
        <v>9471</v>
      </c>
      <c r="R542" s="46">
        <v>8457</v>
      </c>
      <c r="S542" s="19">
        <v>98.3</v>
      </c>
      <c r="T542" s="46">
        <v>12180.686673448627</v>
      </c>
      <c r="U542" s="46">
        <v>11536.953204476094</v>
      </c>
      <c r="V542" s="46">
        <v>11997.34486266531</v>
      </c>
      <c r="W542" s="46">
        <v>11962.034587995931</v>
      </c>
      <c r="X542" s="46">
        <v>11797.706002034589</v>
      </c>
      <c r="Y542" s="46">
        <v>12115.498474059003</v>
      </c>
      <c r="Z542" s="46">
        <v>12210.56459816887</v>
      </c>
      <c r="AA542" s="46">
        <v>13269.872838250254</v>
      </c>
      <c r="AB542" s="46">
        <v>12357.238046795524</v>
      </c>
      <c r="AC542" s="46">
        <v>11834.374364191252</v>
      </c>
      <c r="AD542" s="46">
        <v>12192.909460834182</v>
      </c>
      <c r="AE542" s="46">
        <v>12862.446592065107</v>
      </c>
      <c r="AF542" s="46">
        <v>11485.345879959308</v>
      </c>
    </row>
    <row r="543" spans="1:32">
      <c r="A543" s="3">
        <v>2014</v>
      </c>
      <c r="B543" s="5" t="s">
        <v>17</v>
      </c>
      <c r="C543" s="5" t="s">
        <v>18</v>
      </c>
      <c r="D543" s="2">
        <v>1</v>
      </c>
      <c r="E543" s="2">
        <v>12</v>
      </c>
      <c r="F543" s="96">
        <v>417.9</v>
      </c>
      <c r="G543" s="96">
        <v>386.7</v>
      </c>
      <c r="H543" s="96">
        <v>394.5</v>
      </c>
      <c r="I543" s="96">
        <v>383.7</v>
      </c>
      <c r="J543" s="96">
        <v>396</v>
      </c>
      <c r="K543" s="96">
        <v>392.4</v>
      </c>
      <c r="L543" s="96">
        <v>431.2</v>
      </c>
      <c r="M543" s="96">
        <v>520.70000000000005</v>
      </c>
      <c r="N543" s="96">
        <v>456.5</v>
      </c>
      <c r="O543" s="96">
        <v>386</v>
      </c>
      <c r="P543" s="96">
        <v>383.3</v>
      </c>
      <c r="Q543" s="96">
        <v>413.7</v>
      </c>
      <c r="R543" s="96">
        <v>363.1</v>
      </c>
      <c r="S543" s="19">
        <v>100.1</v>
      </c>
      <c r="T543" s="96">
        <v>557.33916083916085</v>
      </c>
      <c r="U543" s="96">
        <v>515.72877122877128</v>
      </c>
      <c r="V543" s="96">
        <v>526.13136863136867</v>
      </c>
      <c r="W543" s="96">
        <v>511.72777222777222</v>
      </c>
      <c r="X543" s="96">
        <v>528.13186813186815</v>
      </c>
      <c r="Y543" s="96">
        <v>523.33066933066925</v>
      </c>
      <c r="Z543" s="96">
        <v>575.07692307692309</v>
      </c>
      <c r="AA543" s="96">
        <v>694.44005994006011</v>
      </c>
      <c r="AB543" s="96">
        <v>608.81868131868134</v>
      </c>
      <c r="AC543" s="96">
        <v>514.79520479520477</v>
      </c>
      <c r="AD543" s="96">
        <v>511.19430569430574</v>
      </c>
      <c r="AE543" s="96">
        <v>551.73776223776224</v>
      </c>
      <c r="AF543" s="96">
        <v>484.25424575424586</v>
      </c>
    </row>
    <row r="544" spans="1:32">
      <c r="A544" s="3">
        <v>2014</v>
      </c>
      <c r="B544" s="5" t="s">
        <v>17</v>
      </c>
      <c r="C544" s="5" t="s">
        <v>19</v>
      </c>
      <c r="D544" s="2">
        <v>2</v>
      </c>
      <c r="E544" s="2">
        <v>12</v>
      </c>
      <c r="F544" s="96">
        <v>507.4</v>
      </c>
      <c r="G544" s="96">
        <v>475</v>
      </c>
      <c r="H544" s="96">
        <v>474.1</v>
      </c>
      <c r="I544" s="96">
        <v>476.5</v>
      </c>
      <c r="J544" s="96">
        <v>485.5</v>
      </c>
      <c r="K544" s="96">
        <v>477.9</v>
      </c>
      <c r="L544" s="96">
        <v>536.6</v>
      </c>
      <c r="M544" s="96">
        <v>584.5</v>
      </c>
      <c r="N544" s="96">
        <v>573</v>
      </c>
      <c r="O544" s="96">
        <v>487.7</v>
      </c>
      <c r="P544" s="96">
        <v>477.8</v>
      </c>
      <c r="Q544" s="96">
        <v>507.3</v>
      </c>
      <c r="R544" s="96">
        <v>424.5</v>
      </c>
      <c r="S544" s="19">
        <v>100.1</v>
      </c>
      <c r="T544" s="96">
        <v>676.70229770229764</v>
      </c>
      <c r="U544" s="96">
        <v>633.49150849150851</v>
      </c>
      <c r="V544" s="96">
        <v>632.29120879120887</v>
      </c>
      <c r="W544" s="96">
        <v>635.49200799200798</v>
      </c>
      <c r="X544" s="96">
        <v>647.49500499500505</v>
      </c>
      <c r="Y544" s="96">
        <v>637.35914085914089</v>
      </c>
      <c r="Z544" s="96">
        <v>715.6453546453547</v>
      </c>
      <c r="AA544" s="96">
        <v>779.52797202797206</v>
      </c>
      <c r="AB544" s="96">
        <v>764.1908091908092</v>
      </c>
      <c r="AC544" s="96">
        <v>650.42907092907092</v>
      </c>
      <c r="AD544" s="96">
        <v>637.22577422577433</v>
      </c>
      <c r="AE544" s="96">
        <v>676.56893106893119</v>
      </c>
      <c r="AF544" s="96">
        <v>566.14135864135869</v>
      </c>
    </row>
    <row r="545" spans="1:32">
      <c r="A545" s="3">
        <v>2014</v>
      </c>
      <c r="B545" s="5" t="s">
        <v>17</v>
      </c>
      <c r="C545" s="5" t="s">
        <v>20</v>
      </c>
      <c r="D545" s="2">
        <v>3</v>
      </c>
      <c r="E545" s="2">
        <v>12</v>
      </c>
      <c r="F545" s="96">
        <v>330.4</v>
      </c>
      <c r="G545" s="96">
        <v>304.10000000000002</v>
      </c>
      <c r="H545" s="96">
        <v>322</v>
      </c>
      <c r="I545" s="96">
        <v>299</v>
      </c>
      <c r="J545" s="96">
        <v>307.8</v>
      </c>
      <c r="K545" s="96">
        <v>306.7</v>
      </c>
      <c r="L545" s="96">
        <v>324</v>
      </c>
      <c r="M545" s="96">
        <v>457.5</v>
      </c>
      <c r="N545" s="96">
        <v>350.7</v>
      </c>
      <c r="O545" s="96">
        <v>300.10000000000002</v>
      </c>
      <c r="P545" s="96">
        <v>310.89999999999998</v>
      </c>
      <c r="Q545" s="96">
        <v>334.3</v>
      </c>
      <c r="R545" s="96">
        <v>296</v>
      </c>
      <c r="S545" s="19">
        <v>100.1</v>
      </c>
      <c r="T545" s="96">
        <v>440.64335664335658</v>
      </c>
      <c r="U545" s="96">
        <v>405.56793206793213</v>
      </c>
      <c r="V545" s="96">
        <v>429.44055944055947</v>
      </c>
      <c r="W545" s="96">
        <v>398.76623376623377</v>
      </c>
      <c r="X545" s="96">
        <v>410.50249750249753</v>
      </c>
      <c r="Y545" s="96">
        <v>409.03546453546454</v>
      </c>
      <c r="Z545" s="96">
        <v>432.10789210789216</v>
      </c>
      <c r="AA545" s="96">
        <v>610.15234765234766</v>
      </c>
      <c r="AB545" s="96">
        <v>467.7167832167832</v>
      </c>
      <c r="AC545" s="96">
        <v>400.23326673326682</v>
      </c>
      <c r="AD545" s="96">
        <v>414.6368631368631</v>
      </c>
      <c r="AE545" s="96">
        <v>445.84465534465539</v>
      </c>
      <c r="AF545" s="96">
        <v>394.76523476523477</v>
      </c>
    </row>
    <row r="546" spans="1:32">
      <c r="A546" s="3">
        <v>2014</v>
      </c>
      <c r="B546" s="5" t="s">
        <v>17</v>
      </c>
      <c r="C546" s="5" t="s">
        <v>21</v>
      </c>
      <c r="D546" s="2">
        <v>4</v>
      </c>
      <c r="E546" s="2">
        <v>12</v>
      </c>
      <c r="F546" s="96">
        <v>518.29999999999995</v>
      </c>
      <c r="G546" s="96">
        <v>476.7</v>
      </c>
      <c r="H546" s="96">
        <v>485.3</v>
      </c>
      <c r="I546" s="96">
        <v>479</v>
      </c>
      <c r="J546" s="96">
        <v>483.7</v>
      </c>
      <c r="K546" s="96">
        <v>481.2</v>
      </c>
      <c r="L546" s="96">
        <v>539.1</v>
      </c>
      <c r="M546" s="96">
        <v>617.1</v>
      </c>
      <c r="N546" s="96">
        <v>567.20000000000005</v>
      </c>
      <c r="O546" s="96">
        <v>495.8</v>
      </c>
      <c r="P546" s="96">
        <v>480</v>
      </c>
      <c r="Q546" s="96">
        <v>518.6</v>
      </c>
      <c r="R546" s="96">
        <v>460</v>
      </c>
      <c r="S546" s="19">
        <v>100.1</v>
      </c>
      <c r="T546" s="96">
        <v>691.23926073926066</v>
      </c>
      <c r="U546" s="96">
        <v>635.75874125874122</v>
      </c>
      <c r="V546" s="96">
        <v>647.22827172827181</v>
      </c>
      <c r="W546" s="96">
        <v>638.82617382617389</v>
      </c>
      <c r="X546" s="96">
        <v>645.09440559440566</v>
      </c>
      <c r="Y546" s="96">
        <v>641.76023976023976</v>
      </c>
      <c r="Z546" s="96">
        <v>718.9795204795206</v>
      </c>
      <c r="AA546" s="96">
        <v>823.00549450549465</v>
      </c>
      <c r="AB546" s="96">
        <v>756.45554445554467</v>
      </c>
      <c r="AC546" s="96">
        <v>661.23176823176834</v>
      </c>
      <c r="AD546" s="96">
        <v>640.1598401598402</v>
      </c>
      <c r="AE546" s="96">
        <v>691.63936063936069</v>
      </c>
      <c r="AF546" s="96">
        <v>613.48651348651356</v>
      </c>
    </row>
    <row r="547" spans="1:32">
      <c r="A547" s="3">
        <v>2014</v>
      </c>
      <c r="B547" s="5" t="s">
        <v>17</v>
      </c>
      <c r="C547" s="5" t="s">
        <v>22</v>
      </c>
      <c r="D547" s="2">
        <v>5</v>
      </c>
      <c r="E547" s="2">
        <v>12</v>
      </c>
      <c r="F547" s="96">
        <v>558.6</v>
      </c>
      <c r="G547" s="96">
        <v>514.6</v>
      </c>
      <c r="H547" s="96">
        <v>522.5</v>
      </c>
      <c r="I547" s="96">
        <v>518.1</v>
      </c>
      <c r="J547" s="96">
        <v>527</v>
      </c>
      <c r="K547" s="96">
        <v>519.6</v>
      </c>
      <c r="L547" s="96">
        <v>585.70000000000005</v>
      </c>
      <c r="M547" s="96">
        <v>661.2</v>
      </c>
      <c r="N547" s="96">
        <v>621</v>
      </c>
      <c r="O547" s="96">
        <v>536.6</v>
      </c>
      <c r="P547" s="96">
        <v>511.6</v>
      </c>
      <c r="Q547" s="96">
        <v>557.5</v>
      </c>
      <c r="R547" s="96">
        <v>471.7</v>
      </c>
      <c r="S547" s="19">
        <v>100.1</v>
      </c>
      <c r="T547" s="96">
        <v>744.98601398601409</v>
      </c>
      <c r="U547" s="96">
        <v>686.30469530469543</v>
      </c>
      <c r="V547" s="96">
        <v>696.84065934065939</v>
      </c>
      <c r="W547" s="96">
        <v>690.97252747252753</v>
      </c>
      <c r="X547" s="96">
        <v>702.84215784215792</v>
      </c>
      <c r="Y547" s="96">
        <v>692.97302697302712</v>
      </c>
      <c r="Z547" s="96">
        <v>781.12837162837184</v>
      </c>
      <c r="AA547" s="96">
        <v>881.82017982017999</v>
      </c>
      <c r="AB547" s="96">
        <v>828.20679320679324</v>
      </c>
      <c r="AC547" s="96">
        <v>715.6453546453547</v>
      </c>
      <c r="AD547" s="96">
        <v>682.30369630369637</v>
      </c>
      <c r="AE547" s="96">
        <v>743.51898101898109</v>
      </c>
      <c r="AF547" s="96">
        <v>629.09040959040965</v>
      </c>
    </row>
    <row r="548" spans="1:32">
      <c r="A548" s="3">
        <v>2014</v>
      </c>
      <c r="B548" s="5" t="s">
        <v>17</v>
      </c>
      <c r="C548" s="5" t="s">
        <v>23</v>
      </c>
      <c r="D548" s="2">
        <v>6</v>
      </c>
      <c r="E548" s="2">
        <v>12</v>
      </c>
      <c r="F548" s="96">
        <v>461.5</v>
      </c>
      <c r="G548" s="96">
        <v>421.6</v>
      </c>
      <c r="H548" s="96">
        <v>436.1</v>
      </c>
      <c r="I548" s="96">
        <v>416.8</v>
      </c>
      <c r="J548" s="96">
        <v>420</v>
      </c>
      <c r="K548" s="96">
        <v>421.9</v>
      </c>
      <c r="L548" s="96">
        <v>472.1</v>
      </c>
      <c r="M548" s="96">
        <v>574.9</v>
      </c>
      <c r="N548" s="96">
        <v>491.8</v>
      </c>
      <c r="O548" s="96">
        <v>429.2</v>
      </c>
      <c r="P548" s="96">
        <v>424.7</v>
      </c>
      <c r="Q548" s="96">
        <v>460</v>
      </c>
      <c r="R548" s="96">
        <v>444.2</v>
      </c>
      <c r="S548" s="19">
        <v>100.1</v>
      </c>
      <c r="T548" s="96">
        <v>615.48701298701303</v>
      </c>
      <c r="U548" s="96">
        <v>562.27372627372631</v>
      </c>
      <c r="V548" s="96">
        <v>581.61188811188822</v>
      </c>
      <c r="W548" s="96">
        <v>555.87212787212798</v>
      </c>
      <c r="X548" s="96">
        <v>560.13986013986016</v>
      </c>
      <c r="Y548" s="96">
        <v>562.67382617382611</v>
      </c>
      <c r="Z548" s="96">
        <v>629.62387612387624</v>
      </c>
      <c r="AA548" s="96">
        <v>766.72477522477516</v>
      </c>
      <c r="AB548" s="96">
        <v>655.89710289710297</v>
      </c>
      <c r="AC548" s="96">
        <v>572.40959040959046</v>
      </c>
      <c r="AD548" s="96">
        <v>566.40809190809193</v>
      </c>
      <c r="AE548" s="96">
        <v>613.48651348651356</v>
      </c>
      <c r="AF548" s="96">
        <v>592.41458541458542</v>
      </c>
    </row>
    <row r="549" spans="1:32">
      <c r="A549" s="3">
        <v>2014</v>
      </c>
      <c r="B549" s="5" t="s">
        <v>17</v>
      </c>
      <c r="C549" s="5" t="s">
        <v>24</v>
      </c>
      <c r="D549" s="2">
        <v>7</v>
      </c>
      <c r="E549" s="2">
        <v>12</v>
      </c>
      <c r="F549" s="96">
        <v>161</v>
      </c>
      <c r="G549" s="96">
        <v>155.1</v>
      </c>
      <c r="H549" s="96">
        <v>157.5</v>
      </c>
      <c r="I549" s="96">
        <v>163.19999999999999</v>
      </c>
      <c r="J549" s="96">
        <v>155.30000000000001</v>
      </c>
      <c r="K549" s="96">
        <v>161</v>
      </c>
      <c r="L549" s="96">
        <v>159</v>
      </c>
      <c r="M549" s="96">
        <v>164.8</v>
      </c>
      <c r="N549" s="96">
        <v>167.9</v>
      </c>
      <c r="O549" s="96">
        <v>158.4</v>
      </c>
      <c r="P549" s="96">
        <v>163.30000000000001</v>
      </c>
      <c r="Q549" s="96">
        <v>169.4</v>
      </c>
      <c r="R549" s="96">
        <v>154.19999999999999</v>
      </c>
      <c r="S549" s="19">
        <v>100.1</v>
      </c>
      <c r="T549" s="96">
        <v>214.72027972027973</v>
      </c>
      <c r="U549" s="96">
        <v>206.85164835164835</v>
      </c>
      <c r="V549" s="96">
        <v>210.05244755244757</v>
      </c>
      <c r="W549" s="96">
        <v>217.65434565434563</v>
      </c>
      <c r="X549" s="96">
        <v>207.11838161838165</v>
      </c>
      <c r="Y549" s="96">
        <v>214.72027972027973</v>
      </c>
      <c r="Z549" s="96">
        <v>212.05294705294708</v>
      </c>
      <c r="AA549" s="96">
        <v>219.78821178821184</v>
      </c>
      <c r="AB549" s="96">
        <v>223.92257742257746</v>
      </c>
      <c r="AC549" s="96">
        <v>211.25274725274727</v>
      </c>
      <c r="AD549" s="96">
        <v>217.78771228771234</v>
      </c>
      <c r="AE549" s="96">
        <v>225.92307692307696</v>
      </c>
      <c r="AF549" s="96">
        <v>205.65134865134863</v>
      </c>
    </row>
    <row r="550" spans="1:32">
      <c r="A550" s="3">
        <v>2014</v>
      </c>
      <c r="B550" s="5" t="s">
        <v>17</v>
      </c>
      <c r="C550" s="5" t="s">
        <v>25</v>
      </c>
      <c r="D550" s="2">
        <v>8</v>
      </c>
      <c r="E550" s="2">
        <v>12</v>
      </c>
      <c r="F550" s="96">
        <v>151.4</v>
      </c>
      <c r="G550" s="96">
        <v>151.4</v>
      </c>
      <c r="H550" s="96">
        <v>150.9</v>
      </c>
      <c r="I550" s="96">
        <v>152.5</v>
      </c>
      <c r="J550" s="96">
        <v>148.9</v>
      </c>
      <c r="K550" s="96">
        <v>152.1</v>
      </c>
      <c r="L550" s="96">
        <v>147.30000000000001</v>
      </c>
      <c r="M550" s="96">
        <v>152.5</v>
      </c>
      <c r="N550" s="96">
        <v>151.9</v>
      </c>
      <c r="O550" s="96">
        <v>147.5</v>
      </c>
      <c r="P550" s="96">
        <v>153.80000000000001</v>
      </c>
      <c r="Q550" s="96">
        <v>152.6</v>
      </c>
      <c r="R550" s="96">
        <v>151.19999999999999</v>
      </c>
      <c r="S550" s="19">
        <v>100.1</v>
      </c>
      <c r="T550" s="96">
        <v>201.91708291708295</v>
      </c>
      <c r="U550" s="96">
        <v>201.91708291708295</v>
      </c>
      <c r="V550" s="96">
        <v>201.25024975024976</v>
      </c>
      <c r="W550" s="96">
        <v>203.38411588411589</v>
      </c>
      <c r="X550" s="96">
        <v>198.58291708291711</v>
      </c>
      <c r="Y550" s="96">
        <v>202.85064935064935</v>
      </c>
      <c r="Z550" s="96">
        <v>196.44905094905099</v>
      </c>
      <c r="AA550" s="96">
        <v>203.38411588411589</v>
      </c>
      <c r="AB550" s="96">
        <v>202.58391608391611</v>
      </c>
      <c r="AC550" s="96">
        <v>196.71578421578423</v>
      </c>
      <c r="AD550" s="96">
        <v>205.11788211788215</v>
      </c>
      <c r="AE550" s="96">
        <v>203.51748251748251</v>
      </c>
      <c r="AF550" s="96">
        <v>201.65034965034963</v>
      </c>
    </row>
    <row r="551" spans="1:32">
      <c r="A551" s="3">
        <v>2014</v>
      </c>
      <c r="B551" s="5" t="s">
        <v>17</v>
      </c>
      <c r="C551" s="5" t="s">
        <v>26</v>
      </c>
      <c r="D551" s="2">
        <v>9</v>
      </c>
      <c r="E551" s="2">
        <v>12</v>
      </c>
      <c r="F551" s="96">
        <v>166</v>
      </c>
      <c r="G551" s="96">
        <v>156.4</v>
      </c>
      <c r="H551" s="96">
        <v>161.80000000000001</v>
      </c>
      <c r="I551" s="96">
        <v>166.6</v>
      </c>
      <c r="J551" s="96">
        <v>158.80000000000001</v>
      </c>
      <c r="K551" s="96">
        <v>165.8</v>
      </c>
      <c r="L551" s="96">
        <v>164</v>
      </c>
      <c r="M551" s="96">
        <v>175.2</v>
      </c>
      <c r="N551" s="96">
        <v>173.4</v>
      </c>
      <c r="O551" s="96">
        <v>162.19999999999999</v>
      </c>
      <c r="P551" s="96">
        <v>165.1</v>
      </c>
      <c r="Q551" s="96">
        <v>175.1</v>
      </c>
      <c r="R551" s="96">
        <v>157.6</v>
      </c>
      <c r="S551" s="19">
        <v>100.1</v>
      </c>
      <c r="T551" s="96">
        <v>221.38861138861139</v>
      </c>
      <c r="U551" s="96">
        <v>208.58541458541461</v>
      </c>
      <c r="V551" s="96">
        <v>215.78721278721284</v>
      </c>
      <c r="W551" s="96">
        <v>222.1888111888112</v>
      </c>
      <c r="X551" s="96">
        <v>211.78621378621384</v>
      </c>
      <c r="Y551" s="96">
        <v>221.12187812187815</v>
      </c>
      <c r="Z551" s="96">
        <v>218.72127872127874</v>
      </c>
      <c r="AA551" s="96">
        <v>233.65834165834164</v>
      </c>
      <c r="AB551" s="96">
        <v>231.25774225774228</v>
      </c>
      <c r="AC551" s="96">
        <v>216.32067932067932</v>
      </c>
      <c r="AD551" s="96">
        <v>220.1883116883117</v>
      </c>
      <c r="AE551" s="96">
        <v>233.52497502497502</v>
      </c>
      <c r="AF551" s="96">
        <v>210.18581418581419</v>
      </c>
    </row>
    <row r="552" spans="1:32">
      <c r="A552" s="3">
        <v>2014</v>
      </c>
      <c r="B552" s="5" t="s">
        <v>27</v>
      </c>
      <c r="C552" s="5" t="s">
        <v>18</v>
      </c>
      <c r="D552" s="2">
        <v>10</v>
      </c>
      <c r="E552" s="2">
        <v>12</v>
      </c>
      <c r="F552" s="44">
        <v>11.61</v>
      </c>
      <c r="G552" s="44">
        <v>10.77</v>
      </c>
      <c r="H552" s="44">
        <v>10.86</v>
      </c>
      <c r="I552" s="44">
        <v>10.56</v>
      </c>
      <c r="J552" s="44">
        <v>10.83</v>
      </c>
      <c r="K552" s="44">
        <v>10.86</v>
      </c>
      <c r="L552" s="44">
        <v>12</v>
      </c>
      <c r="M552" s="44">
        <v>14.5</v>
      </c>
      <c r="N552" s="44">
        <v>12.94</v>
      </c>
      <c r="O552" s="44">
        <v>11</v>
      </c>
      <c r="P552" s="44">
        <v>10.78</v>
      </c>
      <c r="Q552" s="44">
        <v>11.72</v>
      </c>
      <c r="R552" s="44">
        <v>10.199999999999999</v>
      </c>
      <c r="S552" s="19">
        <v>100.1</v>
      </c>
      <c r="T552" s="44">
        <v>15.483866133866135</v>
      </c>
      <c r="U552" s="44">
        <v>14.363586413586413</v>
      </c>
      <c r="V552" s="44">
        <v>14.483616383616384</v>
      </c>
      <c r="W552" s="44">
        <v>14.083516483516485</v>
      </c>
      <c r="X552" s="44">
        <v>14.443606393606395</v>
      </c>
      <c r="Y552" s="44">
        <v>14.483616383616384</v>
      </c>
      <c r="Z552" s="44">
        <v>16.003996003996004</v>
      </c>
      <c r="AA552" s="44">
        <v>19.338161838161838</v>
      </c>
      <c r="AB552" s="44">
        <v>17.257642357642357</v>
      </c>
      <c r="AC552" s="44">
        <v>14.670329670329672</v>
      </c>
      <c r="AD552" s="44">
        <v>14.376923076923077</v>
      </c>
      <c r="AE552" s="44">
        <v>15.630569430569432</v>
      </c>
      <c r="AF552" s="44">
        <v>13.603396603396602</v>
      </c>
    </row>
    <row r="553" spans="1:32">
      <c r="A553" s="3">
        <v>2014</v>
      </c>
      <c r="B553" s="5" t="s">
        <v>27</v>
      </c>
      <c r="C553" s="5" t="s">
        <v>19</v>
      </c>
      <c r="D553" s="2">
        <v>11</v>
      </c>
      <c r="E553" s="2">
        <v>12</v>
      </c>
      <c r="F553" s="44">
        <v>12.93</v>
      </c>
      <c r="G553" s="44">
        <v>12.18</v>
      </c>
      <c r="H553" s="44">
        <v>11.97</v>
      </c>
      <c r="I553" s="44">
        <v>11.85</v>
      </c>
      <c r="J553" s="44">
        <v>12.09</v>
      </c>
      <c r="K553" s="44">
        <v>12.01</v>
      </c>
      <c r="L553" s="44">
        <v>13.59</v>
      </c>
      <c r="M553" s="44">
        <v>15.43</v>
      </c>
      <c r="N553" s="44">
        <v>14.75</v>
      </c>
      <c r="O553" s="44">
        <v>12.41</v>
      </c>
      <c r="P553" s="44">
        <v>11.98</v>
      </c>
      <c r="Q553" s="44">
        <v>12.94</v>
      </c>
      <c r="R553" s="44">
        <v>10.82</v>
      </c>
      <c r="S553" s="19">
        <v>100.1</v>
      </c>
      <c r="T553" s="44">
        <v>17.244305694305694</v>
      </c>
      <c r="U553" s="44">
        <v>16.244055944055944</v>
      </c>
      <c r="V553" s="44">
        <v>15.963986013986016</v>
      </c>
      <c r="W553" s="44">
        <v>15.803946053946055</v>
      </c>
      <c r="X553" s="44">
        <v>16.124025974025972</v>
      </c>
      <c r="Y553" s="44">
        <v>16.017332667332667</v>
      </c>
      <c r="Z553" s="44">
        <v>18.124525474525473</v>
      </c>
      <c r="AA553" s="44">
        <v>20.578471528471528</v>
      </c>
      <c r="AB553" s="44">
        <v>19.671578421578424</v>
      </c>
      <c r="AC553" s="44">
        <v>16.550799200799204</v>
      </c>
      <c r="AD553" s="44">
        <v>15.977322677322681</v>
      </c>
      <c r="AE553" s="44">
        <v>17.257642357642357</v>
      </c>
      <c r="AF553" s="44">
        <v>14.430269730269732</v>
      </c>
    </row>
    <row r="554" spans="1:32">
      <c r="A554" s="3">
        <v>2014</v>
      </c>
      <c r="B554" s="5" t="s">
        <v>27</v>
      </c>
      <c r="C554" s="5" t="s">
        <v>20</v>
      </c>
      <c r="D554" s="2">
        <v>12</v>
      </c>
      <c r="E554" s="2">
        <v>12</v>
      </c>
      <c r="F554" s="44">
        <v>10.37</v>
      </c>
      <c r="G554" s="44">
        <v>9.66</v>
      </c>
      <c r="H554" s="44">
        <v>9.89</v>
      </c>
      <c r="I554" s="44">
        <v>9.49</v>
      </c>
      <c r="J554" s="44">
        <v>9.58</v>
      </c>
      <c r="K554" s="44">
        <v>9.66</v>
      </c>
      <c r="L554" s="44">
        <v>10.42</v>
      </c>
      <c r="M554" s="44">
        <v>13.58</v>
      </c>
      <c r="N554" s="44">
        <v>11.22</v>
      </c>
      <c r="O554" s="44">
        <v>9.85</v>
      </c>
      <c r="P554" s="44">
        <v>9.85</v>
      </c>
      <c r="Q554" s="44">
        <v>10.57</v>
      </c>
      <c r="R554" s="44">
        <v>9.6300000000000008</v>
      </c>
      <c r="S554" s="19">
        <v>100.1</v>
      </c>
      <c r="T554" s="44">
        <v>13.830119880119881</v>
      </c>
      <c r="U554" s="44">
        <v>12.883216783216785</v>
      </c>
      <c r="V554" s="44">
        <v>13.189960039960042</v>
      </c>
      <c r="W554" s="44">
        <v>12.656493506493506</v>
      </c>
      <c r="X554" s="44">
        <v>12.776523476523478</v>
      </c>
      <c r="Y554" s="44">
        <v>12.883216783216785</v>
      </c>
      <c r="Z554" s="44">
        <v>13.896803196803196</v>
      </c>
      <c r="AA554" s="44">
        <v>18.111188811188814</v>
      </c>
      <c r="AB554" s="44">
        <v>14.963736263736266</v>
      </c>
      <c r="AC554" s="44">
        <v>13.136613386613387</v>
      </c>
      <c r="AD554" s="44">
        <v>13.136613386613387</v>
      </c>
      <c r="AE554" s="44">
        <v>14.096853146853148</v>
      </c>
      <c r="AF554" s="44">
        <v>12.843206793206795</v>
      </c>
    </row>
    <row r="555" spans="1:32">
      <c r="A555" s="3">
        <v>2014</v>
      </c>
      <c r="B555" s="5" t="s">
        <v>27</v>
      </c>
      <c r="C555" s="5" t="s">
        <v>21</v>
      </c>
      <c r="D555" s="2">
        <v>13</v>
      </c>
      <c r="E555" s="2">
        <v>12</v>
      </c>
      <c r="F555" s="44">
        <v>13.16</v>
      </c>
      <c r="G555" s="44">
        <v>12.11</v>
      </c>
      <c r="H555" s="44">
        <v>12.31</v>
      </c>
      <c r="I555" s="44">
        <v>11.91</v>
      </c>
      <c r="J555" s="44">
        <v>12.11</v>
      </c>
      <c r="K555" s="44">
        <v>12.08</v>
      </c>
      <c r="L555" s="44">
        <v>13.71</v>
      </c>
      <c r="M555" s="44">
        <v>16.11</v>
      </c>
      <c r="N555" s="44">
        <v>14.47</v>
      </c>
      <c r="O555" s="44">
        <v>12.47</v>
      </c>
      <c r="P555" s="44">
        <v>12.14</v>
      </c>
      <c r="Q555" s="44">
        <v>13.17</v>
      </c>
      <c r="R555" s="44">
        <v>11.5</v>
      </c>
      <c r="S555" s="19">
        <v>100.1</v>
      </c>
      <c r="T555" s="44">
        <v>17.551048951048955</v>
      </c>
      <c r="U555" s="44">
        <v>16.150699300699301</v>
      </c>
      <c r="V555" s="44">
        <v>16.417432567432567</v>
      </c>
      <c r="W555" s="44">
        <v>15.883966033966036</v>
      </c>
      <c r="X555" s="44">
        <v>16.150699300699301</v>
      </c>
      <c r="Y555" s="44">
        <v>16.110689310689313</v>
      </c>
      <c r="Z555" s="44">
        <v>18.284565434565437</v>
      </c>
      <c r="AA555" s="44">
        <v>21.485364635364636</v>
      </c>
      <c r="AB555" s="44">
        <v>19.29815184815185</v>
      </c>
      <c r="AC555" s="44">
        <v>16.630819180819184</v>
      </c>
      <c r="AD555" s="44">
        <v>16.190709290709293</v>
      </c>
      <c r="AE555" s="44">
        <v>17.564385614385614</v>
      </c>
      <c r="AF555" s="44">
        <v>15.337162837162838</v>
      </c>
    </row>
    <row r="556" spans="1:32">
      <c r="A556" s="3">
        <v>2014</v>
      </c>
      <c r="B556" s="5" t="s">
        <v>27</v>
      </c>
      <c r="C556" s="5" t="s">
        <v>22</v>
      </c>
      <c r="D556" s="2">
        <v>14</v>
      </c>
      <c r="E556" s="2">
        <v>12</v>
      </c>
      <c r="F556" s="44">
        <v>13.73</v>
      </c>
      <c r="G556" s="44">
        <v>12.73</v>
      </c>
      <c r="H556" s="44">
        <v>12.8</v>
      </c>
      <c r="I556" s="44">
        <v>12.47</v>
      </c>
      <c r="J556" s="44">
        <v>12.73</v>
      </c>
      <c r="K556" s="44">
        <v>12.72</v>
      </c>
      <c r="L556" s="44">
        <v>14.4</v>
      </c>
      <c r="M556" s="44">
        <v>16.670000000000002</v>
      </c>
      <c r="N556" s="44">
        <v>15.49</v>
      </c>
      <c r="O556" s="44">
        <v>13.19</v>
      </c>
      <c r="P556" s="44">
        <v>12.58</v>
      </c>
      <c r="Q556" s="44">
        <v>13.75</v>
      </c>
      <c r="R556" s="44">
        <v>11.5</v>
      </c>
      <c r="S556" s="19">
        <v>100.1</v>
      </c>
      <c r="T556" s="44">
        <v>18.311238761238762</v>
      </c>
      <c r="U556" s="44">
        <v>16.977572427572429</v>
      </c>
      <c r="V556" s="44">
        <v>17.070929070929072</v>
      </c>
      <c r="W556" s="44">
        <v>16.630819180819184</v>
      </c>
      <c r="X556" s="44">
        <v>16.977572427572429</v>
      </c>
      <c r="Y556" s="44">
        <v>16.964235764235767</v>
      </c>
      <c r="Z556" s="44">
        <v>19.204795204795207</v>
      </c>
      <c r="AA556" s="44">
        <v>22.232217782217784</v>
      </c>
      <c r="AB556" s="44">
        <v>20.658491508491508</v>
      </c>
      <c r="AC556" s="44">
        <v>17.591058941058943</v>
      </c>
      <c r="AD556" s="44">
        <v>16.777522477522478</v>
      </c>
      <c r="AE556" s="44">
        <v>18.337912087912088</v>
      </c>
      <c r="AF556" s="44">
        <v>15.337162837162838</v>
      </c>
    </row>
    <row r="557" spans="1:32">
      <c r="A557" s="3">
        <v>2014</v>
      </c>
      <c r="B557" s="5" t="s">
        <v>27</v>
      </c>
      <c r="C557" s="5" t="s">
        <v>23</v>
      </c>
      <c r="D557" s="2">
        <v>15</v>
      </c>
      <c r="E557" s="2">
        <v>12</v>
      </c>
      <c r="F557" s="44">
        <v>12.31</v>
      </c>
      <c r="G557" s="44">
        <v>11.25</v>
      </c>
      <c r="H557" s="44">
        <v>11.65</v>
      </c>
      <c r="I557" s="44">
        <v>11.1</v>
      </c>
      <c r="J557" s="44">
        <v>11.17</v>
      </c>
      <c r="K557" s="44">
        <v>11.21</v>
      </c>
      <c r="L557" s="44">
        <v>12.59</v>
      </c>
      <c r="M557" s="44">
        <v>15.48</v>
      </c>
      <c r="N557" s="44">
        <v>13.08</v>
      </c>
      <c r="O557" s="44">
        <v>11.29</v>
      </c>
      <c r="P557" s="44">
        <v>11.26</v>
      </c>
      <c r="Q557" s="44">
        <v>12.38</v>
      </c>
      <c r="R557" s="44">
        <v>11.5</v>
      </c>
      <c r="S557" s="19">
        <v>100.1</v>
      </c>
      <c r="T557" s="44">
        <v>16.417432567432567</v>
      </c>
      <c r="U557" s="44">
        <v>15.003746253746254</v>
      </c>
      <c r="V557" s="44">
        <v>15.537212787212789</v>
      </c>
      <c r="W557" s="44">
        <v>14.803696303696304</v>
      </c>
      <c r="X557" s="44">
        <v>14.897052947052947</v>
      </c>
      <c r="Y557" s="44">
        <v>14.950399600399603</v>
      </c>
      <c r="Z557" s="44">
        <v>16.790859140859141</v>
      </c>
      <c r="AA557" s="44">
        <v>20.645154845154845</v>
      </c>
      <c r="AB557" s="44">
        <v>17.444355644355646</v>
      </c>
      <c r="AC557" s="44">
        <v>15.057092907092906</v>
      </c>
      <c r="AD557" s="44">
        <v>15.017082917082918</v>
      </c>
      <c r="AE557" s="44">
        <v>16.510789210789213</v>
      </c>
      <c r="AF557" s="44">
        <v>15.337162837162838</v>
      </c>
    </row>
    <row r="558" spans="1:32">
      <c r="A558" s="3">
        <v>2014</v>
      </c>
      <c r="B558" s="5" t="s">
        <v>27</v>
      </c>
      <c r="C558" s="5" t="s">
        <v>24</v>
      </c>
      <c r="D558" s="2">
        <v>16</v>
      </c>
      <c r="E558" s="2">
        <v>12</v>
      </c>
      <c r="F558" s="44">
        <v>8.34</v>
      </c>
      <c r="G558" s="44">
        <v>7.89</v>
      </c>
      <c r="H558" s="44">
        <v>7.98</v>
      </c>
      <c r="I558" s="44">
        <v>7.99</v>
      </c>
      <c r="J558" s="44">
        <v>8</v>
      </c>
      <c r="K558" s="44">
        <v>8.18</v>
      </c>
      <c r="L558" s="44">
        <v>8.4</v>
      </c>
      <c r="M558" s="44">
        <v>9.06</v>
      </c>
      <c r="N558" s="44">
        <v>8.93</v>
      </c>
      <c r="O558" s="44">
        <v>8.34</v>
      </c>
      <c r="P558" s="44">
        <v>8.02</v>
      </c>
      <c r="Q558" s="44">
        <v>8.6999999999999993</v>
      </c>
      <c r="R558" s="44">
        <v>8</v>
      </c>
      <c r="S558" s="19">
        <v>100.1</v>
      </c>
      <c r="T558" s="44">
        <v>11.122777222777222</v>
      </c>
      <c r="U558" s="44">
        <v>10.522627372627374</v>
      </c>
      <c r="V558" s="44">
        <v>10.642657342657344</v>
      </c>
      <c r="W558" s="44">
        <v>10.655994005994007</v>
      </c>
      <c r="X558" s="44">
        <v>10.66933066933067</v>
      </c>
      <c r="Y558" s="44">
        <v>10.909390609390609</v>
      </c>
      <c r="Z558" s="44">
        <v>11.202797202797205</v>
      </c>
      <c r="AA558" s="44">
        <v>12.083016983016984</v>
      </c>
      <c r="AB558" s="44">
        <v>11.90964035964036</v>
      </c>
      <c r="AC558" s="44">
        <v>11.122777222777222</v>
      </c>
      <c r="AD558" s="44">
        <v>10.696003996003995</v>
      </c>
      <c r="AE558" s="44">
        <v>11.602897102897101</v>
      </c>
      <c r="AF558" s="44">
        <v>10.66933066933067</v>
      </c>
    </row>
    <row r="559" spans="1:32">
      <c r="A559" s="3">
        <v>2014</v>
      </c>
      <c r="B559" s="5" t="s">
        <v>27</v>
      </c>
      <c r="C559" s="5" t="s">
        <v>25</v>
      </c>
      <c r="D559" s="2">
        <v>17</v>
      </c>
      <c r="E559" s="2">
        <v>12</v>
      </c>
      <c r="F559" s="44">
        <v>8</v>
      </c>
      <c r="G559" s="44">
        <v>7.62</v>
      </c>
      <c r="H559" s="44">
        <v>7.69</v>
      </c>
      <c r="I559" s="44">
        <v>7.85</v>
      </c>
      <c r="J559" s="44">
        <v>7.82</v>
      </c>
      <c r="K559" s="44">
        <v>7.99</v>
      </c>
      <c r="L559" s="44">
        <v>8</v>
      </c>
      <c r="M559" s="44">
        <v>8.3800000000000008</v>
      </c>
      <c r="N559" s="44">
        <v>8.5299999999999994</v>
      </c>
      <c r="O559" s="44">
        <v>7.99</v>
      </c>
      <c r="P559" s="44">
        <v>7.71</v>
      </c>
      <c r="Q559" s="44">
        <v>8.2200000000000006</v>
      </c>
      <c r="R559" s="44">
        <v>7.69</v>
      </c>
      <c r="S559" s="19">
        <v>100.1</v>
      </c>
      <c r="T559" s="44">
        <v>10.66933066933067</v>
      </c>
      <c r="U559" s="44">
        <v>10.162537462537463</v>
      </c>
      <c r="V559" s="44">
        <v>10.255894105894107</v>
      </c>
      <c r="W559" s="44">
        <v>10.46928071928072</v>
      </c>
      <c r="X559" s="44">
        <v>10.42927072927073</v>
      </c>
      <c r="Y559" s="44">
        <v>10.655994005994007</v>
      </c>
      <c r="Z559" s="44">
        <v>10.66933066933067</v>
      </c>
      <c r="AA559" s="44">
        <v>11.176123876123876</v>
      </c>
      <c r="AB559" s="44">
        <v>11.376173826173826</v>
      </c>
      <c r="AC559" s="44">
        <v>10.655994005994007</v>
      </c>
      <c r="AD559" s="44">
        <v>10.282567432567435</v>
      </c>
      <c r="AE559" s="44">
        <v>10.962737262737264</v>
      </c>
      <c r="AF559" s="44">
        <v>10.255894105894107</v>
      </c>
    </row>
    <row r="560" spans="1:32">
      <c r="A560" s="3">
        <v>2014</v>
      </c>
      <c r="B560" s="5" t="s">
        <v>27</v>
      </c>
      <c r="C560" s="5" t="s">
        <v>26</v>
      </c>
      <c r="D560" s="2">
        <v>18</v>
      </c>
      <c r="E560" s="2">
        <v>12</v>
      </c>
      <c r="F560" s="44">
        <v>8.4499999999999993</v>
      </c>
      <c r="G560" s="44">
        <v>7.99</v>
      </c>
      <c r="H560" s="44">
        <v>8.0399999999999991</v>
      </c>
      <c r="I560" s="44">
        <v>8</v>
      </c>
      <c r="J560" s="44">
        <v>8.07</v>
      </c>
      <c r="K560" s="44">
        <v>8.26</v>
      </c>
      <c r="L560" s="44">
        <v>8.51</v>
      </c>
      <c r="M560" s="44">
        <v>9.44</v>
      </c>
      <c r="N560" s="44">
        <v>9.0299999999999994</v>
      </c>
      <c r="O560" s="44">
        <v>8.49</v>
      </c>
      <c r="P560" s="44">
        <v>8.08</v>
      </c>
      <c r="Q560" s="44">
        <v>8.83</v>
      </c>
      <c r="R560" s="44">
        <v>8.07</v>
      </c>
      <c r="S560" s="19">
        <v>100.1</v>
      </c>
      <c r="T560" s="44">
        <v>11.269480519480519</v>
      </c>
      <c r="U560" s="44">
        <v>10.655994005994007</v>
      </c>
      <c r="V560" s="44">
        <v>10.722677322677322</v>
      </c>
      <c r="W560" s="44">
        <v>10.66933066933067</v>
      </c>
      <c r="X560" s="44">
        <v>10.762687312687314</v>
      </c>
      <c r="Y560" s="44">
        <v>11.016083916083916</v>
      </c>
      <c r="Z560" s="44">
        <v>11.3495004995005</v>
      </c>
      <c r="AA560" s="44">
        <v>12.589810189810191</v>
      </c>
      <c r="AB560" s="44">
        <v>12.043006993006992</v>
      </c>
      <c r="AC560" s="44">
        <v>11.322827172827173</v>
      </c>
      <c r="AD560" s="44">
        <v>10.776023976023977</v>
      </c>
      <c r="AE560" s="44">
        <v>11.776273726273727</v>
      </c>
      <c r="AF560" s="44">
        <v>10.762687312687314</v>
      </c>
    </row>
    <row r="561" spans="1:32">
      <c r="A561" s="3">
        <v>2014</v>
      </c>
      <c r="B561" s="5" t="s">
        <v>28</v>
      </c>
      <c r="C561" s="5" t="s">
        <v>18</v>
      </c>
      <c r="D561" s="2">
        <v>19</v>
      </c>
      <c r="E561" s="2">
        <v>12</v>
      </c>
      <c r="F561" s="45">
        <v>11.55</v>
      </c>
      <c r="G561" s="45">
        <v>10.73</v>
      </c>
      <c r="H561" s="45">
        <v>10.84</v>
      </c>
      <c r="I561" s="45">
        <v>10.5</v>
      </c>
      <c r="J561" s="45">
        <v>10.72</v>
      </c>
      <c r="K561" s="45">
        <v>10.81</v>
      </c>
      <c r="L561" s="45">
        <v>11.96</v>
      </c>
      <c r="M561" s="45">
        <v>14.48</v>
      </c>
      <c r="N561" s="45">
        <v>12.89</v>
      </c>
      <c r="O561" s="45">
        <v>10.96</v>
      </c>
      <c r="P561" s="45">
        <v>10.71</v>
      </c>
      <c r="Q561" s="45">
        <v>11.63</v>
      </c>
      <c r="R561" s="45">
        <v>10.119999999999999</v>
      </c>
      <c r="S561" s="19">
        <v>100.1</v>
      </c>
      <c r="T561" s="45">
        <v>15.403846153846157</v>
      </c>
      <c r="U561" s="45">
        <v>14.310239760239762</v>
      </c>
      <c r="V561" s="45">
        <v>14.456943056943057</v>
      </c>
      <c r="W561" s="45">
        <v>14.003496503496505</v>
      </c>
      <c r="X561" s="45">
        <v>14.296903096903099</v>
      </c>
      <c r="Y561" s="45">
        <v>14.416933066933067</v>
      </c>
      <c r="Z561" s="45">
        <v>15.950649350649352</v>
      </c>
      <c r="AA561" s="45">
        <v>19.311488511488513</v>
      </c>
      <c r="AB561" s="45">
        <v>17.190959040959044</v>
      </c>
      <c r="AC561" s="45">
        <v>14.616983016983019</v>
      </c>
      <c r="AD561" s="45">
        <v>14.283566433566435</v>
      </c>
      <c r="AE561" s="45">
        <v>15.510539460539462</v>
      </c>
      <c r="AF561" s="45">
        <v>13.496703296703297</v>
      </c>
    </row>
    <row r="562" spans="1:32">
      <c r="A562" s="3">
        <v>2014</v>
      </c>
      <c r="B562" s="5" t="s">
        <v>28</v>
      </c>
      <c r="C562" s="5" t="s">
        <v>19</v>
      </c>
      <c r="D562" s="2">
        <v>20</v>
      </c>
      <c r="E562" s="2">
        <v>12</v>
      </c>
      <c r="F562" s="45">
        <v>12.82</v>
      </c>
      <c r="G562" s="45">
        <v>12.06</v>
      </c>
      <c r="H562" s="45">
        <v>11.88</v>
      </c>
      <c r="I562" s="45">
        <v>11.69</v>
      </c>
      <c r="J562" s="45">
        <v>11.98</v>
      </c>
      <c r="K562" s="45">
        <v>11.96</v>
      </c>
      <c r="L562" s="45">
        <v>13.48</v>
      </c>
      <c r="M562" s="45">
        <v>15.4</v>
      </c>
      <c r="N562" s="45">
        <v>14.64</v>
      </c>
      <c r="O562" s="45">
        <v>12.33</v>
      </c>
      <c r="P562" s="45">
        <v>11.85</v>
      </c>
      <c r="Q562" s="45">
        <v>12.84</v>
      </c>
      <c r="R562" s="45">
        <v>10.74</v>
      </c>
      <c r="S562" s="19">
        <v>100.1</v>
      </c>
      <c r="T562" s="45">
        <v>17.097602397602397</v>
      </c>
      <c r="U562" s="45">
        <v>16.084015984015984</v>
      </c>
      <c r="V562" s="45">
        <v>15.843956043956045</v>
      </c>
      <c r="W562" s="45">
        <v>15.590559440559442</v>
      </c>
      <c r="X562" s="45">
        <v>15.977322677322681</v>
      </c>
      <c r="Y562" s="45">
        <v>15.950649350649352</v>
      </c>
      <c r="Z562" s="45">
        <v>17.97782217782218</v>
      </c>
      <c r="AA562" s="45">
        <v>20.53846153846154</v>
      </c>
      <c r="AB562" s="45">
        <v>19.524875124875127</v>
      </c>
      <c r="AC562" s="45">
        <v>16.444105894105896</v>
      </c>
      <c r="AD562" s="45">
        <v>15.803946053946055</v>
      </c>
      <c r="AE562" s="45">
        <v>17.124275724275723</v>
      </c>
      <c r="AF562" s="45">
        <v>14.323576423576425</v>
      </c>
    </row>
    <row r="563" spans="1:32">
      <c r="A563" s="3">
        <v>2014</v>
      </c>
      <c r="B563" s="5" t="s">
        <v>28</v>
      </c>
      <c r="C563" s="5" t="s">
        <v>20</v>
      </c>
      <c r="D563" s="2">
        <v>21</v>
      </c>
      <c r="E563" s="2">
        <v>12</v>
      </c>
      <c r="F563" s="45">
        <v>10.36</v>
      </c>
      <c r="G563" s="45">
        <v>9.65</v>
      </c>
      <c r="H563" s="45">
        <v>9.89</v>
      </c>
      <c r="I563" s="45">
        <v>9.49</v>
      </c>
      <c r="J563" s="45">
        <v>9.56</v>
      </c>
      <c r="K563" s="45">
        <v>9.66</v>
      </c>
      <c r="L563" s="45">
        <v>10.4</v>
      </c>
      <c r="M563" s="45">
        <v>13.57</v>
      </c>
      <c r="N563" s="45">
        <v>11.21</v>
      </c>
      <c r="O563" s="45">
        <v>9.84</v>
      </c>
      <c r="P563" s="45">
        <v>9.85</v>
      </c>
      <c r="Q563" s="45">
        <v>10.58</v>
      </c>
      <c r="R563" s="45">
        <v>9.59</v>
      </c>
      <c r="S563" s="19">
        <v>100.1</v>
      </c>
      <c r="T563" s="45">
        <v>13.816783216783216</v>
      </c>
      <c r="U563" s="45">
        <v>12.869880119880122</v>
      </c>
      <c r="V563" s="45">
        <v>13.189960039960042</v>
      </c>
      <c r="W563" s="45">
        <v>12.656493506493506</v>
      </c>
      <c r="X563" s="45">
        <v>12.74985014985015</v>
      </c>
      <c r="Y563" s="45">
        <v>12.883216783216785</v>
      </c>
      <c r="Z563" s="45">
        <v>13.870129870129873</v>
      </c>
      <c r="AA563" s="45">
        <v>18.097852147852148</v>
      </c>
      <c r="AB563" s="45">
        <v>14.950399600399603</v>
      </c>
      <c r="AC563" s="45">
        <v>13.123276723276723</v>
      </c>
      <c r="AD563" s="45">
        <v>13.136613386613387</v>
      </c>
      <c r="AE563" s="45">
        <v>14.110189810189812</v>
      </c>
      <c r="AF563" s="45">
        <v>12.789860139860139</v>
      </c>
    </row>
    <row r="564" spans="1:32">
      <c r="A564" s="3">
        <v>2014</v>
      </c>
      <c r="B564" s="5" t="s">
        <v>28</v>
      </c>
      <c r="C564" s="5" t="s">
        <v>21</v>
      </c>
      <c r="D564" s="2">
        <v>22</v>
      </c>
      <c r="E564" s="2">
        <v>12</v>
      </c>
      <c r="F564" s="45">
        <v>13.09</v>
      </c>
      <c r="G564" s="45">
        <v>12.04</v>
      </c>
      <c r="H564" s="45">
        <v>12.26</v>
      </c>
      <c r="I564" s="45">
        <v>11.8</v>
      </c>
      <c r="J564" s="45">
        <v>12</v>
      </c>
      <c r="K564" s="45">
        <v>12.03</v>
      </c>
      <c r="L564" s="45">
        <v>13.64</v>
      </c>
      <c r="M564" s="45">
        <v>16.07</v>
      </c>
      <c r="N564" s="45">
        <v>14.39</v>
      </c>
      <c r="O564" s="45">
        <v>12.4</v>
      </c>
      <c r="P564" s="45">
        <v>12.04</v>
      </c>
      <c r="Q564" s="45">
        <v>13.04</v>
      </c>
      <c r="R564" s="45">
        <v>11.35</v>
      </c>
      <c r="S564" s="19">
        <v>100.1</v>
      </c>
      <c r="T564" s="45">
        <v>17.457692307692309</v>
      </c>
      <c r="U564" s="45">
        <v>16.057342657342659</v>
      </c>
      <c r="V564" s="45">
        <v>16.350749250749253</v>
      </c>
      <c r="W564" s="45">
        <v>15.737262737262739</v>
      </c>
      <c r="X564" s="45">
        <v>16.003996003996004</v>
      </c>
      <c r="Y564" s="45">
        <v>16.044005994005992</v>
      </c>
      <c r="Z564" s="45">
        <v>18.191208791208794</v>
      </c>
      <c r="AA564" s="45">
        <v>21.432017982017985</v>
      </c>
      <c r="AB564" s="45">
        <v>19.191458541458545</v>
      </c>
      <c r="AC564" s="45">
        <v>16.537462537462538</v>
      </c>
      <c r="AD564" s="45">
        <v>16.057342657342659</v>
      </c>
      <c r="AE564" s="45">
        <v>17.391008991008992</v>
      </c>
      <c r="AF564" s="45">
        <v>15.137112887112886</v>
      </c>
    </row>
    <row r="565" spans="1:32">
      <c r="A565" s="3">
        <v>2014</v>
      </c>
      <c r="B565" s="5" t="s">
        <v>28</v>
      </c>
      <c r="C565" s="5" t="s">
        <v>22</v>
      </c>
      <c r="D565" s="2">
        <v>23</v>
      </c>
      <c r="E565" s="2">
        <v>12</v>
      </c>
      <c r="F565" s="45">
        <v>13.61</v>
      </c>
      <c r="G565" s="45">
        <v>12.53</v>
      </c>
      <c r="H565" s="45">
        <v>12.71</v>
      </c>
      <c r="I565" s="45">
        <v>12.29</v>
      </c>
      <c r="J565" s="45">
        <v>12.58</v>
      </c>
      <c r="K565" s="45">
        <v>12.59</v>
      </c>
      <c r="L565" s="45">
        <v>14.31</v>
      </c>
      <c r="M565" s="45">
        <v>16.62</v>
      </c>
      <c r="N565" s="45">
        <v>15.39</v>
      </c>
      <c r="O565" s="45">
        <v>13.08</v>
      </c>
      <c r="P565" s="45">
        <v>12.49</v>
      </c>
      <c r="Q565" s="45">
        <v>13.55</v>
      </c>
      <c r="R565" s="45">
        <v>11.32</v>
      </c>
      <c r="S565" s="19">
        <v>100.1</v>
      </c>
      <c r="T565" s="45">
        <v>18.151198801198802</v>
      </c>
      <c r="U565" s="45">
        <v>16.710839160839161</v>
      </c>
      <c r="V565" s="45">
        <v>16.950899100899104</v>
      </c>
      <c r="W565" s="45">
        <v>16.390759240759241</v>
      </c>
      <c r="X565" s="45">
        <v>16.777522477522478</v>
      </c>
      <c r="Y565" s="45">
        <v>16.790859140859141</v>
      </c>
      <c r="Z565" s="45">
        <v>19.084765234765236</v>
      </c>
      <c r="AA565" s="45">
        <v>22.165534465534467</v>
      </c>
      <c r="AB565" s="45">
        <v>20.525124875124877</v>
      </c>
      <c r="AC565" s="45">
        <v>17.444355644355646</v>
      </c>
      <c r="AD565" s="45">
        <v>16.65749250749251</v>
      </c>
      <c r="AE565" s="45">
        <v>18.071178821178822</v>
      </c>
      <c r="AF565" s="45">
        <v>15.097102897102898</v>
      </c>
    </row>
    <row r="566" spans="1:32">
      <c r="A566" s="3">
        <v>2014</v>
      </c>
      <c r="B566" s="5" t="s">
        <v>28</v>
      </c>
      <c r="C566" s="5" t="s">
        <v>23</v>
      </c>
      <c r="D566" s="2">
        <v>24</v>
      </c>
      <c r="E566" s="2">
        <v>12</v>
      </c>
      <c r="F566" s="45">
        <v>12.3</v>
      </c>
      <c r="G566" s="45">
        <v>11.25</v>
      </c>
      <c r="H566" s="45">
        <v>11.65</v>
      </c>
      <c r="I566" s="45">
        <v>11.09</v>
      </c>
      <c r="J566" s="45">
        <v>11.16</v>
      </c>
      <c r="K566" s="45">
        <v>11.22</v>
      </c>
      <c r="L566" s="45">
        <v>12.58</v>
      </c>
      <c r="M566" s="45">
        <v>15.45</v>
      </c>
      <c r="N566" s="45">
        <v>13.08</v>
      </c>
      <c r="O566" s="45">
        <v>11.28</v>
      </c>
      <c r="P566" s="45">
        <v>11.26</v>
      </c>
      <c r="Q566" s="45">
        <v>12.34</v>
      </c>
      <c r="R566" s="45">
        <v>11.45</v>
      </c>
      <c r="S566" s="19">
        <v>100.1</v>
      </c>
      <c r="T566" s="45">
        <v>16.404095904095907</v>
      </c>
      <c r="U566" s="45">
        <v>15.003746253746254</v>
      </c>
      <c r="V566" s="45">
        <v>15.537212787212789</v>
      </c>
      <c r="W566" s="45">
        <v>14.79035964035964</v>
      </c>
      <c r="X566" s="45">
        <v>14.883716283716286</v>
      </c>
      <c r="Y566" s="45">
        <v>14.963736263736266</v>
      </c>
      <c r="Z566" s="45">
        <v>16.777522477522478</v>
      </c>
      <c r="AA566" s="45">
        <v>20.605144855144854</v>
      </c>
      <c r="AB566" s="45">
        <v>17.444355644355646</v>
      </c>
      <c r="AC566" s="45">
        <v>15.043756243756244</v>
      </c>
      <c r="AD566" s="45">
        <v>15.017082917082918</v>
      </c>
      <c r="AE566" s="45">
        <v>16.457442557442558</v>
      </c>
      <c r="AF566" s="45">
        <v>15.270479520479519</v>
      </c>
    </row>
    <row r="567" spans="1:32">
      <c r="A567" s="3">
        <v>2014</v>
      </c>
      <c r="B567" s="5" t="s">
        <v>28</v>
      </c>
      <c r="C567" s="5" t="s">
        <v>24</v>
      </c>
      <c r="D567" s="2">
        <v>25</v>
      </c>
      <c r="E567" s="2">
        <v>12</v>
      </c>
      <c r="F567" s="45">
        <v>8.33</v>
      </c>
      <c r="G567" s="45">
        <v>7.88</v>
      </c>
      <c r="H567" s="45">
        <v>7.94</v>
      </c>
      <c r="I567" s="45">
        <v>7.99</v>
      </c>
      <c r="J567" s="45">
        <v>8</v>
      </c>
      <c r="K567" s="45">
        <v>8.18</v>
      </c>
      <c r="L567" s="45">
        <v>8.3800000000000008</v>
      </c>
      <c r="M567" s="45">
        <v>9</v>
      </c>
      <c r="N567" s="45">
        <v>8.92</v>
      </c>
      <c r="O567" s="45">
        <v>8.33</v>
      </c>
      <c r="P567" s="45">
        <v>8.02</v>
      </c>
      <c r="Q567" s="45">
        <v>8.68</v>
      </c>
      <c r="R567" s="45">
        <v>7.96</v>
      </c>
      <c r="S567" s="19">
        <v>100.1</v>
      </c>
      <c r="T567" s="45">
        <v>11.109440559440561</v>
      </c>
      <c r="U567" s="45">
        <v>10.50929070929071</v>
      </c>
      <c r="V567" s="45">
        <v>10.58931068931069</v>
      </c>
      <c r="W567" s="45">
        <v>10.655994005994007</v>
      </c>
      <c r="X567" s="45">
        <v>10.66933066933067</v>
      </c>
      <c r="Y567" s="45">
        <v>10.909390609390609</v>
      </c>
      <c r="Z567" s="45">
        <v>11.176123876123876</v>
      </c>
      <c r="AA567" s="45">
        <v>12.002997002997004</v>
      </c>
      <c r="AB567" s="45">
        <v>11.896303696303697</v>
      </c>
      <c r="AC567" s="45">
        <v>11.109440559440561</v>
      </c>
      <c r="AD567" s="45">
        <v>10.696003996003995</v>
      </c>
      <c r="AE567" s="45">
        <v>11.576223776223777</v>
      </c>
      <c r="AF567" s="45">
        <v>10.615984015984017</v>
      </c>
    </row>
    <row r="568" spans="1:32">
      <c r="A568" s="3">
        <v>2014</v>
      </c>
      <c r="B568" s="5" t="s">
        <v>28</v>
      </c>
      <c r="C568" s="5" t="s">
        <v>25</v>
      </c>
      <c r="D568" s="2">
        <v>26</v>
      </c>
      <c r="E568" s="2">
        <v>12</v>
      </c>
      <c r="F568" s="45">
        <v>8</v>
      </c>
      <c r="G568" s="45">
        <v>7.57</v>
      </c>
      <c r="H568" s="45">
        <v>7.68</v>
      </c>
      <c r="I568" s="45">
        <v>7.85</v>
      </c>
      <c r="J568" s="45">
        <v>7.69</v>
      </c>
      <c r="K568" s="45">
        <v>7.97</v>
      </c>
      <c r="L568" s="45">
        <v>7.97</v>
      </c>
      <c r="M568" s="45">
        <v>8.31</v>
      </c>
      <c r="N568" s="45">
        <v>8.51</v>
      </c>
      <c r="O568" s="45">
        <v>7.9</v>
      </c>
      <c r="P568" s="45">
        <v>7.71</v>
      </c>
      <c r="Q568" s="45">
        <v>8.2200000000000006</v>
      </c>
      <c r="R568" s="45">
        <v>7.63</v>
      </c>
      <c r="S568" s="19">
        <v>100.1</v>
      </c>
      <c r="T568" s="45">
        <v>10.66933066933067</v>
      </c>
      <c r="U568" s="45">
        <v>10.095854145854148</v>
      </c>
      <c r="V568" s="45">
        <v>10.242557442557443</v>
      </c>
      <c r="W568" s="45">
        <v>10.46928071928072</v>
      </c>
      <c r="X568" s="45">
        <v>10.255894105894107</v>
      </c>
      <c r="Y568" s="45">
        <v>10.62932067932068</v>
      </c>
      <c r="Z568" s="45">
        <v>10.62932067932068</v>
      </c>
      <c r="AA568" s="45">
        <v>11.082767232767234</v>
      </c>
      <c r="AB568" s="45">
        <v>11.3495004995005</v>
      </c>
      <c r="AC568" s="45">
        <v>10.535964035964037</v>
      </c>
      <c r="AD568" s="45">
        <v>10.282567432567435</v>
      </c>
      <c r="AE568" s="45">
        <v>10.962737262737264</v>
      </c>
      <c r="AF568" s="45">
        <v>10.175874125874127</v>
      </c>
    </row>
    <row r="569" spans="1:32">
      <c r="A569" s="3">
        <v>2014</v>
      </c>
      <c r="B569" s="5" t="s">
        <v>28</v>
      </c>
      <c r="C569" s="5" t="s">
        <v>26</v>
      </c>
      <c r="D569" s="2">
        <v>27</v>
      </c>
      <c r="E569" s="2">
        <v>12</v>
      </c>
      <c r="F569" s="45">
        <v>8.44</v>
      </c>
      <c r="G569" s="45">
        <v>7.99</v>
      </c>
      <c r="H569" s="45">
        <v>8</v>
      </c>
      <c r="I569" s="45">
        <v>8</v>
      </c>
      <c r="J569" s="45">
        <v>8.0500000000000007</v>
      </c>
      <c r="K569" s="45">
        <v>8.26</v>
      </c>
      <c r="L569" s="45">
        <v>8.5</v>
      </c>
      <c r="M569" s="45">
        <v>9.43</v>
      </c>
      <c r="N569" s="45">
        <v>9</v>
      </c>
      <c r="O569" s="45">
        <v>8.49</v>
      </c>
      <c r="P569" s="45">
        <v>8.08</v>
      </c>
      <c r="Q569" s="45">
        <v>8.82</v>
      </c>
      <c r="R569" s="45">
        <v>8.0399999999999991</v>
      </c>
      <c r="S569" s="19">
        <v>100.1</v>
      </c>
      <c r="T569" s="45">
        <v>11.256143856143856</v>
      </c>
      <c r="U569" s="45">
        <v>10.655994005994007</v>
      </c>
      <c r="V569" s="45">
        <v>10.66933066933067</v>
      </c>
      <c r="W569" s="45">
        <v>10.66933066933067</v>
      </c>
      <c r="X569" s="45">
        <v>10.736013986013988</v>
      </c>
      <c r="Y569" s="45">
        <v>11.016083916083916</v>
      </c>
      <c r="Z569" s="45">
        <v>11.336163836163836</v>
      </c>
      <c r="AA569" s="45">
        <v>12.576473526473526</v>
      </c>
      <c r="AB569" s="45">
        <v>12.002997002997004</v>
      </c>
      <c r="AC569" s="45">
        <v>11.322827172827173</v>
      </c>
      <c r="AD569" s="45">
        <v>10.776023976023977</v>
      </c>
      <c r="AE569" s="45">
        <v>11.762937062937064</v>
      </c>
      <c r="AF569" s="45">
        <v>10.722677322677322</v>
      </c>
    </row>
    <row r="570" spans="1:32">
      <c r="A570" s="3">
        <v>2014</v>
      </c>
      <c r="B570" s="5" t="s">
        <v>29</v>
      </c>
      <c r="C570" s="5" t="s">
        <v>18</v>
      </c>
      <c r="D570" s="2">
        <v>28</v>
      </c>
      <c r="E570" s="2">
        <v>12</v>
      </c>
      <c r="F570" s="46">
        <v>22069</v>
      </c>
      <c r="G570" s="46">
        <v>20155</v>
      </c>
      <c r="H570" s="46">
        <v>20718</v>
      </c>
      <c r="I570" s="46">
        <v>20246</v>
      </c>
      <c r="J570" s="46">
        <v>20900</v>
      </c>
      <c r="K570" s="46">
        <v>20464</v>
      </c>
      <c r="L570" s="46">
        <v>23259</v>
      </c>
      <c r="M570" s="46">
        <v>27988</v>
      </c>
      <c r="N570" s="46">
        <v>24385</v>
      </c>
      <c r="O570" s="46">
        <v>20711</v>
      </c>
      <c r="P570" s="46">
        <v>20032</v>
      </c>
      <c r="Q570" s="46">
        <v>21769</v>
      </c>
      <c r="R570" s="46">
        <v>19487</v>
      </c>
      <c r="S570" s="19">
        <v>100.1</v>
      </c>
      <c r="T570" s="46">
        <v>29432.68231768232</v>
      </c>
      <c r="U570" s="46">
        <v>26880.044955044956</v>
      </c>
      <c r="V570" s="46">
        <v>27630.899100899103</v>
      </c>
      <c r="W570" s="46">
        <v>27001.408591408592</v>
      </c>
      <c r="X570" s="46">
        <v>27873.626373626375</v>
      </c>
      <c r="Y570" s="46">
        <v>27292.147852147853</v>
      </c>
      <c r="Z570" s="46">
        <v>31019.745254745256</v>
      </c>
      <c r="AA570" s="46">
        <v>37326.653346653351</v>
      </c>
      <c r="AB570" s="46">
        <v>32521.453546453547</v>
      </c>
      <c r="AC570" s="46">
        <v>27621.56343656344</v>
      </c>
      <c r="AD570" s="46">
        <v>26716.003996003998</v>
      </c>
      <c r="AE570" s="46">
        <v>29032.58241758242</v>
      </c>
      <c r="AF570" s="46">
        <v>25989.155844155845</v>
      </c>
    </row>
    <row r="571" spans="1:32">
      <c r="A571" s="3">
        <v>2014</v>
      </c>
      <c r="B571" s="5" t="s">
        <v>29</v>
      </c>
      <c r="C571" s="5" t="s">
        <v>19</v>
      </c>
      <c r="D571" s="2">
        <v>29</v>
      </c>
      <c r="E571" s="2">
        <v>12</v>
      </c>
      <c r="F571" s="46">
        <v>27213</v>
      </c>
      <c r="G571" s="46">
        <v>25116</v>
      </c>
      <c r="H571" s="46">
        <v>25261</v>
      </c>
      <c r="I571" s="46">
        <v>25379</v>
      </c>
      <c r="J571" s="46">
        <v>26038</v>
      </c>
      <c r="K571" s="46">
        <v>25170</v>
      </c>
      <c r="L571" s="46">
        <v>29087</v>
      </c>
      <c r="M571" s="46">
        <v>31995</v>
      </c>
      <c r="N571" s="46">
        <v>30717</v>
      </c>
      <c r="O571" s="46">
        <v>26198</v>
      </c>
      <c r="P571" s="46">
        <v>25019</v>
      </c>
      <c r="Q571" s="46">
        <v>26882</v>
      </c>
      <c r="R571" s="46">
        <v>22898</v>
      </c>
      <c r="S571" s="19">
        <v>100.1</v>
      </c>
      <c r="T571" s="46">
        <v>36293.061938061939</v>
      </c>
      <c r="U571" s="46">
        <v>33496.36363636364</v>
      </c>
      <c r="V571" s="46">
        <v>33689.745254745256</v>
      </c>
      <c r="W571" s="46">
        <v>33847.117882117884</v>
      </c>
      <c r="X571" s="46">
        <v>34726.003996004001</v>
      </c>
      <c r="Y571" s="46">
        <v>33568.381618381623</v>
      </c>
      <c r="Z571" s="46">
        <v>38792.352647352651</v>
      </c>
      <c r="AA571" s="46">
        <v>42670.654345654351</v>
      </c>
      <c r="AB571" s="46">
        <v>40966.228771228773</v>
      </c>
      <c r="AC571" s="46">
        <v>34939.390609390612</v>
      </c>
      <c r="AD571" s="46">
        <v>33366.998001998007</v>
      </c>
      <c r="AE571" s="46">
        <v>35851.618381618384</v>
      </c>
      <c r="AF571" s="46">
        <v>30538.291708291708</v>
      </c>
    </row>
    <row r="572" spans="1:32">
      <c r="A572" s="3">
        <v>2014</v>
      </c>
      <c r="B572" s="5" t="s">
        <v>29</v>
      </c>
      <c r="C572" s="5" t="s">
        <v>20</v>
      </c>
      <c r="D572" s="2">
        <v>30</v>
      </c>
      <c r="E572" s="2">
        <v>12</v>
      </c>
      <c r="F572" s="46">
        <v>17117</v>
      </c>
      <c r="G572" s="46">
        <v>15745</v>
      </c>
      <c r="H572" s="46">
        <v>16772</v>
      </c>
      <c r="I572" s="46">
        <v>15494</v>
      </c>
      <c r="J572" s="46">
        <v>15843</v>
      </c>
      <c r="K572" s="46">
        <v>15585</v>
      </c>
      <c r="L572" s="46">
        <v>17175</v>
      </c>
      <c r="M572" s="46">
        <v>23961</v>
      </c>
      <c r="N572" s="46">
        <v>18291</v>
      </c>
      <c r="O572" s="46">
        <v>15736</v>
      </c>
      <c r="P572" s="46">
        <v>16324</v>
      </c>
      <c r="Q572" s="46">
        <v>17367</v>
      </c>
      <c r="R572" s="46">
        <v>15366</v>
      </c>
      <c r="S572" s="19">
        <v>100.1</v>
      </c>
      <c r="T572" s="46">
        <v>22828.366633366633</v>
      </c>
      <c r="U572" s="46">
        <v>20998.576423576425</v>
      </c>
      <c r="V572" s="46">
        <v>22368.251748251751</v>
      </c>
      <c r="W572" s="46">
        <v>20663.826173826175</v>
      </c>
      <c r="X572" s="46">
        <v>21129.275724275725</v>
      </c>
      <c r="Y572" s="46">
        <v>20785.189810189811</v>
      </c>
      <c r="Z572" s="46">
        <v>22905.719280719281</v>
      </c>
      <c r="AA572" s="46">
        <v>31955.979020979023</v>
      </c>
      <c r="AB572" s="46">
        <v>24394.090909090912</v>
      </c>
      <c r="AC572" s="46">
        <v>20986.573426573428</v>
      </c>
      <c r="AD572" s="46">
        <v>21770.76923076923</v>
      </c>
      <c r="AE572" s="46">
        <v>23161.783216783217</v>
      </c>
      <c r="AF572" s="46">
        <v>20493.116883116883</v>
      </c>
    </row>
    <row r="573" spans="1:32">
      <c r="A573" s="3">
        <v>2014</v>
      </c>
      <c r="B573" s="5" t="s">
        <v>29</v>
      </c>
      <c r="C573" s="5" t="s">
        <v>21</v>
      </c>
      <c r="D573" s="2">
        <v>31</v>
      </c>
      <c r="E573" s="2">
        <v>12</v>
      </c>
      <c r="F573" s="46">
        <v>27215</v>
      </c>
      <c r="G573" s="46">
        <v>24805</v>
      </c>
      <c r="H573" s="46">
        <v>25324</v>
      </c>
      <c r="I573" s="46">
        <v>25000</v>
      </c>
      <c r="J573" s="46">
        <v>25420</v>
      </c>
      <c r="K573" s="46">
        <v>25052</v>
      </c>
      <c r="L573" s="46">
        <v>28752</v>
      </c>
      <c r="M573" s="46">
        <v>32768</v>
      </c>
      <c r="N573" s="46">
        <v>29869</v>
      </c>
      <c r="O573" s="46">
        <v>26029</v>
      </c>
      <c r="P573" s="46">
        <v>24848</v>
      </c>
      <c r="Q573" s="46">
        <v>26955</v>
      </c>
      <c r="R573" s="46">
        <v>24501</v>
      </c>
      <c r="S573" s="19">
        <v>100.1</v>
      </c>
      <c r="T573" s="46">
        <v>36295.729270729273</v>
      </c>
      <c r="U573" s="46">
        <v>33081.593406593405</v>
      </c>
      <c r="V573" s="46">
        <v>33773.766233766233</v>
      </c>
      <c r="W573" s="46">
        <v>33341.658341658345</v>
      </c>
      <c r="X573" s="46">
        <v>33901.798201798207</v>
      </c>
      <c r="Y573" s="46">
        <v>33411.008991008996</v>
      </c>
      <c r="Z573" s="46">
        <v>38345.574425574428</v>
      </c>
      <c r="AA573" s="46">
        <v>43701.578421578422</v>
      </c>
      <c r="AB573" s="46">
        <v>39835.279720279723</v>
      </c>
      <c r="AC573" s="46">
        <v>34714.000999001</v>
      </c>
      <c r="AD573" s="46">
        <v>33138.941058941062</v>
      </c>
      <c r="AE573" s="46">
        <v>35948.976023976029</v>
      </c>
      <c r="AF573" s="46">
        <v>32676.158841158842</v>
      </c>
    </row>
    <row r="574" spans="1:32">
      <c r="A574" s="3">
        <v>2014</v>
      </c>
      <c r="B574" s="5" t="s">
        <v>29</v>
      </c>
      <c r="C574" s="5" t="s">
        <v>22</v>
      </c>
      <c r="D574" s="2">
        <v>32</v>
      </c>
      <c r="E574" s="2">
        <v>12</v>
      </c>
      <c r="F574" s="46">
        <v>29472</v>
      </c>
      <c r="G574" s="46">
        <v>26945</v>
      </c>
      <c r="H574" s="46">
        <v>27405</v>
      </c>
      <c r="I574" s="46">
        <v>27280</v>
      </c>
      <c r="J574" s="46">
        <v>27829</v>
      </c>
      <c r="K574" s="46">
        <v>27360</v>
      </c>
      <c r="L574" s="46">
        <v>31287</v>
      </c>
      <c r="M574" s="46">
        <v>35231</v>
      </c>
      <c r="N574" s="46">
        <v>33151</v>
      </c>
      <c r="O574" s="46">
        <v>28511</v>
      </c>
      <c r="P574" s="46">
        <v>26782</v>
      </c>
      <c r="Q574" s="46">
        <v>28998</v>
      </c>
      <c r="R574" s="46">
        <v>25270</v>
      </c>
      <c r="S574" s="19">
        <v>100.1</v>
      </c>
      <c r="T574" s="46">
        <v>39305.81418581419</v>
      </c>
      <c r="U574" s="46">
        <v>35935.639360639361</v>
      </c>
      <c r="V574" s="46">
        <v>36549.125874125879</v>
      </c>
      <c r="W574" s="46">
        <v>36382.417582417584</v>
      </c>
      <c r="X574" s="46">
        <v>37114.6003996004</v>
      </c>
      <c r="Y574" s="46">
        <v>36489.110889110889</v>
      </c>
      <c r="Z574" s="46">
        <v>41726.418581418584</v>
      </c>
      <c r="AA574" s="46">
        <v>46986.398601398607</v>
      </c>
      <c r="AB574" s="46">
        <v>44212.372627372628</v>
      </c>
      <c r="AC574" s="46">
        <v>38024.160839160839</v>
      </c>
      <c r="AD574" s="46">
        <v>35718.251748251751</v>
      </c>
      <c r="AE574" s="46">
        <v>38673.656343656345</v>
      </c>
      <c r="AF574" s="46">
        <v>33701.748251748257</v>
      </c>
    </row>
    <row r="575" spans="1:32">
      <c r="A575" s="3">
        <v>2014</v>
      </c>
      <c r="B575" s="5" t="s">
        <v>29</v>
      </c>
      <c r="C575" s="5" t="s">
        <v>23</v>
      </c>
      <c r="D575" s="2">
        <v>33</v>
      </c>
      <c r="E575" s="2">
        <v>12</v>
      </c>
      <c r="F575" s="46">
        <v>23878</v>
      </c>
      <c r="G575" s="46">
        <v>21833</v>
      </c>
      <c r="H575" s="46">
        <v>22510</v>
      </c>
      <c r="I575" s="46">
        <v>21515</v>
      </c>
      <c r="J575" s="46">
        <v>21544</v>
      </c>
      <c r="K575" s="46">
        <v>21755</v>
      </c>
      <c r="L575" s="46">
        <v>24540</v>
      </c>
      <c r="M575" s="46">
        <v>30139</v>
      </c>
      <c r="N575" s="46">
        <v>25484</v>
      </c>
      <c r="O575" s="46">
        <v>22214</v>
      </c>
      <c r="P575" s="46">
        <v>21849</v>
      </c>
      <c r="Q575" s="46">
        <v>23899</v>
      </c>
      <c r="R575" s="46">
        <v>22835</v>
      </c>
      <c r="S575" s="19">
        <v>100.1</v>
      </c>
      <c r="T575" s="46">
        <v>31845.284715284717</v>
      </c>
      <c r="U575" s="46">
        <v>29117.937062937064</v>
      </c>
      <c r="V575" s="46">
        <v>30020.829170829173</v>
      </c>
      <c r="W575" s="46">
        <v>28693.83116883117</v>
      </c>
      <c r="X575" s="46">
        <v>28732.507492507495</v>
      </c>
      <c r="Y575" s="46">
        <v>29013.911088911089</v>
      </c>
      <c r="Z575" s="46">
        <v>32728.171828171831</v>
      </c>
      <c r="AA575" s="46">
        <v>40195.369630369634</v>
      </c>
      <c r="AB575" s="46">
        <v>33987.152847152851</v>
      </c>
      <c r="AC575" s="46">
        <v>29626.063936063936</v>
      </c>
      <c r="AD575" s="46">
        <v>29139.275724275725</v>
      </c>
      <c r="AE575" s="46">
        <v>31873.291708291708</v>
      </c>
      <c r="AF575" s="46">
        <v>30454.270729270731</v>
      </c>
    </row>
    <row r="576" spans="1:32">
      <c r="A576" s="3">
        <v>2014</v>
      </c>
      <c r="B576" s="5" t="s">
        <v>29</v>
      </c>
      <c r="C576" s="5" t="s">
        <v>24</v>
      </c>
      <c r="D576" s="2">
        <v>34</v>
      </c>
      <c r="E576" s="2">
        <v>12</v>
      </c>
      <c r="F576" s="46">
        <v>9000</v>
      </c>
      <c r="G576" s="46">
        <v>8684</v>
      </c>
      <c r="H576" s="46">
        <v>8961</v>
      </c>
      <c r="I576" s="46">
        <v>8876</v>
      </c>
      <c r="J576" s="46">
        <v>8712</v>
      </c>
      <c r="K576" s="46">
        <v>8932</v>
      </c>
      <c r="L576" s="46">
        <v>9000</v>
      </c>
      <c r="M576" s="46">
        <v>9283</v>
      </c>
      <c r="N576" s="46">
        <v>9198</v>
      </c>
      <c r="O576" s="46">
        <v>8860</v>
      </c>
      <c r="P576" s="46">
        <v>9004</v>
      </c>
      <c r="Q576" s="46">
        <v>9380</v>
      </c>
      <c r="R576" s="46">
        <v>8878</v>
      </c>
      <c r="S576" s="19">
        <v>100.1</v>
      </c>
      <c r="T576" s="46">
        <v>12002.997002997005</v>
      </c>
      <c r="U576" s="46">
        <v>11581.558441558442</v>
      </c>
      <c r="V576" s="46">
        <v>11950.984015984017</v>
      </c>
      <c r="W576" s="46">
        <v>11837.622377622378</v>
      </c>
      <c r="X576" s="46">
        <v>11618.9010989011</v>
      </c>
      <c r="Y576" s="46">
        <v>11912.307692307693</v>
      </c>
      <c r="Z576" s="46">
        <v>12002.997002997005</v>
      </c>
      <c r="AA576" s="46">
        <v>12380.424575424577</v>
      </c>
      <c r="AB576" s="46">
        <v>12267.062937062938</v>
      </c>
      <c r="AC576" s="46">
        <v>11816.283716283717</v>
      </c>
      <c r="AD576" s="46">
        <v>12008.33166833167</v>
      </c>
      <c r="AE576" s="46">
        <v>12509.79020979021</v>
      </c>
      <c r="AF576" s="46">
        <v>11840.289710289711</v>
      </c>
    </row>
    <row r="577" spans="1:32">
      <c r="A577" s="3">
        <v>2014</v>
      </c>
      <c r="B577" s="5" t="s">
        <v>29</v>
      </c>
      <c r="C577" s="5" t="s">
        <v>25</v>
      </c>
      <c r="D577" s="2">
        <v>35</v>
      </c>
      <c r="E577" s="2">
        <v>12</v>
      </c>
      <c r="F577" s="46">
        <v>8641</v>
      </c>
      <c r="G577" s="46">
        <v>8332</v>
      </c>
      <c r="H577" s="46">
        <v>8534</v>
      </c>
      <c r="I577" s="46">
        <v>9084</v>
      </c>
      <c r="J577" s="46">
        <v>8396</v>
      </c>
      <c r="K577" s="46">
        <v>8650</v>
      </c>
      <c r="L577" s="46">
        <v>8685</v>
      </c>
      <c r="M577" s="46">
        <v>8400</v>
      </c>
      <c r="N577" s="46">
        <v>8683</v>
      </c>
      <c r="O577" s="46">
        <v>8630</v>
      </c>
      <c r="P577" s="46">
        <v>8733</v>
      </c>
      <c r="Q577" s="46">
        <v>8941</v>
      </c>
      <c r="R577" s="46">
        <v>8826</v>
      </c>
      <c r="S577" s="19">
        <v>100.1</v>
      </c>
      <c r="T577" s="46">
        <v>11524.210789210791</v>
      </c>
      <c r="U577" s="46">
        <v>11112.107892107893</v>
      </c>
      <c r="V577" s="46">
        <v>11381.508491508492</v>
      </c>
      <c r="W577" s="46">
        <v>12115.024975024975</v>
      </c>
      <c r="X577" s="46">
        <v>11197.462537462538</v>
      </c>
      <c r="Y577" s="46">
        <v>11536.213786213786</v>
      </c>
      <c r="Z577" s="46">
        <v>11582.892107892108</v>
      </c>
      <c r="AA577" s="46">
        <v>11202.797202797203</v>
      </c>
      <c r="AB577" s="46">
        <v>11580.224775224777</v>
      </c>
      <c r="AC577" s="46">
        <v>11509.54045954046</v>
      </c>
      <c r="AD577" s="46">
        <v>11646.908091908093</v>
      </c>
      <c r="AE577" s="46">
        <v>11924.310689310691</v>
      </c>
      <c r="AF577" s="46">
        <v>11770.939060939061</v>
      </c>
    </row>
    <row r="578" spans="1:32">
      <c r="A578" s="3">
        <v>2014</v>
      </c>
      <c r="B578" s="5" t="s">
        <v>29</v>
      </c>
      <c r="C578" s="5" t="s">
        <v>26</v>
      </c>
      <c r="D578" s="2">
        <v>36</v>
      </c>
      <c r="E578" s="2">
        <v>12</v>
      </c>
      <c r="F578" s="46">
        <v>9097</v>
      </c>
      <c r="G578" s="46">
        <v>8772</v>
      </c>
      <c r="H578" s="46">
        <v>9057</v>
      </c>
      <c r="I578" s="46">
        <v>8807</v>
      </c>
      <c r="J578" s="46">
        <v>8780</v>
      </c>
      <c r="K578" s="46">
        <v>8993</v>
      </c>
      <c r="L578" s="46">
        <v>9082</v>
      </c>
      <c r="M578" s="46">
        <v>9640</v>
      </c>
      <c r="N578" s="46">
        <v>9348</v>
      </c>
      <c r="O578" s="46">
        <v>8923</v>
      </c>
      <c r="P578" s="46">
        <v>9049</v>
      </c>
      <c r="Q578" s="46">
        <v>9463</v>
      </c>
      <c r="R578" s="46">
        <v>8894</v>
      </c>
      <c r="S578" s="19">
        <v>100.1</v>
      </c>
      <c r="T578" s="46">
        <v>12132.362637362638</v>
      </c>
      <c r="U578" s="46">
        <v>11698.921078921079</v>
      </c>
      <c r="V578" s="46">
        <v>12079.015984015985</v>
      </c>
      <c r="W578" s="46">
        <v>11745.599400599402</v>
      </c>
      <c r="X578" s="46">
        <v>11709.59040959041</v>
      </c>
      <c r="Y578" s="46">
        <v>11993.661338661339</v>
      </c>
      <c r="Z578" s="46">
        <v>12112.357642357643</v>
      </c>
      <c r="AA578" s="46">
        <v>12856.543456543457</v>
      </c>
      <c r="AB578" s="46">
        <v>12467.112887112888</v>
      </c>
      <c r="AC578" s="46">
        <v>11900.304695304696</v>
      </c>
      <c r="AD578" s="46">
        <v>12068.346653346654</v>
      </c>
      <c r="AE578" s="46">
        <v>12620.484515484517</v>
      </c>
      <c r="AF578" s="46">
        <v>11861.628371628372</v>
      </c>
    </row>
    <row r="579" spans="1:32">
      <c r="A579" s="3">
        <v>2015</v>
      </c>
      <c r="B579" s="5" t="s">
        <v>17</v>
      </c>
      <c r="C579" s="5" t="s">
        <v>18</v>
      </c>
      <c r="D579" s="2">
        <v>1</v>
      </c>
      <c r="E579" s="2">
        <v>13</v>
      </c>
      <c r="F579" s="96">
        <v>425.1</v>
      </c>
      <c r="G579" s="96">
        <v>394.7</v>
      </c>
      <c r="H579" s="96">
        <v>400</v>
      </c>
      <c r="I579" s="96">
        <v>389.1</v>
      </c>
      <c r="J579" s="96">
        <v>400.9</v>
      </c>
      <c r="K579" s="96">
        <v>402.5</v>
      </c>
      <c r="L579" s="96">
        <v>434.5</v>
      </c>
      <c r="M579" s="96">
        <v>527.9</v>
      </c>
      <c r="N579" s="96">
        <v>467.9</v>
      </c>
      <c r="O579" s="96">
        <v>398.4</v>
      </c>
      <c r="P579" s="96">
        <v>388.1</v>
      </c>
      <c r="Q579" s="96">
        <v>423.6</v>
      </c>
      <c r="R579" s="96">
        <v>381.7</v>
      </c>
      <c r="S579" s="19">
        <v>99.9</v>
      </c>
      <c r="T579" s="96">
        <v>568.0765765765766</v>
      </c>
      <c r="U579" s="96">
        <v>527.45195195195186</v>
      </c>
      <c r="V579" s="96">
        <v>534.53453453453449</v>
      </c>
      <c r="W579" s="96">
        <v>519.96846846846847</v>
      </c>
      <c r="X579" s="96">
        <v>535.7372372372372</v>
      </c>
      <c r="Y579" s="96">
        <v>537.87537537537537</v>
      </c>
      <c r="Z579" s="96">
        <v>580.63813813813806</v>
      </c>
      <c r="AA579" s="96">
        <v>705.45195195195186</v>
      </c>
      <c r="AB579" s="96">
        <v>625.27177177177168</v>
      </c>
      <c r="AC579" s="96">
        <v>532.39639639639631</v>
      </c>
      <c r="AD579" s="96">
        <v>518.63213213213214</v>
      </c>
      <c r="AE579" s="96">
        <v>566.07207207207205</v>
      </c>
      <c r="AF579" s="96">
        <v>510.0795795795795</v>
      </c>
    </row>
    <row r="580" spans="1:32">
      <c r="A580" s="3">
        <v>2015</v>
      </c>
      <c r="B580" s="5" t="s">
        <v>17</v>
      </c>
      <c r="C580" s="5" t="s">
        <v>19</v>
      </c>
      <c r="D580" s="2">
        <v>2</v>
      </c>
      <c r="E580" s="2">
        <v>13</v>
      </c>
      <c r="F580" s="96">
        <v>517.5</v>
      </c>
      <c r="G580" s="96">
        <v>480</v>
      </c>
      <c r="H580" s="96">
        <v>480</v>
      </c>
      <c r="I580" s="96">
        <v>479.1</v>
      </c>
      <c r="J580" s="96">
        <v>495.9</v>
      </c>
      <c r="K580" s="96">
        <v>490.1</v>
      </c>
      <c r="L580" s="96">
        <v>546</v>
      </c>
      <c r="M580" s="96">
        <v>594.20000000000005</v>
      </c>
      <c r="N580" s="96">
        <v>574.9</v>
      </c>
      <c r="O580" s="96">
        <v>491.9</v>
      </c>
      <c r="P580" s="96">
        <v>474.7</v>
      </c>
      <c r="Q580" s="96">
        <v>519.6</v>
      </c>
      <c r="R580" s="96">
        <v>446.4</v>
      </c>
      <c r="S580" s="19">
        <v>99.9</v>
      </c>
      <c r="T580" s="96">
        <v>691.55405405405406</v>
      </c>
      <c r="U580" s="96">
        <v>641.44144144144138</v>
      </c>
      <c r="V580" s="96">
        <v>641.44144144144138</v>
      </c>
      <c r="W580" s="96">
        <v>640.23873873873879</v>
      </c>
      <c r="X580" s="96">
        <v>662.68918918918905</v>
      </c>
      <c r="Y580" s="96">
        <v>654.93843843843842</v>
      </c>
      <c r="Z580" s="96">
        <v>729.63963963963965</v>
      </c>
      <c r="AA580" s="96">
        <v>794.0510510510511</v>
      </c>
      <c r="AB580" s="96">
        <v>768.25975975975962</v>
      </c>
      <c r="AC580" s="96">
        <v>657.34384384384373</v>
      </c>
      <c r="AD580" s="96">
        <v>634.35885885885875</v>
      </c>
      <c r="AE580" s="96">
        <v>694.36036036036035</v>
      </c>
      <c r="AF580" s="96">
        <v>596.54054054054041</v>
      </c>
    </row>
    <row r="581" spans="1:32">
      <c r="A581" s="3">
        <v>2015</v>
      </c>
      <c r="B581" s="5" t="s">
        <v>17</v>
      </c>
      <c r="C581" s="5" t="s">
        <v>20</v>
      </c>
      <c r="D581" s="2">
        <v>3</v>
      </c>
      <c r="E581" s="2">
        <v>13</v>
      </c>
      <c r="F581" s="96">
        <v>337.1</v>
      </c>
      <c r="G581" s="96">
        <v>313.60000000000002</v>
      </c>
      <c r="H581" s="96">
        <v>332.2</v>
      </c>
      <c r="I581" s="96">
        <v>306.60000000000002</v>
      </c>
      <c r="J581" s="96">
        <v>306.60000000000002</v>
      </c>
      <c r="K581" s="96">
        <v>312.7</v>
      </c>
      <c r="L581" s="96">
        <v>330.3</v>
      </c>
      <c r="M581" s="96">
        <v>461</v>
      </c>
      <c r="N581" s="96">
        <v>357.1</v>
      </c>
      <c r="O581" s="96">
        <v>306.3</v>
      </c>
      <c r="P581" s="96">
        <v>318.8</v>
      </c>
      <c r="Q581" s="96">
        <v>341.9</v>
      </c>
      <c r="R581" s="96">
        <v>309.2</v>
      </c>
      <c r="S581" s="19">
        <v>99.9</v>
      </c>
      <c r="T581" s="96">
        <v>450.478978978979</v>
      </c>
      <c r="U581" s="96">
        <v>419.07507507507512</v>
      </c>
      <c r="V581" s="96">
        <v>443.93093093093086</v>
      </c>
      <c r="W581" s="96">
        <v>409.72072072072075</v>
      </c>
      <c r="X581" s="96">
        <v>409.72072072072075</v>
      </c>
      <c r="Y581" s="96">
        <v>417.8723723723723</v>
      </c>
      <c r="Z581" s="96">
        <v>441.39189189189187</v>
      </c>
      <c r="AA581" s="96">
        <v>616.05105105105099</v>
      </c>
      <c r="AB581" s="96">
        <v>477.20570570570572</v>
      </c>
      <c r="AC581" s="96">
        <v>409.31981981981983</v>
      </c>
      <c r="AD581" s="96">
        <v>426.02402402402402</v>
      </c>
      <c r="AE581" s="96">
        <v>456.8933933933933</v>
      </c>
      <c r="AF581" s="96">
        <v>413.19519519519514</v>
      </c>
    </row>
    <row r="582" spans="1:32">
      <c r="A582" s="3">
        <v>2015</v>
      </c>
      <c r="B582" s="5" t="s">
        <v>17</v>
      </c>
      <c r="C582" s="5" t="s">
        <v>21</v>
      </c>
      <c r="D582" s="2">
        <v>4</v>
      </c>
      <c r="E582" s="2">
        <v>13</v>
      </c>
      <c r="F582" s="96">
        <v>527.1</v>
      </c>
      <c r="G582" s="96">
        <v>485.6</v>
      </c>
      <c r="H582" s="96">
        <v>491.5</v>
      </c>
      <c r="I582" s="96">
        <v>480.6</v>
      </c>
      <c r="J582" s="96">
        <v>491</v>
      </c>
      <c r="K582" s="96">
        <v>492.1</v>
      </c>
      <c r="L582" s="96">
        <v>550.6</v>
      </c>
      <c r="M582" s="96">
        <v>620.79999999999995</v>
      </c>
      <c r="N582" s="96">
        <v>574.9</v>
      </c>
      <c r="O582" s="96">
        <v>498.3</v>
      </c>
      <c r="P582" s="96">
        <v>487.6</v>
      </c>
      <c r="Q582" s="96">
        <v>527</v>
      </c>
      <c r="R582" s="96">
        <v>484.4</v>
      </c>
      <c r="S582" s="19">
        <v>99.9</v>
      </c>
      <c r="T582" s="96">
        <v>704.38288288288288</v>
      </c>
      <c r="U582" s="96">
        <v>648.92492492492499</v>
      </c>
      <c r="V582" s="96">
        <v>656.80930930930924</v>
      </c>
      <c r="W582" s="96">
        <v>642.24324324324323</v>
      </c>
      <c r="X582" s="96">
        <v>656.14114114114113</v>
      </c>
      <c r="Y582" s="96">
        <v>657.61111111111109</v>
      </c>
      <c r="Z582" s="96">
        <v>735.78678678678682</v>
      </c>
      <c r="AA582" s="96">
        <v>829.59759759759743</v>
      </c>
      <c r="AB582" s="96">
        <v>768.25975975975962</v>
      </c>
      <c r="AC582" s="96">
        <v>665.89639639639643</v>
      </c>
      <c r="AD582" s="96">
        <v>651.59759759759766</v>
      </c>
      <c r="AE582" s="96">
        <v>704.24924924924926</v>
      </c>
      <c r="AF582" s="96">
        <v>647.32132132132119</v>
      </c>
    </row>
    <row r="583" spans="1:32">
      <c r="A583" s="3">
        <v>2015</v>
      </c>
      <c r="B583" s="5" t="s">
        <v>17</v>
      </c>
      <c r="C583" s="5" t="s">
        <v>22</v>
      </c>
      <c r="D583" s="2">
        <v>5</v>
      </c>
      <c r="E583" s="2">
        <v>13</v>
      </c>
      <c r="F583" s="96">
        <v>567.20000000000005</v>
      </c>
      <c r="G583" s="96">
        <v>523.1</v>
      </c>
      <c r="H583" s="96">
        <v>530.5</v>
      </c>
      <c r="I583" s="96">
        <v>524.6</v>
      </c>
      <c r="J583" s="96">
        <v>540.6</v>
      </c>
      <c r="K583" s="96">
        <v>534.79999999999995</v>
      </c>
      <c r="L583" s="96">
        <v>595.79999999999995</v>
      </c>
      <c r="M583" s="96">
        <v>669</v>
      </c>
      <c r="N583" s="96">
        <v>626.4</v>
      </c>
      <c r="O583" s="96">
        <v>539</v>
      </c>
      <c r="P583" s="96">
        <v>517.79999999999995</v>
      </c>
      <c r="Q583" s="96">
        <v>561.5</v>
      </c>
      <c r="R583" s="96">
        <v>498.2</v>
      </c>
      <c r="S583" s="19">
        <v>99.9</v>
      </c>
      <c r="T583" s="96">
        <v>757.96996996997007</v>
      </c>
      <c r="U583" s="96">
        <v>699.03753753753756</v>
      </c>
      <c r="V583" s="96">
        <v>708.92642642642636</v>
      </c>
      <c r="W583" s="96">
        <v>701.04204204204211</v>
      </c>
      <c r="X583" s="96">
        <v>722.4234234234234</v>
      </c>
      <c r="Y583" s="96">
        <v>714.67267267267255</v>
      </c>
      <c r="Z583" s="96">
        <v>796.18918918918905</v>
      </c>
      <c r="AA583" s="96">
        <v>894.00900900900899</v>
      </c>
      <c r="AB583" s="96">
        <v>837.08108108108092</v>
      </c>
      <c r="AC583" s="96">
        <v>720.28528528528523</v>
      </c>
      <c r="AD583" s="96">
        <v>691.95495495495481</v>
      </c>
      <c r="AE583" s="96">
        <v>750.35285285285283</v>
      </c>
      <c r="AF583" s="96">
        <v>665.76276276276269</v>
      </c>
    </row>
    <row r="584" spans="1:32">
      <c r="A584" s="3">
        <v>2015</v>
      </c>
      <c r="B584" s="5" t="s">
        <v>17</v>
      </c>
      <c r="C584" s="5" t="s">
        <v>23</v>
      </c>
      <c r="D584" s="2">
        <v>6</v>
      </c>
      <c r="E584" s="2">
        <v>13</v>
      </c>
      <c r="F584" s="96">
        <v>470.2</v>
      </c>
      <c r="G584" s="96">
        <v>428.8</v>
      </c>
      <c r="H584" s="96">
        <v>440.8</v>
      </c>
      <c r="I584" s="96">
        <v>425.3</v>
      </c>
      <c r="J584" s="96">
        <v>422.1</v>
      </c>
      <c r="K584" s="96">
        <v>431.3</v>
      </c>
      <c r="L584" s="96">
        <v>479.9</v>
      </c>
      <c r="M584" s="96">
        <v>574.9</v>
      </c>
      <c r="N584" s="96">
        <v>499.2</v>
      </c>
      <c r="O584" s="96">
        <v>439.4</v>
      </c>
      <c r="P584" s="96">
        <v>433.3</v>
      </c>
      <c r="Q584" s="96">
        <v>474.2</v>
      </c>
      <c r="R584" s="96">
        <v>459.9</v>
      </c>
      <c r="S584" s="19">
        <v>99.9</v>
      </c>
      <c r="T584" s="96">
        <v>628.34534534534532</v>
      </c>
      <c r="U584" s="96">
        <v>573.02102102102106</v>
      </c>
      <c r="V584" s="96">
        <v>589.05705705705702</v>
      </c>
      <c r="W584" s="96">
        <v>568.34384384384384</v>
      </c>
      <c r="X584" s="96">
        <v>564.06756756756761</v>
      </c>
      <c r="Y584" s="96">
        <v>576.36186186186183</v>
      </c>
      <c r="Z584" s="96">
        <v>641.30780780780776</v>
      </c>
      <c r="AA584" s="96">
        <v>768.25975975975962</v>
      </c>
      <c r="AB584" s="96">
        <v>667.09909909909902</v>
      </c>
      <c r="AC584" s="96">
        <v>587.18618618618609</v>
      </c>
      <c r="AD584" s="96">
        <v>579.03453453453449</v>
      </c>
      <c r="AE584" s="96">
        <v>633.69069069069064</v>
      </c>
      <c r="AF584" s="96">
        <v>614.58108108108104</v>
      </c>
    </row>
    <row r="585" spans="1:32">
      <c r="A585" s="3">
        <v>2015</v>
      </c>
      <c r="B585" s="5" t="s">
        <v>17</v>
      </c>
      <c r="C585" s="5" t="s">
        <v>24</v>
      </c>
      <c r="D585" s="2">
        <v>7</v>
      </c>
      <c r="E585" s="2">
        <v>13</v>
      </c>
      <c r="F585" s="96">
        <v>166.5</v>
      </c>
      <c r="G585" s="96">
        <v>164.3</v>
      </c>
      <c r="H585" s="96">
        <v>164.5</v>
      </c>
      <c r="I585" s="96">
        <v>168.3</v>
      </c>
      <c r="J585" s="96">
        <v>159.9</v>
      </c>
      <c r="K585" s="96">
        <v>161.9</v>
      </c>
      <c r="L585" s="96">
        <v>161.9</v>
      </c>
      <c r="M585" s="96">
        <v>172.6</v>
      </c>
      <c r="N585" s="96">
        <v>172.8</v>
      </c>
      <c r="O585" s="96">
        <v>165.7</v>
      </c>
      <c r="P585" s="96">
        <v>168.5</v>
      </c>
      <c r="Q585" s="96">
        <v>171.8</v>
      </c>
      <c r="R585" s="96">
        <v>162.1</v>
      </c>
      <c r="S585" s="19">
        <v>99.9</v>
      </c>
      <c r="T585" s="96">
        <v>222.5</v>
      </c>
      <c r="U585" s="96">
        <v>219.56006006006007</v>
      </c>
      <c r="V585" s="96">
        <v>219.82732732732731</v>
      </c>
      <c r="W585" s="96">
        <v>224.90540540540542</v>
      </c>
      <c r="X585" s="96">
        <v>213.68018018018017</v>
      </c>
      <c r="Y585" s="96">
        <v>216.35285285285286</v>
      </c>
      <c r="Z585" s="96">
        <v>216.35285285285286</v>
      </c>
      <c r="AA585" s="96">
        <v>230.65165165165163</v>
      </c>
      <c r="AB585" s="96">
        <v>230.91891891891893</v>
      </c>
      <c r="AC585" s="96">
        <v>221.43093093093088</v>
      </c>
      <c r="AD585" s="96">
        <v>225.17267267267266</v>
      </c>
      <c r="AE585" s="96">
        <v>229.5825825825826</v>
      </c>
      <c r="AF585" s="96">
        <v>216.62012012012011</v>
      </c>
    </row>
    <row r="586" spans="1:32">
      <c r="A586" s="3">
        <v>2015</v>
      </c>
      <c r="B586" s="5" t="s">
        <v>17</v>
      </c>
      <c r="C586" s="5" t="s">
        <v>25</v>
      </c>
      <c r="D586" s="2">
        <v>8</v>
      </c>
      <c r="E586" s="2">
        <v>13</v>
      </c>
      <c r="F586" s="96">
        <v>155.5</v>
      </c>
      <c r="G586" s="96">
        <v>156</v>
      </c>
      <c r="H586" s="96">
        <v>154.30000000000001</v>
      </c>
      <c r="I586" s="96">
        <v>156</v>
      </c>
      <c r="J586" s="96">
        <v>155.1</v>
      </c>
      <c r="K586" s="96">
        <v>152.4</v>
      </c>
      <c r="L586" s="96">
        <v>152</v>
      </c>
      <c r="M586" s="96">
        <v>161</v>
      </c>
      <c r="N586" s="96">
        <v>157.9</v>
      </c>
      <c r="O586" s="96">
        <v>154.1</v>
      </c>
      <c r="P586" s="96">
        <v>158.1</v>
      </c>
      <c r="Q586" s="96">
        <v>158.6</v>
      </c>
      <c r="R586" s="96">
        <v>153.9</v>
      </c>
      <c r="S586" s="19">
        <v>99.9</v>
      </c>
      <c r="T586" s="96">
        <v>207.80030030030028</v>
      </c>
      <c r="U586" s="96">
        <v>208.46846846846844</v>
      </c>
      <c r="V586" s="96">
        <v>206.1966966966967</v>
      </c>
      <c r="W586" s="96">
        <v>208.46846846846844</v>
      </c>
      <c r="X586" s="96">
        <v>207.26576576576574</v>
      </c>
      <c r="Y586" s="96">
        <v>203.65765765765767</v>
      </c>
      <c r="Z586" s="96">
        <v>203.12312312312312</v>
      </c>
      <c r="AA586" s="96">
        <v>215.15015015015013</v>
      </c>
      <c r="AB586" s="96">
        <v>211.00750750750751</v>
      </c>
      <c r="AC586" s="96">
        <v>205.9294294294294</v>
      </c>
      <c r="AD586" s="96">
        <v>211.27477477477476</v>
      </c>
      <c r="AE586" s="96">
        <v>211.94294294294292</v>
      </c>
      <c r="AF586" s="96">
        <v>205.66216216216216</v>
      </c>
    </row>
    <row r="587" spans="1:32">
      <c r="A587" s="3">
        <v>2015</v>
      </c>
      <c r="B587" s="5" t="s">
        <v>17</v>
      </c>
      <c r="C587" s="5" t="s">
        <v>26</v>
      </c>
      <c r="D587" s="2">
        <v>9</v>
      </c>
      <c r="E587" s="2">
        <v>13</v>
      </c>
      <c r="F587" s="96">
        <v>171.2</v>
      </c>
      <c r="G587" s="96">
        <v>167.4</v>
      </c>
      <c r="H587" s="96">
        <v>169.7</v>
      </c>
      <c r="I587" s="96">
        <v>171.8</v>
      </c>
      <c r="J587" s="96">
        <v>161.80000000000001</v>
      </c>
      <c r="K587" s="96">
        <v>167.4</v>
      </c>
      <c r="L587" s="96">
        <v>167.1</v>
      </c>
      <c r="M587" s="96">
        <v>179.7</v>
      </c>
      <c r="N587" s="96">
        <v>178.1</v>
      </c>
      <c r="O587" s="96">
        <v>170.6</v>
      </c>
      <c r="P587" s="96">
        <v>172.5</v>
      </c>
      <c r="Q587" s="96">
        <v>175.3</v>
      </c>
      <c r="R587" s="96">
        <v>167</v>
      </c>
      <c r="S587" s="19">
        <v>99.9</v>
      </c>
      <c r="T587" s="96">
        <v>228.78078078078073</v>
      </c>
      <c r="U587" s="96">
        <v>223.70270270270271</v>
      </c>
      <c r="V587" s="96">
        <v>226.77627627627623</v>
      </c>
      <c r="W587" s="96">
        <v>229.5825825825826</v>
      </c>
      <c r="X587" s="96">
        <v>216.21921921921924</v>
      </c>
      <c r="Y587" s="96">
        <v>223.70270270270271</v>
      </c>
      <c r="Z587" s="96">
        <v>223.30180180180179</v>
      </c>
      <c r="AA587" s="96">
        <v>240.1396396396396</v>
      </c>
      <c r="AB587" s="96">
        <v>238.00150150150148</v>
      </c>
      <c r="AC587" s="96">
        <v>227.97897897897894</v>
      </c>
      <c r="AD587" s="96">
        <v>230.51801801801801</v>
      </c>
      <c r="AE587" s="96">
        <v>234.25975975975979</v>
      </c>
      <c r="AF587" s="96">
        <v>223.16816816816817</v>
      </c>
    </row>
    <row r="588" spans="1:32">
      <c r="A588" s="3">
        <v>2015</v>
      </c>
      <c r="B588" s="5" t="s">
        <v>27</v>
      </c>
      <c r="C588" s="5" t="s">
        <v>18</v>
      </c>
      <c r="D588" s="2">
        <v>10</v>
      </c>
      <c r="E588" s="2">
        <v>13</v>
      </c>
      <c r="F588" s="44">
        <v>11.78</v>
      </c>
      <c r="G588" s="44">
        <v>11.06</v>
      </c>
      <c r="H588" s="44">
        <v>11.09</v>
      </c>
      <c r="I588" s="44">
        <v>10.81</v>
      </c>
      <c r="J588" s="44">
        <v>10.94</v>
      </c>
      <c r="K588" s="44">
        <v>11.02</v>
      </c>
      <c r="L588" s="44">
        <v>12.02</v>
      </c>
      <c r="M588" s="44">
        <v>14.57</v>
      </c>
      <c r="N588" s="44">
        <v>13.13</v>
      </c>
      <c r="O588" s="44">
        <v>11.24</v>
      </c>
      <c r="P588" s="44">
        <v>10.85</v>
      </c>
      <c r="Q588" s="44">
        <v>11.97</v>
      </c>
      <c r="R588" s="44">
        <v>10.63</v>
      </c>
      <c r="S588" s="19">
        <v>99.9</v>
      </c>
      <c r="T588" s="44">
        <v>15.742042042042041</v>
      </c>
      <c r="U588" s="44">
        <v>14.779879879879879</v>
      </c>
      <c r="V588" s="44">
        <v>14.819969969969968</v>
      </c>
      <c r="W588" s="44">
        <v>14.445795795795794</v>
      </c>
      <c r="X588" s="44">
        <v>14.619519519519519</v>
      </c>
      <c r="Y588" s="44">
        <v>14.726426426426425</v>
      </c>
      <c r="Z588" s="44">
        <v>16.062762762762759</v>
      </c>
      <c r="AA588" s="44">
        <v>19.470420420420421</v>
      </c>
      <c r="AB588" s="44">
        <v>17.546096096096097</v>
      </c>
      <c r="AC588" s="44">
        <v>15.02042042042042</v>
      </c>
      <c r="AD588" s="44">
        <v>14.499249249249248</v>
      </c>
      <c r="AE588" s="44">
        <v>15.995945945945946</v>
      </c>
      <c r="AF588" s="44">
        <v>14.205255255255254</v>
      </c>
    </row>
    <row r="589" spans="1:32">
      <c r="A589" s="3">
        <v>2015</v>
      </c>
      <c r="B589" s="5" t="s">
        <v>27</v>
      </c>
      <c r="C589" s="5" t="s">
        <v>19</v>
      </c>
      <c r="D589" s="2">
        <v>11</v>
      </c>
      <c r="E589" s="2">
        <v>13</v>
      </c>
      <c r="F589" s="44">
        <v>13.12</v>
      </c>
      <c r="G589" s="44">
        <v>12.36</v>
      </c>
      <c r="H589" s="44">
        <v>12.16</v>
      </c>
      <c r="I589" s="44">
        <v>12</v>
      </c>
      <c r="J589" s="44">
        <v>12.3</v>
      </c>
      <c r="K589" s="44">
        <v>12.32</v>
      </c>
      <c r="L589" s="44">
        <v>13.71</v>
      </c>
      <c r="M589" s="44">
        <v>15.61</v>
      </c>
      <c r="N589" s="44">
        <v>14.88</v>
      </c>
      <c r="O589" s="44">
        <v>12.5</v>
      </c>
      <c r="P589" s="44">
        <v>11.98</v>
      </c>
      <c r="Q589" s="44">
        <v>13.28</v>
      </c>
      <c r="R589" s="44">
        <v>11.34</v>
      </c>
      <c r="S589" s="19">
        <v>99.9</v>
      </c>
      <c r="T589" s="44">
        <v>17.532732732732732</v>
      </c>
      <c r="U589" s="44">
        <v>16.517117117117117</v>
      </c>
      <c r="V589" s="44">
        <v>16.249849849849848</v>
      </c>
      <c r="W589" s="44">
        <v>16.036036036036034</v>
      </c>
      <c r="X589" s="44">
        <v>16.436936936936938</v>
      </c>
      <c r="Y589" s="44">
        <v>16.463663663663663</v>
      </c>
      <c r="Z589" s="44">
        <v>18.321171171171169</v>
      </c>
      <c r="AA589" s="44">
        <v>20.860210210210209</v>
      </c>
      <c r="AB589" s="44">
        <v>19.884684684684682</v>
      </c>
      <c r="AC589" s="44">
        <v>16.704204204204203</v>
      </c>
      <c r="AD589" s="44">
        <v>16.009309309309309</v>
      </c>
      <c r="AE589" s="44">
        <v>17.746546546546544</v>
      </c>
      <c r="AF589" s="44">
        <v>15.154054054054052</v>
      </c>
    </row>
    <row r="590" spans="1:32">
      <c r="A590" s="3">
        <v>2015</v>
      </c>
      <c r="B590" s="5" t="s">
        <v>27</v>
      </c>
      <c r="C590" s="5" t="s">
        <v>20</v>
      </c>
      <c r="D590" s="2">
        <v>12</v>
      </c>
      <c r="E590" s="2">
        <v>13</v>
      </c>
      <c r="F590" s="44">
        <v>10.5</v>
      </c>
      <c r="G590" s="44">
        <v>9.92</v>
      </c>
      <c r="H590" s="44">
        <v>10.11</v>
      </c>
      <c r="I590" s="44">
        <v>9.69</v>
      </c>
      <c r="J590" s="44">
        <v>9.6199999999999992</v>
      </c>
      <c r="K590" s="44">
        <v>9.7799999999999994</v>
      </c>
      <c r="L590" s="44">
        <v>10.46</v>
      </c>
      <c r="M590" s="44">
        <v>13.54</v>
      </c>
      <c r="N590" s="44">
        <v>11.32</v>
      </c>
      <c r="O590" s="44">
        <v>10.039999999999999</v>
      </c>
      <c r="P590" s="44">
        <v>9.9499999999999993</v>
      </c>
      <c r="Q590" s="44">
        <v>10.83</v>
      </c>
      <c r="R590" s="44">
        <v>9.8699999999999992</v>
      </c>
      <c r="S590" s="19">
        <v>99.9</v>
      </c>
      <c r="T590" s="44">
        <v>14.031531531531531</v>
      </c>
      <c r="U590" s="44">
        <v>13.256456456456455</v>
      </c>
      <c r="V590" s="44">
        <v>13.510360360360359</v>
      </c>
      <c r="W590" s="44">
        <v>12.949099099099099</v>
      </c>
      <c r="X590" s="44">
        <v>12.855555555555554</v>
      </c>
      <c r="Y590" s="44">
        <v>13.069369369369367</v>
      </c>
      <c r="Z590" s="44">
        <v>13.978078078078077</v>
      </c>
      <c r="AA590" s="44">
        <v>18.09399399399399</v>
      </c>
      <c r="AB590" s="44">
        <v>15.127327327327327</v>
      </c>
      <c r="AC590" s="44">
        <v>13.416816816816816</v>
      </c>
      <c r="AD590" s="44">
        <v>13.296546546546544</v>
      </c>
      <c r="AE590" s="44">
        <v>14.472522522522523</v>
      </c>
      <c r="AF590" s="44">
        <v>13.189639639639639</v>
      </c>
    </row>
    <row r="591" spans="1:32">
      <c r="A591" s="3">
        <v>2015</v>
      </c>
      <c r="B591" s="5" t="s">
        <v>27</v>
      </c>
      <c r="C591" s="5" t="s">
        <v>21</v>
      </c>
      <c r="D591" s="2">
        <v>13</v>
      </c>
      <c r="E591" s="2">
        <v>13</v>
      </c>
      <c r="F591" s="44">
        <v>13.35</v>
      </c>
      <c r="G591" s="44">
        <v>12.47</v>
      </c>
      <c r="H591" s="44">
        <v>12.47</v>
      </c>
      <c r="I591" s="44">
        <v>12.16</v>
      </c>
      <c r="J591" s="44">
        <v>12.32</v>
      </c>
      <c r="K591" s="44">
        <v>12.44</v>
      </c>
      <c r="L591" s="44">
        <v>13.86</v>
      </c>
      <c r="M591" s="44">
        <v>16.149999999999999</v>
      </c>
      <c r="N591" s="44">
        <v>14.72</v>
      </c>
      <c r="O591" s="44">
        <v>12.62</v>
      </c>
      <c r="P591" s="44">
        <v>12.38</v>
      </c>
      <c r="Q591" s="44">
        <v>13.46</v>
      </c>
      <c r="R591" s="44">
        <v>12</v>
      </c>
      <c r="S591" s="19">
        <v>99.9</v>
      </c>
      <c r="T591" s="44">
        <v>17.840090090090087</v>
      </c>
      <c r="U591" s="44">
        <v>16.664114114114113</v>
      </c>
      <c r="V591" s="44">
        <v>16.664114114114113</v>
      </c>
      <c r="W591" s="44">
        <v>16.249849849849848</v>
      </c>
      <c r="X591" s="44">
        <v>16.463663663663663</v>
      </c>
      <c r="Y591" s="44">
        <v>16.624024024024024</v>
      </c>
      <c r="Z591" s="44">
        <v>18.52162162162162</v>
      </c>
      <c r="AA591" s="44">
        <v>21.581831831831828</v>
      </c>
      <c r="AB591" s="44">
        <v>19.670870870870871</v>
      </c>
      <c r="AC591" s="44">
        <v>16.864564564564564</v>
      </c>
      <c r="AD591" s="44">
        <v>16.543843843843842</v>
      </c>
      <c r="AE591" s="44">
        <v>17.987087087087087</v>
      </c>
      <c r="AF591" s="44">
        <v>16.036036036036034</v>
      </c>
    </row>
    <row r="592" spans="1:32">
      <c r="A592" s="3">
        <v>2015</v>
      </c>
      <c r="B592" s="5" t="s">
        <v>27</v>
      </c>
      <c r="C592" s="5" t="s">
        <v>22</v>
      </c>
      <c r="D592" s="2">
        <v>14</v>
      </c>
      <c r="E592" s="2">
        <v>13</v>
      </c>
      <c r="F592" s="44">
        <v>13.97</v>
      </c>
      <c r="G592" s="44">
        <v>12.94</v>
      </c>
      <c r="H592" s="44">
        <v>12.96</v>
      </c>
      <c r="I592" s="44">
        <v>12.7</v>
      </c>
      <c r="J592" s="44">
        <v>12.98</v>
      </c>
      <c r="K592" s="44">
        <v>13.02</v>
      </c>
      <c r="L592" s="44">
        <v>14.65</v>
      </c>
      <c r="M592" s="44">
        <v>16.77</v>
      </c>
      <c r="N592" s="44">
        <v>15.63</v>
      </c>
      <c r="O592" s="44">
        <v>13.32</v>
      </c>
      <c r="P592" s="44">
        <v>12.74</v>
      </c>
      <c r="Q592" s="44">
        <v>13.98</v>
      </c>
      <c r="R592" s="44">
        <v>11.98</v>
      </c>
      <c r="S592" s="19">
        <v>99.9</v>
      </c>
      <c r="T592" s="44">
        <v>18.66861861861862</v>
      </c>
      <c r="U592" s="44">
        <v>17.292192192192193</v>
      </c>
      <c r="V592" s="44">
        <v>17.318918918918918</v>
      </c>
      <c r="W592" s="44">
        <v>16.971471471471467</v>
      </c>
      <c r="X592" s="44">
        <v>17.345645645645646</v>
      </c>
      <c r="Y592" s="44">
        <v>17.399099099099097</v>
      </c>
      <c r="Z592" s="44">
        <v>19.577327327327328</v>
      </c>
      <c r="AA592" s="44">
        <v>22.410360360360361</v>
      </c>
      <c r="AB592" s="44">
        <v>20.886936936936937</v>
      </c>
      <c r="AC592" s="44">
        <v>17.8</v>
      </c>
      <c r="AD592" s="44">
        <v>17.024924924924925</v>
      </c>
      <c r="AE592" s="44">
        <v>18.681981981981984</v>
      </c>
      <c r="AF592" s="44">
        <v>16.009309309309309</v>
      </c>
    </row>
    <row r="593" spans="1:32">
      <c r="A593" s="3">
        <v>2015</v>
      </c>
      <c r="B593" s="5" t="s">
        <v>27</v>
      </c>
      <c r="C593" s="5" t="s">
        <v>23</v>
      </c>
      <c r="D593" s="2">
        <v>15</v>
      </c>
      <c r="E593" s="2">
        <v>13</v>
      </c>
      <c r="F593" s="44">
        <v>12.53</v>
      </c>
      <c r="G593" s="44">
        <v>11.5</v>
      </c>
      <c r="H593" s="44">
        <v>11.79</v>
      </c>
      <c r="I593" s="44">
        <v>11.31</v>
      </c>
      <c r="J593" s="44">
        <v>11.17</v>
      </c>
      <c r="K593" s="44">
        <v>11.43</v>
      </c>
      <c r="L593" s="44">
        <v>12.78</v>
      </c>
      <c r="M593" s="44">
        <v>15.4</v>
      </c>
      <c r="N593" s="44">
        <v>13.29</v>
      </c>
      <c r="O593" s="44">
        <v>11.56</v>
      </c>
      <c r="P593" s="44">
        <v>11.67</v>
      </c>
      <c r="Q593" s="44">
        <v>12.75</v>
      </c>
      <c r="R593" s="44">
        <v>12.09</v>
      </c>
      <c r="S593" s="19">
        <v>99.9</v>
      </c>
      <c r="T593" s="44">
        <v>16.744294294294292</v>
      </c>
      <c r="U593" s="44">
        <v>15.367867867867867</v>
      </c>
      <c r="V593" s="44">
        <v>15.755405405405403</v>
      </c>
      <c r="W593" s="44">
        <v>15.113963963963963</v>
      </c>
      <c r="X593" s="44">
        <v>14.926876876876875</v>
      </c>
      <c r="Y593" s="44">
        <v>15.274324324324324</v>
      </c>
      <c r="Z593" s="44">
        <v>17.078378378378375</v>
      </c>
      <c r="AA593" s="44">
        <v>20.57957957957958</v>
      </c>
      <c r="AB593" s="44">
        <v>17.759909909909908</v>
      </c>
      <c r="AC593" s="44">
        <v>15.448048048048047</v>
      </c>
      <c r="AD593" s="44">
        <v>15.595045045045044</v>
      </c>
      <c r="AE593" s="44">
        <v>17.038288288288289</v>
      </c>
      <c r="AF593" s="44">
        <v>16.156306306306305</v>
      </c>
    </row>
    <row r="594" spans="1:32">
      <c r="A594" s="3">
        <v>2015</v>
      </c>
      <c r="B594" s="5" t="s">
        <v>27</v>
      </c>
      <c r="C594" s="5" t="s">
        <v>24</v>
      </c>
      <c r="D594" s="2">
        <v>16</v>
      </c>
      <c r="E594" s="2">
        <v>13</v>
      </c>
      <c r="F594" s="44">
        <v>8.4700000000000006</v>
      </c>
      <c r="G594" s="44">
        <v>8</v>
      </c>
      <c r="H594" s="44">
        <v>8.18</v>
      </c>
      <c r="I594" s="44">
        <v>8.17</v>
      </c>
      <c r="J594" s="44">
        <v>8.06</v>
      </c>
      <c r="K594" s="44">
        <v>8.17</v>
      </c>
      <c r="L594" s="44">
        <v>8.49</v>
      </c>
      <c r="M594" s="44">
        <v>9.2200000000000006</v>
      </c>
      <c r="N594" s="44">
        <v>9.06</v>
      </c>
      <c r="O594" s="44">
        <v>8.57</v>
      </c>
      <c r="P594" s="44">
        <v>8.1199999999999992</v>
      </c>
      <c r="Q594" s="44">
        <v>8.6999999999999993</v>
      </c>
      <c r="R594" s="44">
        <v>8.06</v>
      </c>
      <c r="S594" s="19">
        <v>99.9</v>
      </c>
      <c r="T594" s="44">
        <v>11.31876876876877</v>
      </c>
      <c r="U594" s="44">
        <v>10.69069069069069</v>
      </c>
      <c r="V594" s="44">
        <v>10.93123123123123</v>
      </c>
      <c r="W594" s="44">
        <v>10.917867867867866</v>
      </c>
      <c r="X594" s="44">
        <v>10.770870870870871</v>
      </c>
      <c r="Y594" s="44">
        <v>10.917867867867866</v>
      </c>
      <c r="Z594" s="44">
        <v>11.345495495495495</v>
      </c>
      <c r="AA594" s="44">
        <v>12.321021021021021</v>
      </c>
      <c r="AB594" s="44">
        <v>12.107207207207207</v>
      </c>
      <c r="AC594" s="44">
        <v>11.452402402402402</v>
      </c>
      <c r="AD594" s="44">
        <v>10.85105105105105</v>
      </c>
      <c r="AE594" s="44">
        <v>11.626126126126124</v>
      </c>
      <c r="AF594" s="44">
        <v>10.770870870870871</v>
      </c>
    </row>
    <row r="595" spans="1:32">
      <c r="A595" s="3">
        <v>2015</v>
      </c>
      <c r="B595" s="5" t="s">
        <v>27</v>
      </c>
      <c r="C595" s="5" t="s">
        <v>25</v>
      </c>
      <c r="D595" s="2">
        <v>17</v>
      </c>
      <c r="E595" s="2">
        <v>13</v>
      </c>
      <c r="F595" s="44">
        <v>8.1</v>
      </c>
      <c r="G595" s="44">
        <v>7.5</v>
      </c>
      <c r="H595" s="44">
        <v>8</v>
      </c>
      <c r="I595" s="44">
        <v>7.99</v>
      </c>
      <c r="J595" s="44">
        <v>7.67</v>
      </c>
      <c r="K595" s="44">
        <v>7.85</v>
      </c>
      <c r="L595" s="44">
        <v>8.16</v>
      </c>
      <c r="M595" s="44">
        <v>8.82</v>
      </c>
      <c r="N595" s="44">
        <v>8.5399999999999991</v>
      </c>
      <c r="O595" s="44">
        <v>8.09</v>
      </c>
      <c r="P595" s="44">
        <v>7.64</v>
      </c>
      <c r="Q595" s="44">
        <v>8.18</v>
      </c>
      <c r="R595" s="44">
        <v>7.99</v>
      </c>
      <c r="S595" s="19">
        <v>99.9</v>
      </c>
      <c r="T595" s="44">
        <v>10.824324324324323</v>
      </c>
      <c r="U595" s="44">
        <v>10.022522522522522</v>
      </c>
      <c r="V595" s="44">
        <v>10.69069069069069</v>
      </c>
      <c r="W595" s="44">
        <v>10.677327327327326</v>
      </c>
      <c r="X595" s="44">
        <v>10.249699699699699</v>
      </c>
      <c r="Y595" s="44">
        <v>10.490240240240238</v>
      </c>
      <c r="Z595" s="44">
        <v>10.904504504504505</v>
      </c>
      <c r="AA595" s="44">
        <v>11.786486486486487</v>
      </c>
      <c r="AB595" s="44">
        <v>11.412312312312311</v>
      </c>
      <c r="AC595" s="44">
        <v>10.810960960960958</v>
      </c>
      <c r="AD595" s="44">
        <v>10.209609609609608</v>
      </c>
      <c r="AE595" s="44">
        <v>10.93123123123123</v>
      </c>
      <c r="AF595" s="44">
        <v>10.677327327327326</v>
      </c>
    </row>
    <row r="596" spans="1:32">
      <c r="A596" s="3">
        <v>2015</v>
      </c>
      <c r="B596" s="5" t="s">
        <v>27</v>
      </c>
      <c r="C596" s="5" t="s">
        <v>26</v>
      </c>
      <c r="D596" s="2">
        <v>18</v>
      </c>
      <c r="E596" s="2">
        <v>13</v>
      </c>
      <c r="F596" s="44">
        <v>8.57</v>
      </c>
      <c r="G596" s="44">
        <v>8.18</v>
      </c>
      <c r="H596" s="44">
        <v>8.25</v>
      </c>
      <c r="I596" s="44">
        <v>8.2200000000000006</v>
      </c>
      <c r="J596" s="44">
        <v>8.17</v>
      </c>
      <c r="K596" s="44">
        <v>8.26</v>
      </c>
      <c r="L596" s="44">
        <v>8.57</v>
      </c>
      <c r="M596" s="44">
        <v>9.4499999999999993</v>
      </c>
      <c r="N596" s="44">
        <v>9.17</v>
      </c>
      <c r="O596" s="44">
        <v>8.7100000000000009</v>
      </c>
      <c r="P596" s="44">
        <v>8.24</v>
      </c>
      <c r="Q596" s="44">
        <v>8.85</v>
      </c>
      <c r="R596" s="44">
        <v>8.1199999999999992</v>
      </c>
      <c r="S596" s="19">
        <v>99.9</v>
      </c>
      <c r="T596" s="44">
        <v>11.452402402402402</v>
      </c>
      <c r="U596" s="44">
        <v>10.93123123123123</v>
      </c>
      <c r="V596" s="44">
        <v>11.024774774774775</v>
      </c>
      <c r="W596" s="44">
        <v>10.984684684684686</v>
      </c>
      <c r="X596" s="44">
        <v>10.917867867867866</v>
      </c>
      <c r="Y596" s="44">
        <v>11.038138138138137</v>
      </c>
      <c r="Z596" s="44">
        <v>11.452402402402402</v>
      </c>
      <c r="AA596" s="44">
        <v>12.628378378378375</v>
      </c>
      <c r="AB596" s="44">
        <v>12.254204204204203</v>
      </c>
      <c r="AC596" s="44">
        <v>11.63948948948949</v>
      </c>
      <c r="AD596" s="44">
        <v>11.011411411411411</v>
      </c>
      <c r="AE596" s="44">
        <v>11.826576576576574</v>
      </c>
      <c r="AF596" s="44">
        <v>10.85105105105105</v>
      </c>
    </row>
    <row r="597" spans="1:32">
      <c r="A597" s="3">
        <v>2015</v>
      </c>
      <c r="B597" s="5" t="s">
        <v>28</v>
      </c>
      <c r="C597" s="5" t="s">
        <v>18</v>
      </c>
      <c r="D597" s="2">
        <v>19</v>
      </c>
      <c r="E597" s="2">
        <v>13</v>
      </c>
      <c r="F597" s="45">
        <v>11.72</v>
      </c>
      <c r="G597" s="45">
        <v>11.02</v>
      </c>
      <c r="H597" s="45">
        <v>11.04</v>
      </c>
      <c r="I597" s="45">
        <v>10.73</v>
      </c>
      <c r="J597" s="45">
        <v>10.82</v>
      </c>
      <c r="K597" s="45">
        <v>11</v>
      </c>
      <c r="L597" s="45">
        <v>11.98</v>
      </c>
      <c r="M597" s="45">
        <v>14.54</v>
      </c>
      <c r="N597" s="45">
        <v>13.04</v>
      </c>
      <c r="O597" s="45">
        <v>11.18</v>
      </c>
      <c r="P597" s="45">
        <v>10.79</v>
      </c>
      <c r="Q597" s="45">
        <v>11.88</v>
      </c>
      <c r="R597" s="45">
        <v>10.54</v>
      </c>
      <c r="S597" s="19">
        <v>99.9</v>
      </c>
      <c r="T597" s="45">
        <v>15.661861861861862</v>
      </c>
      <c r="U597" s="45">
        <v>14.726426426426425</v>
      </c>
      <c r="V597" s="45">
        <v>14.753153153153152</v>
      </c>
      <c r="W597" s="45">
        <v>14.33888888888889</v>
      </c>
      <c r="X597" s="45">
        <v>14.459159159159158</v>
      </c>
      <c r="Y597" s="45">
        <v>14.699699699699698</v>
      </c>
      <c r="Z597" s="45">
        <v>16.009309309309309</v>
      </c>
      <c r="AA597" s="45">
        <v>19.430330330330328</v>
      </c>
      <c r="AB597" s="45">
        <v>17.425825825825825</v>
      </c>
      <c r="AC597" s="45">
        <v>14.940240240240239</v>
      </c>
      <c r="AD597" s="45">
        <v>14.419069069069067</v>
      </c>
      <c r="AE597" s="45">
        <v>15.875675675675675</v>
      </c>
      <c r="AF597" s="45">
        <v>14.084984984984983</v>
      </c>
    </row>
    <row r="598" spans="1:32">
      <c r="A598" s="3">
        <v>2015</v>
      </c>
      <c r="B598" s="5" t="s">
        <v>28</v>
      </c>
      <c r="C598" s="5" t="s">
        <v>19</v>
      </c>
      <c r="D598" s="2">
        <v>20</v>
      </c>
      <c r="E598" s="2">
        <v>13</v>
      </c>
      <c r="F598" s="45">
        <v>13</v>
      </c>
      <c r="G598" s="45">
        <v>12.25</v>
      </c>
      <c r="H598" s="45">
        <v>12.07</v>
      </c>
      <c r="I598" s="45">
        <v>11.94</v>
      </c>
      <c r="J598" s="45">
        <v>12.18</v>
      </c>
      <c r="K598" s="45">
        <v>12.23</v>
      </c>
      <c r="L598" s="45">
        <v>13.62</v>
      </c>
      <c r="M598" s="45">
        <v>15.58</v>
      </c>
      <c r="N598" s="45">
        <v>14.76</v>
      </c>
      <c r="O598" s="45">
        <v>12.4</v>
      </c>
      <c r="P598" s="45">
        <v>11.88</v>
      </c>
      <c r="Q598" s="45">
        <v>13.1</v>
      </c>
      <c r="R598" s="45">
        <v>11.16</v>
      </c>
      <c r="S598" s="19">
        <v>99.9</v>
      </c>
      <c r="T598" s="45">
        <v>17.372372372372372</v>
      </c>
      <c r="U598" s="45">
        <v>16.37012012012012</v>
      </c>
      <c r="V598" s="45">
        <v>16.12957957957958</v>
      </c>
      <c r="W598" s="45">
        <v>15.955855855855855</v>
      </c>
      <c r="X598" s="45">
        <v>16.276576576576577</v>
      </c>
      <c r="Y598" s="45">
        <v>16.343393393393395</v>
      </c>
      <c r="Z598" s="45">
        <v>18.200900900900901</v>
      </c>
      <c r="AA598" s="45">
        <v>20.820120120120116</v>
      </c>
      <c r="AB598" s="45">
        <v>19.724324324324325</v>
      </c>
      <c r="AC598" s="45">
        <v>16.57057057057057</v>
      </c>
      <c r="AD598" s="45">
        <v>15.875675675675675</v>
      </c>
      <c r="AE598" s="45">
        <v>17.506006006006004</v>
      </c>
      <c r="AF598" s="45">
        <v>14.913513513513514</v>
      </c>
    </row>
    <row r="599" spans="1:32">
      <c r="A599" s="3">
        <v>2015</v>
      </c>
      <c r="B599" s="5" t="s">
        <v>28</v>
      </c>
      <c r="C599" s="5" t="s">
        <v>20</v>
      </c>
      <c r="D599" s="2">
        <v>21</v>
      </c>
      <c r="E599" s="2">
        <v>13</v>
      </c>
      <c r="F599" s="45">
        <v>10.49</v>
      </c>
      <c r="G599" s="45">
        <v>9.93</v>
      </c>
      <c r="H599" s="45">
        <v>10.08</v>
      </c>
      <c r="I599" s="45">
        <v>9.6300000000000008</v>
      </c>
      <c r="J599" s="45">
        <v>9.6</v>
      </c>
      <c r="K599" s="45">
        <v>9.76</v>
      </c>
      <c r="L599" s="45">
        <v>10.44</v>
      </c>
      <c r="M599" s="45">
        <v>13.54</v>
      </c>
      <c r="N599" s="45">
        <v>11.31</v>
      </c>
      <c r="O599" s="45">
        <v>10</v>
      </c>
      <c r="P599" s="45">
        <v>9.94</v>
      </c>
      <c r="Q599" s="45">
        <v>10.8</v>
      </c>
      <c r="R599" s="45">
        <v>9.85</v>
      </c>
      <c r="S599" s="19">
        <v>99.9</v>
      </c>
      <c r="T599" s="45">
        <v>14.018168168168167</v>
      </c>
      <c r="U599" s="45">
        <v>13.269819819819819</v>
      </c>
      <c r="V599" s="45">
        <v>13.470270270270269</v>
      </c>
      <c r="W599" s="45">
        <v>12.868918918918919</v>
      </c>
      <c r="X599" s="45">
        <v>12.828828828828827</v>
      </c>
      <c r="Y599" s="45">
        <v>13.042642642642642</v>
      </c>
      <c r="Z599" s="45">
        <v>13.951351351351351</v>
      </c>
      <c r="AA599" s="45">
        <v>18.09399399399399</v>
      </c>
      <c r="AB599" s="45">
        <v>15.113963963963963</v>
      </c>
      <c r="AC599" s="45">
        <v>13.363363363363362</v>
      </c>
      <c r="AD599" s="45">
        <v>13.283183183183182</v>
      </c>
      <c r="AE599" s="45">
        <v>14.432432432432433</v>
      </c>
      <c r="AF599" s="45">
        <v>13.162912912912912</v>
      </c>
    </row>
    <row r="600" spans="1:32">
      <c r="A600" s="3">
        <v>2015</v>
      </c>
      <c r="B600" s="5" t="s">
        <v>28</v>
      </c>
      <c r="C600" s="5" t="s">
        <v>21</v>
      </c>
      <c r="D600" s="2">
        <v>22</v>
      </c>
      <c r="E600" s="2">
        <v>13</v>
      </c>
      <c r="F600" s="45">
        <v>13.29</v>
      </c>
      <c r="G600" s="45">
        <v>12.36</v>
      </c>
      <c r="H600" s="45">
        <v>12.43</v>
      </c>
      <c r="I600" s="45">
        <v>12.04</v>
      </c>
      <c r="J600" s="45">
        <v>12.26</v>
      </c>
      <c r="K600" s="45">
        <v>12.36</v>
      </c>
      <c r="L600" s="45">
        <v>13.79</v>
      </c>
      <c r="M600" s="45">
        <v>16.13</v>
      </c>
      <c r="N600" s="45">
        <v>14.61</v>
      </c>
      <c r="O600" s="45">
        <v>12.52</v>
      </c>
      <c r="P600" s="45">
        <v>12.3</v>
      </c>
      <c r="Q600" s="45">
        <v>13.38</v>
      </c>
      <c r="R600" s="45">
        <v>11.96</v>
      </c>
      <c r="S600" s="19">
        <v>99.9</v>
      </c>
      <c r="T600" s="45">
        <v>17.759909909909908</v>
      </c>
      <c r="U600" s="45">
        <v>16.517117117117117</v>
      </c>
      <c r="V600" s="45">
        <v>16.61066066066066</v>
      </c>
      <c r="W600" s="45">
        <v>16.089489489489488</v>
      </c>
      <c r="X600" s="45">
        <v>16.383483483483484</v>
      </c>
      <c r="Y600" s="45">
        <v>16.517117117117117</v>
      </c>
      <c r="Z600" s="45">
        <v>18.428078078078077</v>
      </c>
      <c r="AA600" s="45">
        <v>21.555105105105103</v>
      </c>
      <c r="AB600" s="45">
        <v>19.523873873873871</v>
      </c>
      <c r="AC600" s="45">
        <v>16.730930930930928</v>
      </c>
      <c r="AD600" s="45">
        <v>16.436936936936938</v>
      </c>
      <c r="AE600" s="45">
        <v>17.880180180180179</v>
      </c>
      <c r="AF600" s="45">
        <v>15.982582582582582</v>
      </c>
    </row>
    <row r="601" spans="1:32">
      <c r="A601" s="3">
        <v>2015</v>
      </c>
      <c r="B601" s="5" t="s">
        <v>28</v>
      </c>
      <c r="C601" s="5" t="s">
        <v>22</v>
      </c>
      <c r="D601" s="2">
        <v>23</v>
      </c>
      <c r="E601" s="2">
        <v>13</v>
      </c>
      <c r="F601" s="45">
        <v>13.85</v>
      </c>
      <c r="G601" s="45">
        <v>12.8</v>
      </c>
      <c r="H601" s="45">
        <v>12.86</v>
      </c>
      <c r="I601" s="45">
        <v>12.53</v>
      </c>
      <c r="J601" s="45">
        <v>12.82</v>
      </c>
      <c r="K601" s="45">
        <v>12.92</v>
      </c>
      <c r="L601" s="45">
        <v>14.5</v>
      </c>
      <c r="M601" s="45">
        <v>16.77</v>
      </c>
      <c r="N601" s="45">
        <v>15.53</v>
      </c>
      <c r="O601" s="45">
        <v>13.21</v>
      </c>
      <c r="P601" s="45">
        <v>12.68</v>
      </c>
      <c r="Q601" s="45">
        <v>13.76</v>
      </c>
      <c r="R601" s="45">
        <v>11.89</v>
      </c>
      <c r="S601" s="19">
        <v>99.9</v>
      </c>
      <c r="T601" s="45">
        <v>18.508258258258255</v>
      </c>
      <c r="U601" s="45">
        <v>17.105105105105107</v>
      </c>
      <c r="V601" s="45">
        <v>17.185285285285282</v>
      </c>
      <c r="W601" s="45">
        <v>16.744294294294292</v>
      </c>
      <c r="X601" s="45">
        <v>17.131831831831832</v>
      </c>
      <c r="Y601" s="45">
        <v>17.265465465465464</v>
      </c>
      <c r="Z601" s="45">
        <v>19.376876876876874</v>
      </c>
      <c r="AA601" s="45">
        <v>22.410360360360361</v>
      </c>
      <c r="AB601" s="45">
        <v>20.753303303303305</v>
      </c>
      <c r="AC601" s="45">
        <v>17.653003003003004</v>
      </c>
      <c r="AD601" s="45">
        <v>16.944744744744742</v>
      </c>
      <c r="AE601" s="45">
        <v>18.387987987987987</v>
      </c>
      <c r="AF601" s="45">
        <v>15.889039039039039</v>
      </c>
    </row>
    <row r="602" spans="1:32">
      <c r="A602" s="3">
        <v>2015</v>
      </c>
      <c r="B602" s="5" t="s">
        <v>28</v>
      </c>
      <c r="C602" s="5" t="s">
        <v>23</v>
      </c>
      <c r="D602" s="2">
        <v>24</v>
      </c>
      <c r="E602" s="2">
        <v>13</v>
      </c>
      <c r="F602" s="45">
        <v>12.51</v>
      </c>
      <c r="G602" s="45">
        <v>11.49</v>
      </c>
      <c r="H602" s="45">
        <v>11.78</v>
      </c>
      <c r="I602" s="45">
        <v>11.28</v>
      </c>
      <c r="J602" s="45">
        <v>11.14</v>
      </c>
      <c r="K602" s="45">
        <v>11.43</v>
      </c>
      <c r="L602" s="45">
        <v>12.76</v>
      </c>
      <c r="M602" s="45">
        <v>15.39</v>
      </c>
      <c r="N602" s="45">
        <v>13.29</v>
      </c>
      <c r="O602" s="45">
        <v>11.53</v>
      </c>
      <c r="P602" s="45">
        <v>11.65</v>
      </c>
      <c r="Q602" s="45">
        <v>12.73</v>
      </c>
      <c r="R602" s="45">
        <v>12.08</v>
      </c>
      <c r="S602" s="19">
        <v>99.9</v>
      </c>
      <c r="T602" s="45">
        <v>16.717567567567567</v>
      </c>
      <c r="U602" s="45">
        <v>15.354504504504503</v>
      </c>
      <c r="V602" s="45">
        <v>15.742042042042041</v>
      </c>
      <c r="W602" s="45">
        <v>15.073873873873872</v>
      </c>
      <c r="X602" s="45">
        <v>14.886786786786786</v>
      </c>
      <c r="Y602" s="45">
        <v>15.274324324324324</v>
      </c>
      <c r="Z602" s="45">
        <v>17.05165165165165</v>
      </c>
      <c r="AA602" s="45">
        <v>20.566216216216215</v>
      </c>
      <c r="AB602" s="45">
        <v>17.759909909909908</v>
      </c>
      <c r="AC602" s="45">
        <v>15.407957957957956</v>
      </c>
      <c r="AD602" s="45">
        <v>15.568318318318319</v>
      </c>
      <c r="AE602" s="45">
        <v>17.011561561561564</v>
      </c>
      <c r="AF602" s="45">
        <v>16.142942942942941</v>
      </c>
    </row>
    <row r="603" spans="1:32">
      <c r="A603" s="3">
        <v>2015</v>
      </c>
      <c r="B603" s="5" t="s">
        <v>28</v>
      </c>
      <c r="C603" s="5" t="s">
        <v>24</v>
      </c>
      <c r="D603" s="2">
        <v>25</v>
      </c>
      <c r="E603" s="2">
        <v>13</v>
      </c>
      <c r="F603" s="45">
        <v>8.43</v>
      </c>
      <c r="G603" s="45">
        <v>7.98</v>
      </c>
      <c r="H603" s="45">
        <v>8.1300000000000008</v>
      </c>
      <c r="I603" s="45">
        <v>8.14</v>
      </c>
      <c r="J603" s="45">
        <v>8.01</v>
      </c>
      <c r="K603" s="45">
        <v>8.1199999999999992</v>
      </c>
      <c r="L603" s="45">
        <v>8.4499999999999993</v>
      </c>
      <c r="M603" s="45">
        <v>9.17</v>
      </c>
      <c r="N603" s="45">
        <v>9.0399999999999991</v>
      </c>
      <c r="O603" s="45">
        <v>8.5</v>
      </c>
      <c r="P603" s="45">
        <v>8.1199999999999992</v>
      </c>
      <c r="Q603" s="45">
        <v>8.67</v>
      </c>
      <c r="R603" s="45">
        <v>8.0299999999999994</v>
      </c>
      <c r="S603" s="19">
        <v>99.9</v>
      </c>
      <c r="T603" s="45">
        <v>11.265315315315314</v>
      </c>
      <c r="U603" s="45">
        <v>10.663963963963965</v>
      </c>
      <c r="V603" s="45">
        <v>10.864414414414414</v>
      </c>
      <c r="W603" s="45">
        <v>10.877777777777778</v>
      </c>
      <c r="X603" s="45">
        <v>10.704054054054053</v>
      </c>
      <c r="Y603" s="45">
        <v>10.85105105105105</v>
      </c>
      <c r="Z603" s="45">
        <v>11.29204204204204</v>
      </c>
      <c r="AA603" s="45">
        <v>12.254204204204203</v>
      </c>
      <c r="AB603" s="45">
        <v>12.080480480480478</v>
      </c>
      <c r="AC603" s="45">
        <v>11.358858858858857</v>
      </c>
      <c r="AD603" s="45">
        <v>10.85105105105105</v>
      </c>
      <c r="AE603" s="45">
        <v>11.586036036036035</v>
      </c>
      <c r="AF603" s="45">
        <v>10.73078078078078</v>
      </c>
    </row>
    <row r="604" spans="1:32">
      <c r="A604" s="3">
        <v>2015</v>
      </c>
      <c r="B604" s="5" t="s">
        <v>28</v>
      </c>
      <c r="C604" s="5" t="s">
        <v>25</v>
      </c>
      <c r="D604" s="2">
        <v>26</v>
      </c>
      <c r="E604" s="2">
        <v>13</v>
      </c>
      <c r="F604" s="45">
        <v>8.01</v>
      </c>
      <c r="G604" s="45">
        <v>7.5</v>
      </c>
      <c r="H604" s="45">
        <v>7.89</v>
      </c>
      <c r="I604" s="45">
        <v>7.94</v>
      </c>
      <c r="J604" s="45">
        <v>7.62</v>
      </c>
      <c r="K604" s="45">
        <v>7.8</v>
      </c>
      <c r="L604" s="45">
        <v>8.06</v>
      </c>
      <c r="M604" s="45">
        <v>8.74</v>
      </c>
      <c r="N604" s="45">
        <v>8.5</v>
      </c>
      <c r="O604" s="45">
        <v>8</v>
      </c>
      <c r="P604" s="45">
        <v>7.57</v>
      </c>
      <c r="Q604" s="45">
        <v>8.1199999999999992</v>
      </c>
      <c r="R604" s="45">
        <v>7.87</v>
      </c>
      <c r="S604" s="19">
        <v>99.9</v>
      </c>
      <c r="T604" s="45">
        <v>10.704054054054053</v>
      </c>
      <c r="U604" s="45">
        <v>10.022522522522522</v>
      </c>
      <c r="V604" s="45">
        <v>10.543693693693694</v>
      </c>
      <c r="W604" s="45">
        <v>10.61051051051051</v>
      </c>
      <c r="X604" s="45">
        <v>10.182882882882883</v>
      </c>
      <c r="Y604" s="45">
        <v>10.423423423423422</v>
      </c>
      <c r="Z604" s="45">
        <v>10.770870870870871</v>
      </c>
      <c r="AA604" s="45">
        <v>11.679579579579579</v>
      </c>
      <c r="AB604" s="45">
        <v>11.358858858858857</v>
      </c>
      <c r="AC604" s="45">
        <v>10.69069069069069</v>
      </c>
      <c r="AD604" s="45">
        <v>10.116066066066066</v>
      </c>
      <c r="AE604" s="45">
        <v>10.85105105105105</v>
      </c>
      <c r="AF604" s="45">
        <v>10.516966966966967</v>
      </c>
    </row>
    <row r="605" spans="1:32">
      <c r="A605" s="3">
        <v>2015</v>
      </c>
      <c r="B605" s="5" t="s">
        <v>28</v>
      </c>
      <c r="C605" s="5" t="s">
        <v>26</v>
      </c>
      <c r="D605" s="2">
        <v>27</v>
      </c>
      <c r="E605" s="2">
        <v>13</v>
      </c>
      <c r="F605" s="45">
        <v>8.5500000000000007</v>
      </c>
      <c r="G605" s="45">
        <v>8.18</v>
      </c>
      <c r="H605" s="45">
        <v>8.23</v>
      </c>
      <c r="I605" s="45">
        <v>8.2200000000000006</v>
      </c>
      <c r="J605" s="45">
        <v>8.14</v>
      </c>
      <c r="K605" s="45">
        <v>8.25</v>
      </c>
      <c r="L605" s="45">
        <v>8.5500000000000007</v>
      </c>
      <c r="M605" s="45">
        <v>9.43</v>
      </c>
      <c r="N605" s="45">
        <v>9.16</v>
      </c>
      <c r="O605" s="45">
        <v>8.67</v>
      </c>
      <c r="P605" s="45">
        <v>8.24</v>
      </c>
      <c r="Q605" s="45">
        <v>8.84</v>
      </c>
      <c r="R605" s="45">
        <v>8.11</v>
      </c>
      <c r="S605" s="19">
        <v>99.9</v>
      </c>
      <c r="T605" s="45">
        <v>11.425675675675677</v>
      </c>
      <c r="U605" s="45">
        <v>10.93123123123123</v>
      </c>
      <c r="V605" s="45">
        <v>10.99804804804805</v>
      </c>
      <c r="W605" s="45">
        <v>10.984684684684686</v>
      </c>
      <c r="X605" s="45">
        <v>10.877777777777778</v>
      </c>
      <c r="Y605" s="45">
        <v>11.024774774774775</v>
      </c>
      <c r="Z605" s="45">
        <v>11.425675675675677</v>
      </c>
      <c r="AA605" s="45">
        <v>12.60165165165165</v>
      </c>
      <c r="AB605" s="45">
        <v>12.240840840840841</v>
      </c>
      <c r="AC605" s="45">
        <v>11.586036036036035</v>
      </c>
      <c r="AD605" s="45">
        <v>11.011411411411411</v>
      </c>
      <c r="AE605" s="45">
        <v>11.813213213213212</v>
      </c>
      <c r="AF605" s="45">
        <v>10.837687687687687</v>
      </c>
    </row>
    <row r="606" spans="1:32">
      <c r="A606" s="3">
        <v>2015</v>
      </c>
      <c r="B606" s="5" t="s">
        <v>29</v>
      </c>
      <c r="C606" s="5" t="s">
        <v>18</v>
      </c>
      <c r="D606" s="2">
        <v>28</v>
      </c>
      <c r="E606" s="2">
        <v>13</v>
      </c>
      <c r="F606" s="46">
        <v>22436</v>
      </c>
      <c r="G606" s="46">
        <v>20667</v>
      </c>
      <c r="H606" s="46">
        <v>21050</v>
      </c>
      <c r="I606" s="46">
        <v>20496</v>
      </c>
      <c r="J606" s="46">
        <v>21070</v>
      </c>
      <c r="K606" s="46">
        <v>21038</v>
      </c>
      <c r="L606" s="46">
        <v>23471</v>
      </c>
      <c r="M606" s="46">
        <v>28282</v>
      </c>
      <c r="N606" s="46">
        <v>24884</v>
      </c>
      <c r="O606" s="46">
        <v>21197</v>
      </c>
      <c r="P606" s="46">
        <v>20574</v>
      </c>
      <c r="Q606" s="46">
        <v>22470</v>
      </c>
      <c r="R606" s="46">
        <v>20332</v>
      </c>
      <c r="S606" s="19">
        <v>99.9</v>
      </c>
      <c r="T606" s="46">
        <v>29982.042042042041</v>
      </c>
      <c r="U606" s="46">
        <v>27618.063063063062</v>
      </c>
      <c r="V606" s="46">
        <v>28129.879879879878</v>
      </c>
      <c r="W606" s="46">
        <v>27389.549549549549</v>
      </c>
      <c r="X606" s="46">
        <v>28156.606606606605</v>
      </c>
      <c r="Y606" s="46">
        <v>28113.843843843842</v>
      </c>
      <c r="Z606" s="46">
        <v>31365.150150150148</v>
      </c>
      <c r="AA606" s="46">
        <v>37794.26426426426</v>
      </c>
      <c r="AB606" s="46">
        <v>33253.393393393395</v>
      </c>
      <c r="AC606" s="46">
        <v>28326.32132132132</v>
      </c>
      <c r="AD606" s="46">
        <v>27493.783783783783</v>
      </c>
      <c r="AE606" s="46">
        <v>30027.477477477474</v>
      </c>
      <c r="AF606" s="46">
        <v>27170.390390390388</v>
      </c>
    </row>
    <row r="607" spans="1:32">
      <c r="A607" s="3">
        <v>2015</v>
      </c>
      <c r="B607" s="5" t="s">
        <v>29</v>
      </c>
      <c r="C607" s="5" t="s">
        <v>19</v>
      </c>
      <c r="D607" s="2">
        <v>29</v>
      </c>
      <c r="E607" s="2">
        <v>13</v>
      </c>
      <c r="F607" s="46">
        <v>27708</v>
      </c>
      <c r="G607" s="46">
        <v>25636</v>
      </c>
      <c r="H607" s="46">
        <v>25693</v>
      </c>
      <c r="I607" s="46">
        <v>25563</v>
      </c>
      <c r="J607" s="46">
        <v>26346</v>
      </c>
      <c r="K607" s="46">
        <v>25867</v>
      </c>
      <c r="L607" s="46">
        <v>29672</v>
      </c>
      <c r="M607" s="46">
        <v>32463</v>
      </c>
      <c r="N607" s="46">
        <v>30950</v>
      </c>
      <c r="O607" s="46">
        <v>26559</v>
      </c>
      <c r="P607" s="46">
        <v>25314</v>
      </c>
      <c r="Q607" s="46">
        <v>27903</v>
      </c>
      <c r="R607" s="46">
        <v>24000</v>
      </c>
      <c r="S607" s="19">
        <v>99.9</v>
      </c>
      <c r="T607" s="46">
        <v>37027.207207207204</v>
      </c>
      <c r="U607" s="46">
        <v>34258.318318318314</v>
      </c>
      <c r="V607" s="46">
        <v>34334.48948948949</v>
      </c>
      <c r="W607" s="46">
        <v>34160.765765765762</v>
      </c>
      <c r="X607" s="46">
        <v>35207.117117117115</v>
      </c>
      <c r="Y607" s="46">
        <v>34567.012012012012</v>
      </c>
      <c r="Z607" s="46">
        <v>39651.771771771768</v>
      </c>
      <c r="AA607" s="46">
        <v>43381.486486486487</v>
      </c>
      <c r="AB607" s="46">
        <v>41359.609609609608</v>
      </c>
      <c r="AC607" s="46">
        <v>35491.756756756753</v>
      </c>
      <c r="AD607" s="46">
        <v>33828.018018018018</v>
      </c>
      <c r="AE607" s="46">
        <v>37287.792792792789</v>
      </c>
      <c r="AF607" s="46">
        <v>32072.072072072071</v>
      </c>
    </row>
    <row r="608" spans="1:32">
      <c r="A608" s="3">
        <v>2015</v>
      </c>
      <c r="B608" s="5" t="s">
        <v>29</v>
      </c>
      <c r="C608" s="5" t="s">
        <v>20</v>
      </c>
      <c r="D608" s="2">
        <v>30</v>
      </c>
      <c r="E608" s="2">
        <v>13</v>
      </c>
      <c r="F608" s="46">
        <v>17417</v>
      </c>
      <c r="G608" s="46">
        <v>16087</v>
      </c>
      <c r="H608" s="46">
        <v>17182</v>
      </c>
      <c r="I608" s="46">
        <v>15714</v>
      </c>
      <c r="J608" s="46">
        <v>15746</v>
      </c>
      <c r="K608" s="46">
        <v>15860</v>
      </c>
      <c r="L608" s="46">
        <v>17284</v>
      </c>
      <c r="M608" s="46">
        <v>24017</v>
      </c>
      <c r="N608" s="46">
        <v>18623</v>
      </c>
      <c r="O608" s="46">
        <v>16000</v>
      </c>
      <c r="P608" s="46">
        <v>16559</v>
      </c>
      <c r="Q608" s="46">
        <v>18045</v>
      </c>
      <c r="R608" s="46">
        <v>16251</v>
      </c>
      <c r="S608" s="19">
        <v>99.9</v>
      </c>
      <c r="T608" s="46">
        <v>23274.96996996997</v>
      </c>
      <c r="U608" s="46">
        <v>21497.642642642641</v>
      </c>
      <c r="V608" s="46">
        <v>22960.930930930928</v>
      </c>
      <c r="W608" s="46">
        <v>20999.189189189186</v>
      </c>
      <c r="X608" s="46">
        <v>21041.951951951949</v>
      </c>
      <c r="Y608" s="46">
        <v>21194.294294294294</v>
      </c>
      <c r="Z608" s="46">
        <v>23097.237237237237</v>
      </c>
      <c r="AA608" s="46">
        <v>32094.789789789789</v>
      </c>
      <c r="AB608" s="46">
        <v>24886.59159159159</v>
      </c>
      <c r="AC608" s="46">
        <v>21381.381381381379</v>
      </c>
      <c r="AD608" s="46">
        <v>22128.393393393391</v>
      </c>
      <c r="AE608" s="46">
        <v>24114.189189189186</v>
      </c>
      <c r="AF608" s="46">
        <v>21716.801801801801</v>
      </c>
    </row>
    <row r="609" spans="1:32">
      <c r="A609" s="3">
        <v>2015</v>
      </c>
      <c r="B609" s="5" t="s">
        <v>29</v>
      </c>
      <c r="C609" s="5" t="s">
        <v>21</v>
      </c>
      <c r="D609" s="2">
        <v>31</v>
      </c>
      <c r="E609" s="2">
        <v>13</v>
      </c>
      <c r="F609" s="46">
        <v>27615</v>
      </c>
      <c r="G609" s="46">
        <v>25232</v>
      </c>
      <c r="H609" s="46">
        <v>25711</v>
      </c>
      <c r="I609" s="46">
        <v>25114</v>
      </c>
      <c r="J609" s="46">
        <v>25609</v>
      </c>
      <c r="K609" s="46">
        <v>25598</v>
      </c>
      <c r="L609" s="46">
        <v>29259</v>
      </c>
      <c r="M609" s="46">
        <v>33109</v>
      </c>
      <c r="N609" s="46">
        <v>30074</v>
      </c>
      <c r="O609" s="46">
        <v>26496</v>
      </c>
      <c r="P609" s="46">
        <v>25254</v>
      </c>
      <c r="Q609" s="46">
        <v>27711</v>
      </c>
      <c r="R609" s="46">
        <v>25708</v>
      </c>
      <c r="S609" s="19">
        <v>99.9</v>
      </c>
      <c r="T609" s="46">
        <v>36902.927927927929</v>
      </c>
      <c r="U609" s="46">
        <v>33718.438438438439</v>
      </c>
      <c r="V609" s="46">
        <v>34358.543543543543</v>
      </c>
      <c r="W609" s="46">
        <v>33560.750750750747</v>
      </c>
      <c r="X609" s="46">
        <v>34222.237237237234</v>
      </c>
      <c r="Y609" s="46">
        <v>34207.537537537537</v>
      </c>
      <c r="Z609" s="46">
        <v>39099.86486486486</v>
      </c>
      <c r="AA609" s="46">
        <v>44244.759759759756</v>
      </c>
      <c r="AB609" s="46">
        <v>40188.978978978979</v>
      </c>
      <c r="AC609" s="46">
        <v>35407.567567567567</v>
      </c>
      <c r="AD609" s="46">
        <v>33747.837837837833</v>
      </c>
      <c r="AE609" s="46">
        <v>37031.216216216213</v>
      </c>
      <c r="AF609" s="46">
        <v>34354.534534534534</v>
      </c>
    </row>
    <row r="610" spans="1:32">
      <c r="A610" s="3">
        <v>2015</v>
      </c>
      <c r="B610" s="5" t="s">
        <v>29</v>
      </c>
      <c r="C610" s="5" t="s">
        <v>22</v>
      </c>
      <c r="D610" s="2">
        <v>32</v>
      </c>
      <c r="E610" s="2">
        <v>13</v>
      </c>
      <c r="F610" s="46">
        <v>29936</v>
      </c>
      <c r="G610" s="46">
        <v>27384</v>
      </c>
      <c r="H610" s="46">
        <v>27857</v>
      </c>
      <c r="I610" s="46">
        <v>27537</v>
      </c>
      <c r="J610" s="46">
        <v>28230</v>
      </c>
      <c r="K610" s="46">
        <v>28174</v>
      </c>
      <c r="L610" s="46">
        <v>31625</v>
      </c>
      <c r="M610" s="46">
        <v>35592</v>
      </c>
      <c r="N610" s="46">
        <v>33369</v>
      </c>
      <c r="O610" s="46">
        <v>28806</v>
      </c>
      <c r="P610" s="46">
        <v>27279</v>
      </c>
      <c r="Q610" s="46">
        <v>29981</v>
      </c>
      <c r="R610" s="46">
        <v>26485</v>
      </c>
      <c r="S610" s="19">
        <v>99.9</v>
      </c>
      <c r="T610" s="46">
        <v>40004.564564564564</v>
      </c>
      <c r="U610" s="46">
        <v>36594.234234234231</v>
      </c>
      <c r="V610" s="46">
        <v>37226.321321321317</v>
      </c>
      <c r="W610" s="46">
        <v>36798.693693693691</v>
      </c>
      <c r="X610" s="46">
        <v>37724.774774774771</v>
      </c>
      <c r="Y610" s="46">
        <v>37649.939939939941</v>
      </c>
      <c r="Z610" s="46">
        <v>42261.636636636635</v>
      </c>
      <c r="AA610" s="46">
        <v>47562.882882882877</v>
      </c>
      <c r="AB610" s="46">
        <v>44592.207207207204</v>
      </c>
      <c r="AC610" s="46">
        <v>38494.504504504504</v>
      </c>
      <c r="AD610" s="46">
        <v>36453.91891891892</v>
      </c>
      <c r="AE610" s="46">
        <v>40064.699699699697</v>
      </c>
      <c r="AF610" s="46">
        <v>35392.867867867863</v>
      </c>
    </row>
    <row r="611" spans="1:32">
      <c r="A611" s="3">
        <v>2015</v>
      </c>
      <c r="B611" s="5" t="s">
        <v>29</v>
      </c>
      <c r="C611" s="5" t="s">
        <v>23</v>
      </c>
      <c r="D611" s="2">
        <v>33</v>
      </c>
      <c r="E611" s="2">
        <v>13</v>
      </c>
      <c r="F611" s="46">
        <v>24173</v>
      </c>
      <c r="G611" s="46">
        <v>21944</v>
      </c>
      <c r="H611" s="46">
        <v>22774</v>
      </c>
      <c r="I611" s="46">
        <v>21775</v>
      </c>
      <c r="J611" s="46">
        <v>21402</v>
      </c>
      <c r="K611" s="46">
        <v>22011</v>
      </c>
      <c r="L611" s="46">
        <v>25000</v>
      </c>
      <c r="M611" s="46">
        <v>30449</v>
      </c>
      <c r="N611" s="46">
        <v>25892</v>
      </c>
      <c r="O611" s="46">
        <v>22617</v>
      </c>
      <c r="P611" s="46">
        <v>22109</v>
      </c>
      <c r="Q611" s="46">
        <v>24444</v>
      </c>
      <c r="R611" s="46">
        <v>24001</v>
      </c>
      <c r="S611" s="19">
        <v>99.9</v>
      </c>
      <c r="T611" s="46">
        <v>32303.258258258258</v>
      </c>
      <c r="U611" s="46">
        <v>29324.564564564564</v>
      </c>
      <c r="V611" s="46">
        <v>30433.72372372372</v>
      </c>
      <c r="W611" s="46">
        <v>29098.72372372372</v>
      </c>
      <c r="X611" s="46">
        <v>28600.27027027027</v>
      </c>
      <c r="Y611" s="46">
        <v>29414.099099099098</v>
      </c>
      <c r="Z611" s="46">
        <v>33408.40840840841</v>
      </c>
      <c r="AA611" s="46">
        <v>40690.105105105104</v>
      </c>
      <c r="AB611" s="46">
        <v>34600.420420420422</v>
      </c>
      <c r="AC611" s="46">
        <v>30223.918918918916</v>
      </c>
      <c r="AD611" s="46">
        <v>29545.060060060059</v>
      </c>
      <c r="AE611" s="46">
        <v>32665.405405405403</v>
      </c>
      <c r="AF611" s="46">
        <v>32073.408408408406</v>
      </c>
    </row>
    <row r="612" spans="1:32">
      <c r="A612" s="3">
        <v>2015</v>
      </c>
      <c r="B612" s="5" t="s">
        <v>29</v>
      </c>
      <c r="C612" s="5" t="s">
        <v>24</v>
      </c>
      <c r="D612" s="2">
        <v>34</v>
      </c>
      <c r="E612" s="2">
        <v>13</v>
      </c>
      <c r="F612" s="46">
        <v>9233</v>
      </c>
      <c r="G612" s="46">
        <v>9096</v>
      </c>
      <c r="H612" s="46">
        <v>9101</v>
      </c>
      <c r="I612" s="46">
        <v>9204</v>
      </c>
      <c r="J612" s="46">
        <v>8907</v>
      </c>
      <c r="K612" s="46">
        <v>8850</v>
      </c>
      <c r="L612" s="46">
        <v>9000</v>
      </c>
      <c r="M612" s="46">
        <v>9659</v>
      </c>
      <c r="N612" s="46">
        <v>9559</v>
      </c>
      <c r="O612" s="46">
        <v>9079</v>
      </c>
      <c r="P612" s="46">
        <v>9294</v>
      </c>
      <c r="Q612" s="46">
        <v>9761</v>
      </c>
      <c r="R612" s="46">
        <v>9150</v>
      </c>
      <c r="S612" s="19">
        <v>99.9</v>
      </c>
      <c r="T612" s="46">
        <v>12338.393393393393</v>
      </c>
      <c r="U612" s="46">
        <v>12155.315315315314</v>
      </c>
      <c r="V612" s="46">
        <v>12161.996996996997</v>
      </c>
      <c r="W612" s="46">
        <v>12299.639639639639</v>
      </c>
      <c r="X612" s="46">
        <v>11902.747747747748</v>
      </c>
      <c r="Y612" s="46">
        <v>11826.576576576575</v>
      </c>
      <c r="Z612" s="46">
        <v>12027.027027027027</v>
      </c>
      <c r="AA612" s="46">
        <v>12907.672672672672</v>
      </c>
      <c r="AB612" s="46">
        <v>12774.039039039038</v>
      </c>
      <c r="AC612" s="46">
        <v>12132.597597597596</v>
      </c>
      <c r="AD612" s="46">
        <v>12419.909909909909</v>
      </c>
      <c r="AE612" s="46">
        <v>13043.978978978977</v>
      </c>
      <c r="AF612" s="46">
        <v>12227.477477477476</v>
      </c>
    </row>
    <row r="613" spans="1:32">
      <c r="A613" s="3">
        <v>2015</v>
      </c>
      <c r="B613" s="5" t="s">
        <v>29</v>
      </c>
      <c r="C613" s="5" t="s">
        <v>25</v>
      </c>
      <c r="D613" s="2">
        <v>35</v>
      </c>
      <c r="E613" s="2">
        <v>13</v>
      </c>
      <c r="F613" s="46">
        <v>8918</v>
      </c>
      <c r="G613" s="46">
        <v>8848</v>
      </c>
      <c r="H613" s="46">
        <v>8660</v>
      </c>
      <c r="I613" s="46">
        <v>8983</v>
      </c>
      <c r="J613" s="46">
        <v>8858</v>
      </c>
      <c r="K613" s="46">
        <v>8406</v>
      </c>
      <c r="L613" s="46">
        <v>8829</v>
      </c>
      <c r="M613" s="46">
        <v>9065</v>
      </c>
      <c r="N613" s="46">
        <v>9061</v>
      </c>
      <c r="O613" s="46">
        <v>8876</v>
      </c>
      <c r="P613" s="46">
        <v>9332</v>
      </c>
      <c r="Q613" s="46">
        <v>9418</v>
      </c>
      <c r="R613" s="46">
        <v>9093</v>
      </c>
      <c r="S613" s="19">
        <v>99.9</v>
      </c>
      <c r="T613" s="46">
        <v>11917.447447447446</v>
      </c>
      <c r="U613" s="46">
        <v>11823.903903903903</v>
      </c>
      <c r="V613" s="46">
        <v>11572.672672672672</v>
      </c>
      <c r="W613" s="46">
        <v>12004.309309309308</v>
      </c>
      <c r="X613" s="46">
        <v>11837.267267267267</v>
      </c>
      <c r="Y613" s="46">
        <v>11233.243243243243</v>
      </c>
      <c r="Z613" s="46">
        <v>11798.513513513513</v>
      </c>
      <c r="AA613" s="46">
        <v>12113.888888888889</v>
      </c>
      <c r="AB613" s="46">
        <v>12108.543543543543</v>
      </c>
      <c r="AC613" s="46">
        <v>11861.32132132132</v>
      </c>
      <c r="AD613" s="46">
        <v>12470.69069069069</v>
      </c>
      <c r="AE613" s="46">
        <v>12585.615615615616</v>
      </c>
      <c r="AF613" s="46">
        <v>12151.306306306305</v>
      </c>
    </row>
    <row r="614" spans="1:32">
      <c r="A614" s="3">
        <v>2015</v>
      </c>
      <c r="B614" s="5" t="s">
        <v>29</v>
      </c>
      <c r="C614" s="5" t="s">
        <v>26</v>
      </c>
      <c r="D614" s="2">
        <v>36</v>
      </c>
      <c r="E614" s="2">
        <v>13</v>
      </c>
      <c r="F614" s="46">
        <v>9340</v>
      </c>
      <c r="G614" s="46">
        <v>9136</v>
      </c>
      <c r="H614" s="46">
        <v>9235</v>
      </c>
      <c r="I614" s="46">
        <v>9306</v>
      </c>
      <c r="J614" s="46">
        <v>8915</v>
      </c>
      <c r="K614" s="46">
        <v>9030</v>
      </c>
      <c r="L614" s="46">
        <v>9057</v>
      </c>
      <c r="M614" s="46">
        <v>9893</v>
      </c>
      <c r="N614" s="46">
        <v>9699</v>
      </c>
      <c r="O614" s="46">
        <v>9133</v>
      </c>
      <c r="P614" s="46">
        <v>9258</v>
      </c>
      <c r="Q614" s="46">
        <v>9813</v>
      </c>
      <c r="R614" s="46">
        <v>9180</v>
      </c>
      <c r="S614" s="19">
        <v>99.9</v>
      </c>
      <c r="T614" s="46">
        <v>12481.381381381381</v>
      </c>
      <c r="U614" s="46">
        <v>12208.768768768768</v>
      </c>
      <c r="V614" s="46">
        <v>12341.066066066065</v>
      </c>
      <c r="W614" s="46">
        <v>12435.945945945945</v>
      </c>
      <c r="X614" s="46">
        <v>11913.438438438438</v>
      </c>
      <c r="Y614" s="46">
        <v>12067.117117117117</v>
      </c>
      <c r="Z614" s="46">
        <v>12103.198198198197</v>
      </c>
      <c r="AA614" s="46">
        <v>13220.375375375375</v>
      </c>
      <c r="AB614" s="46">
        <v>12961.126126126126</v>
      </c>
      <c r="AC614" s="46">
        <v>12204.75975975976</v>
      </c>
      <c r="AD614" s="46">
        <v>12371.801801801801</v>
      </c>
      <c r="AE614" s="46">
        <v>13113.468468468467</v>
      </c>
      <c r="AF614" s="46">
        <v>12267.567567567567</v>
      </c>
    </row>
    <row r="615" spans="1:32">
      <c r="A615" s="3">
        <v>2016</v>
      </c>
      <c r="B615" s="5" t="s">
        <v>17</v>
      </c>
      <c r="C615" s="5" t="s">
        <v>18</v>
      </c>
      <c r="D615" s="2">
        <v>1</v>
      </c>
      <c r="E615" s="2">
        <v>14</v>
      </c>
      <c r="F615" s="96">
        <v>438.4</v>
      </c>
      <c r="G615" s="96">
        <v>405.1</v>
      </c>
      <c r="H615" s="96">
        <v>413.5</v>
      </c>
      <c r="I615" s="96">
        <v>402.5</v>
      </c>
      <c r="J615" s="96">
        <v>413.6</v>
      </c>
      <c r="K615" s="96">
        <v>414.6</v>
      </c>
      <c r="L615" s="96">
        <v>456.6</v>
      </c>
      <c r="M615" s="96">
        <v>536.6</v>
      </c>
      <c r="N615" s="96">
        <v>479.1</v>
      </c>
      <c r="O615" s="96">
        <v>410.6</v>
      </c>
      <c r="P615" s="96">
        <v>408</v>
      </c>
      <c r="Q615" s="96">
        <v>433.2</v>
      </c>
      <c r="R615" s="96">
        <v>392.5</v>
      </c>
      <c r="S615" s="19">
        <v>100.2</v>
      </c>
      <c r="T615" s="96">
        <v>584.09580838323348</v>
      </c>
      <c r="U615" s="96">
        <v>539.72904191616772</v>
      </c>
      <c r="V615" s="96">
        <v>550.92065868263467</v>
      </c>
      <c r="W615" s="96">
        <v>536.26497005988017</v>
      </c>
      <c r="X615" s="96">
        <v>551.05389221556891</v>
      </c>
      <c r="Y615" s="96">
        <v>552.38622754491018</v>
      </c>
      <c r="Z615" s="96">
        <v>608.3443113772455</v>
      </c>
      <c r="AA615" s="96">
        <v>714.93113772455092</v>
      </c>
      <c r="AB615" s="96">
        <v>638.32185628742513</v>
      </c>
      <c r="AC615" s="96">
        <v>547.05688622754496</v>
      </c>
      <c r="AD615" s="96">
        <v>543.59281437125742</v>
      </c>
      <c r="AE615" s="96">
        <v>577.16766467065861</v>
      </c>
      <c r="AF615" s="96">
        <v>522.94161676646706</v>
      </c>
    </row>
    <row r="616" spans="1:32">
      <c r="A616" s="3">
        <v>2016</v>
      </c>
      <c r="B616" s="5" t="s">
        <v>17</v>
      </c>
      <c r="C616" s="5" t="s">
        <v>19</v>
      </c>
      <c r="D616" s="2">
        <v>2</v>
      </c>
      <c r="E616" s="2">
        <v>14</v>
      </c>
      <c r="F616" s="96">
        <v>530.4</v>
      </c>
      <c r="G616" s="96">
        <v>491.1</v>
      </c>
      <c r="H616" s="96">
        <v>494.9</v>
      </c>
      <c r="I616" s="96">
        <v>496</v>
      </c>
      <c r="J616" s="96">
        <v>506.9</v>
      </c>
      <c r="K616" s="96">
        <v>507.6</v>
      </c>
      <c r="L616" s="96">
        <v>570.4</v>
      </c>
      <c r="M616" s="96">
        <v>606.70000000000005</v>
      </c>
      <c r="N616" s="96">
        <v>582.29999999999995</v>
      </c>
      <c r="O616" s="96">
        <v>507.9</v>
      </c>
      <c r="P616" s="96">
        <v>490.3</v>
      </c>
      <c r="Q616" s="96">
        <v>527</v>
      </c>
      <c r="R616" s="96">
        <v>453</v>
      </c>
      <c r="S616" s="19">
        <v>100.2</v>
      </c>
      <c r="T616" s="96">
        <v>706.67065868263467</v>
      </c>
      <c r="U616" s="96">
        <v>654.30988023952102</v>
      </c>
      <c r="V616" s="96">
        <v>659.37275449101787</v>
      </c>
      <c r="W616" s="96">
        <v>660.83832335329339</v>
      </c>
      <c r="X616" s="96">
        <v>675.36077844311365</v>
      </c>
      <c r="Y616" s="96">
        <v>676.29341317365277</v>
      </c>
      <c r="Z616" s="96">
        <v>759.96407185628732</v>
      </c>
      <c r="AA616" s="96">
        <v>808.32784431137736</v>
      </c>
      <c r="AB616" s="96">
        <v>775.81886227544896</v>
      </c>
      <c r="AC616" s="96">
        <v>676.69311377245504</v>
      </c>
      <c r="AD616" s="96">
        <v>653.24401197604789</v>
      </c>
      <c r="AE616" s="96">
        <v>702.14071856287421</v>
      </c>
      <c r="AF616" s="96">
        <v>603.54790419161679</v>
      </c>
    </row>
    <row r="617" spans="1:32">
      <c r="A617" s="3">
        <v>2016</v>
      </c>
      <c r="B617" s="5" t="s">
        <v>17</v>
      </c>
      <c r="C617" s="5" t="s">
        <v>20</v>
      </c>
      <c r="D617" s="2">
        <v>3</v>
      </c>
      <c r="E617" s="2">
        <v>14</v>
      </c>
      <c r="F617" s="96">
        <v>349.1</v>
      </c>
      <c r="G617" s="96">
        <v>329.8</v>
      </c>
      <c r="H617" s="96">
        <v>340</v>
      </c>
      <c r="I617" s="96">
        <v>315.2</v>
      </c>
      <c r="J617" s="96">
        <v>322.10000000000002</v>
      </c>
      <c r="K617" s="96">
        <v>326</v>
      </c>
      <c r="L617" s="96">
        <v>345.7</v>
      </c>
      <c r="M617" s="96">
        <v>474.3</v>
      </c>
      <c r="N617" s="96">
        <v>375.4</v>
      </c>
      <c r="O617" s="96">
        <v>323</v>
      </c>
      <c r="P617" s="96">
        <v>334.8</v>
      </c>
      <c r="Q617" s="96">
        <v>350.7</v>
      </c>
      <c r="R617" s="96">
        <v>322</v>
      </c>
      <c r="S617" s="19">
        <v>100.2</v>
      </c>
      <c r="T617" s="96">
        <v>465.11826347305396</v>
      </c>
      <c r="U617" s="96">
        <v>439.40419161676647</v>
      </c>
      <c r="V617" s="96">
        <v>452.99401197604789</v>
      </c>
      <c r="W617" s="96">
        <v>419.95209580838321</v>
      </c>
      <c r="X617" s="96">
        <v>429.14520958083835</v>
      </c>
      <c r="Y617" s="96">
        <v>434.34131736526945</v>
      </c>
      <c r="Z617" s="96">
        <v>460.58832335329339</v>
      </c>
      <c r="AA617" s="96">
        <v>631.92664670658689</v>
      </c>
      <c r="AB617" s="96">
        <v>500.15868263473044</v>
      </c>
      <c r="AC617" s="96">
        <v>430.3443113772455</v>
      </c>
      <c r="AD617" s="96">
        <v>446.06586826347308</v>
      </c>
      <c r="AE617" s="96">
        <v>467.24999999999994</v>
      </c>
      <c r="AF617" s="96">
        <v>429.01197604790417</v>
      </c>
    </row>
    <row r="618" spans="1:32">
      <c r="A618" s="3">
        <v>2016</v>
      </c>
      <c r="B618" s="5" t="s">
        <v>17</v>
      </c>
      <c r="C618" s="5" t="s">
        <v>21</v>
      </c>
      <c r="D618" s="2">
        <v>4</v>
      </c>
      <c r="E618" s="2">
        <v>14</v>
      </c>
      <c r="F618" s="96">
        <v>538.6</v>
      </c>
      <c r="G618" s="96">
        <v>492.4</v>
      </c>
      <c r="H618" s="96">
        <v>502.5</v>
      </c>
      <c r="I618" s="96">
        <v>498.3</v>
      </c>
      <c r="J618" s="96">
        <v>501.5</v>
      </c>
      <c r="K618" s="96">
        <v>507.6</v>
      </c>
      <c r="L618" s="96">
        <v>569.5</v>
      </c>
      <c r="M618" s="96">
        <v>631.79999999999995</v>
      </c>
      <c r="N618" s="96">
        <v>581.79999999999995</v>
      </c>
      <c r="O618" s="96">
        <v>513.4</v>
      </c>
      <c r="P618" s="96">
        <v>499.2</v>
      </c>
      <c r="Q618" s="96">
        <v>536</v>
      </c>
      <c r="R618" s="96">
        <v>493.7</v>
      </c>
      <c r="S618" s="19">
        <v>100.2</v>
      </c>
      <c r="T618" s="96">
        <v>717.59580838323359</v>
      </c>
      <c r="U618" s="96">
        <v>656.04191616766457</v>
      </c>
      <c r="V618" s="96">
        <v>669.49850299401191</v>
      </c>
      <c r="W618" s="96">
        <v>663.90269461077844</v>
      </c>
      <c r="X618" s="96">
        <v>668.16616766467064</v>
      </c>
      <c r="Y618" s="96">
        <v>676.29341317365277</v>
      </c>
      <c r="Z618" s="96">
        <v>758.76497005988017</v>
      </c>
      <c r="AA618" s="96">
        <v>841.7694610778442</v>
      </c>
      <c r="AB618" s="96">
        <v>775.15269461077833</v>
      </c>
      <c r="AC618" s="96">
        <v>684.02095808383228</v>
      </c>
      <c r="AD618" s="96">
        <v>665.10179640718559</v>
      </c>
      <c r="AE618" s="96">
        <v>714.13173652694604</v>
      </c>
      <c r="AF618" s="96">
        <v>657.77395209580834</v>
      </c>
    </row>
    <row r="619" spans="1:32">
      <c r="A619" s="3">
        <v>2016</v>
      </c>
      <c r="B619" s="5" t="s">
        <v>17</v>
      </c>
      <c r="C619" s="5" t="s">
        <v>22</v>
      </c>
      <c r="D619" s="2">
        <v>5</v>
      </c>
      <c r="E619" s="2">
        <v>14</v>
      </c>
      <c r="F619" s="96">
        <v>577.5</v>
      </c>
      <c r="G619" s="96">
        <v>525.4</v>
      </c>
      <c r="H619" s="96">
        <v>543</v>
      </c>
      <c r="I619" s="96">
        <v>540.79999999999995</v>
      </c>
      <c r="J619" s="96">
        <v>549.20000000000005</v>
      </c>
      <c r="K619" s="96">
        <v>549.4</v>
      </c>
      <c r="L619" s="96">
        <v>613.29999999999995</v>
      </c>
      <c r="M619" s="96">
        <v>675.3</v>
      </c>
      <c r="N619" s="96">
        <v>635.20000000000005</v>
      </c>
      <c r="O619" s="96">
        <v>557.79999999999995</v>
      </c>
      <c r="P619" s="96">
        <v>536.6</v>
      </c>
      <c r="Q619" s="96">
        <v>569.4</v>
      </c>
      <c r="R619" s="96">
        <v>503.3</v>
      </c>
      <c r="S619" s="19">
        <v>100.2</v>
      </c>
      <c r="T619" s="96">
        <v>769.42365269461072</v>
      </c>
      <c r="U619" s="96">
        <v>700.00898203592806</v>
      </c>
      <c r="V619" s="96">
        <v>723.45808383233532</v>
      </c>
      <c r="W619" s="96">
        <v>720.52694610778428</v>
      </c>
      <c r="X619" s="96">
        <v>731.71856287425157</v>
      </c>
      <c r="Y619" s="96">
        <v>731.98502994011972</v>
      </c>
      <c r="Z619" s="96">
        <v>817.12125748502979</v>
      </c>
      <c r="AA619" s="96">
        <v>899.72604790419143</v>
      </c>
      <c r="AB619" s="96">
        <v>846.29940119760488</v>
      </c>
      <c r="AC619" s="96">
        <v>743.17664670658667</v>
      </c>
      <c r="AD619" s="96">
        <v>714.93113772455092</v>
      </c>
      <c r="AE619" s="96">
        <v>758.63173652694604</v>
      </c>
      <c r="AF619" s="96">
        <v>670.56437125748505</v>
      </c>
    </row>
    <row r="620" spans="1:32">
      <c r="A620" s="3">
        <v>2016</v>
      </c>
      <c r="B620" s="5" t="s">
        <v>17</v>
      </c>
      <c r="C620" s="5" t="s">
        <v>23</v>
      </c>
      <c r="D620" s="2">
        <v>6</v>
      </c>
      <c r="E620" s="2">
        <v>14</v>
      </c>
      <c r="F620" s="96">
        <v>480.5</v>
      </c>
      <c r="G620" s="96">
        <v>438.1</v>
      </c>
      <c r="H620" s="96">
        <v>453.4</v>
      </c>
      <c r="I620" s="96">
        <v>434.3</v>
      </c>
      <c r="J620" s="96">
        <v>433.1</v>
      </c>
      <c r="K620" s="96">
        <v>443.6</v>
      </c>
      <c r="L620" s="96">
        <v>496.5</v>
      </c>
      <c r="M620" s="96">
        <v>584.79999999999995</v>
      </c>
      <c r="N620" s="96">
        <v>511.5</v>
      </c>
      <c r="O620" s="96">
        <v>445.4</v>
      </c>
      <c r="P620" s="96">
        <v>449.6</v>
      </c>
      <c r="Q620" s="96">
        <v>481.9</v>
      </c>
      <c r="R620" s="96">
        <v>473.8</v>
      </c>
      <c r="S620" s="19">
        <v>100.2</v>
      </c>
      <c r="T620" s="96">
        <v>640.18712574850292</v>
      </c>
      <c r="U620" s="96">
        <v>583.69610778443121</v>
      </c>
      <c r="V620" s="96">
        <v>604.08083832335319</v>
      </c>
      <c r="W620" s="96">
        <v>578.63323353293413</v>
      </c>
      <c r="X620" s="96">
        <v>577.0344311377246</v>
      </c>
      <c r="Y620" s="96">
        <v>591.02395209580845</v>
      </c>
      <c r="Z620" s="96">
        <v>661.50449101796403</v>
      </c>
      <c r="AA620" s="96">
        <v>779.14970059880227</v>
      </c>
      <c r="AB620" s="96">
        <v>681.48952095808386</v>
      </c>
      <c r="AC620" s="96">
        <v>593.42215568862264</v>
      </c>
      <c r="AD620" s="96">
        <v>599.01796407185634</v>
      </c>
      <c r="AE620" s="96">
        <v>642.05239520958071</v>
      </c>
      <c r="AF620" s="96">
        <v>631.26047904191614</v>
      </c>
    </row>
    <row r="621" spans="1:32">
      <c r="A621" s="3">
        <v>2016</v>
      </c>
      <c r="B621" s="5" t="s">
        <v>17</v>
      </c>
      <c r="C621" s="5" t="s">
        <v>24</v>
      </c>
      <c r="D621" s="2">
        <v>7</v>
      </c>
      <c r="E621" s="2">
        <v>14</v>
      </c>
      <c r="F621" s="96">
        <v>177.1</v>
      </c>
      <c r="G621" s="96">
        <v>176</v>
      </c>
      <c r="H621" s="96">
        <v>173.6</v>
      </c>
      <c r="I621" s="96">
        <v>173.5</v>
      </c>
      <c r="J621" s="96">
        <v>175.3</v>
      </c>
      <c r="K621" s="96">
        <v>174.8</v>
      </c>
      <c r="L621" s="96">
        <v>173.7</v>
      </c>
      <c r="M621" s="96">
        <v>183.4</v>
      </c>
      <c r="N621" s="96">
        <v>182.5</v>
      </c>
      <c r="O621" s="96">
        <v>175.6</v>
      </c>
      <c r="P621" s="96">
        <v>179.4</v>
      </c>
      <c r="Q621" s="96">
        <v>184.9</v>
      </c>
      <c r="R621" s="96">
        <v>169.9</v>
      </c>
      <c r="S621" s="19">
        <v>100.2</v>
      </c>
      <c r="T621" s="96">
        <v>235.95658682634729</v>
      </c>
      <c r="U621" s="96">
        <v>234.49101796407186</v>
      </c>
      <c r="V621" s="96">
        <v>231.29341317365268</v>
      </c>
      <c r="W621" s="96">
        <v>231.16017964071855</v>
      </c>
      <c r="X621" s="96">
        <v>233.55838323353296</v>
      </c>
      <c r="Y621" s="96">
        <v>232.8922155688623</v>
      </c>
      <c r="Z621" s="96">
        <v>231.42664670658678</v>
      </c>
      <c r="AA621" s="96">
        <v>244.35029940119762</v>
      </c>
      <c r="AB621" s="96">
        <v>243.15119760479041</v>
      </c>
      <c r="AC621" s="96">
        <v>233.95808383233532</v>
      </c>
      <c r="AD621" s="96">
        <v>239.02095808383234</v>
      </c>
      <c r="AE621" s="96">
        <v>246.34880239520959</v>
      </c>
      <c r="AF621" s="96">
        <v>226.36377245508982</v>
      </c>
    </row>
    <row r="622" spans="1:32">
      <c r="A622" s="3">
        <v>2016</v>
      </c>
      <c r="B622" s="5" t="s">
        <v>17</v>
      </c>
      <c r="C622" s="5" t="s">
        <v>25</v>
      </c>
      <c r="D622" s="2">
        <v>8</v>
      </c>
      <c r="E622" s="2">
        <v>14</v>
      </c>
      <c r="F622" s="96">
        <v>166.8</v>
      </c>
      <c r="G622" s="96">
        <v>172.6</v>
      </c>
      <c r="H622" s="96">
        <v>165</v>
      </c>
      <c r="I622" s="96">
        <v>160.1</v>
      </c>
      <c r="J622" s="96">
        <v>172.2</v>
      </c>
      <c r="K622" s="96">
        <v>165.7</v>
      </c>
      <c r="L622" s="96">
        <v>166.6</v>
      </c>
      <c r="M622" s="96">
        <v>172.3</v>
      </c>
      <c r="N622" s="96">
        <v>164.2</v>
      </c>
      <c r="O622" s="96">
        <v>165.5</v>
      </c>
      <c r="P622" s="96">
        <v>172.2</v>
      </c>
      <c r="Q622" s="96">
        <v>167.6</v>
      </c>
      <c r="R622" s="96">
        <v>155</v>
      </c>
      <c r="S622" s="19">
        <v>100.2</v>
      </c>
      <c r="T622" s="96">
        <v>222.23353293413177</v>
      </c>
      <c r="U622" s="96">
        <v>229.96107784431135</v>
      </c>
      <c r="V622" s="96">
        <v>219.83532934131736</v>
      </c>
      <c r="W622" s="96">
        <v>213.30688622754488</v>
      </c>
      <c r="X622" s="96">
        <v>229.42814371257481</v>
      </c>
      <c r="Y622" s="96">
        <v>220.76796407185626</v>
      </c>
      <c r="Z622" s="96">
        <v>221.96706586826346</v>
      </c>
      <c r="AA622" s="96">
        <v>229.56137724550899</v>
      </c>
      <c r="AB622" s="96">
        <v>218.76946107784428</v>
      </c>
      <c r="AC622" s="96">
        <v>220.50149700598803</v>
      </c>
      <c r="AD622" s="96">
        <v>229.42814371257481</v>
      </c>
      <c r="AE622" s="96">
        <v>223.29940119760477</v>
      </c>
      <c r="AF622" s="96">
        <v>206.5119760479042</v>
      </c>
    </row>
    <row r="623" spans="1:32">
      <c r="A623" s="3">
        <v>2016</v>
      </c>
      <c r="B623" s="5" t="s">
        <v>17</v>
      </c>
      <c r="C623" s="5" t="s">
        <v>26</v>
      </c>
      <c r="D623" s="2">
        <v>9</v>
      </c>
      <c r="E623" s="2">
        <v>14</v>
      </c>
      <c r="F623" s="96">
        <v>181.2</v>
      </c>
      <c r="G623" s="96">
        <v>179.6</v>
      </c>
      <c r="H623" s="96">
        <v>178.6</v>
      </c>
      <c r="I623" s="96">
        <v>180</v>
      </c>
      <c r="J623" s="96">
        <v>176.5</v>
      </c>
      <c r="K623" s="96">
        <v>178.9</v>
      </c>
      <c r="L623" s="96">
        <v>177</v>
      </c>
      <c r="M623" s="96">
        <v>190.6</v>
      </c>
      <c r="N623" s="96">
        <v>188.4</v>
      </c>
      <c r="O623" s="96">
        <v>178.7</v>
      </c>
      <c r="P623" s="96">
        <v>181.7</v>
      </c>
      <c r="Q623" s="96">
        <v>189.6</v>
      </c>
      <c r="R623" s="96">
        <v>175.8</v>
      </c>
      <c r="S623" s="19">
        <v>100.2</v>
      </c>
      <c r="T623" s="96">
        <v>241.41916167664667</v>
      </c>
      <c r="U623" s="96">
        <v>239.28742514970057</v>
      </c>
      <c r="V623" s="96">
        <v>237.95508982035926</v>
      </c>
      <c r="W623" s="96">
        <v>239.82035928143711</v>
      </c>
      <c r="X623" s="96">
        <v>235.1571856287425</v>
      </c>
      <c r="Y623" s="96">
        <v>238.35479041916167</v>
      </c>
      <c r="Z623" s="96">
        <v>235.82335329341316</v>
      </c>
      <c r="AA623" s="96">
        <v>253.94311377245506</v>
      </c>
      <c r="AB623" s="96">
        <v>251.0119760479042</v>
      </c>
      <c r="AC623" s="96">
        <v>238.08832335329339</v>
      </c>
      <c r="AD623" s="96">
        <v>242.08532934131733</v>
      </c>
      <c r="AE623" s="96">
        <v>252.61077844311376</v>
      </c>
      <c r="AF623" s="96">
        <v>234.2245508982036</v>
      </c>
    </row>
    <row r="624" spans="1:32">
      <c r="A624" s="3">
        <v>2016</v>
      </c>
      <c r="B624" s="5" t="s">
        <v>27</v>
      </c>
      <c r="C624" s="5" t="s">
        <v>18</v>
      </c>
      <c r="D624" s="2">
        <v>10</v>
      </c>
      <c r="E624" s="2">
        <v>14</v>
      </c>
      <c r="F624" s="44">
        <v>12.16</v>
      </c>
      <c r="G624" s="44">
        <v>11.22</v>
      </c>
      <c r="H624" s="44">
        <v>11.43</v>
      </c>
      <c r="I624" s="44">
        <v>11.13</v>
      </c>
      <c r="J624" s="44">
        <v>11.29</v>
      </c>
      <c r="K624" s="44">
        <v>11.43</v>
      </c>
      <c r="L624" s="44">
        <v>12.59</v>
      </c>
      <c r="M624" s="44">
        <v>14.95</v>
      </c>
      <c r="N624" s="44">
        <v>13.43</v>
      </c>
      <c r="O624" s="44">
        <v>11.56</v>
      </c>
      <c r="P624" s="44">
        <v>11.31</v>
      </c>
      <c r="Q624" s="44">
        <v>12.27</v>
      </c>
      <c r="R624" s="44">
        <v>10.81</v>
      </c>
      <c r="S624" s="19">
        <v>100.2</v>
      </c>
      <c r="T624" s="44">
        <v>16.201197604790419</v>
      </c>
      <c r="U624" s="44">
        <v>14.948802395209581</v>
      </c>
      <c r="V624" s="44">
        <v>15.228592814371257</v>
      </c>
      <c r="W624" s="44">
        <v>14.828892215568862</v>
      </c>
      <c r="X624" s="44">
        <v>15.042065868263473</v>
      </c>
      <c r="Y624" s="44">
        <v>15.228592814371257</v>
      </c>
      <c r="Z624" s="44">
        <v>16.774101796407184</v>
      </c>
      <c r="AA624" s="44">
        <v>19.918413173652691</v>
      </c>
      <c r="AB624" s="44">
        <v>17.893263473053892</v>
      </c>
      <c r="AC624" s="44">
        <v>15.401796407185628</v>
      </c>
      <c r="AD624" s="44">
        <v>15.068712574850299</v>
      </c>
      <c r="AE624" s="44">
        <v>16.347754491017962</v>
      </c>
      <c r="AF624" s="44">
        <v>14.402544910179641</v>
      </c>
    </row>
    <row r="625" spans="1:32">
      <c r="A625" s="3">
        <v>2016</v>
      </c>
      <c r="B625" s="5" t="s">
        <v>27</v>
      </c>
      <c r="C625" s="5" t="s">
        <v>19</v>
      </c>
      <c r="D625" s="2">
        <v>11</v>
      </c>
      <c r="E625" s="2">
        <v>14</v>
      </c>
      <c r="F625" s="44">
        <v>13.45</v>
      </c>
      <c r="G625" s="44">
        <v>12.47</v>
      </c>
      <c r="H625" s="44">
        <v>12.62</v>
      </c>
      <c r="I625" s="44">
        <v>12.46</v>
      </c>
      <c r="J625" s="44">
        <v>12.7</v>
      </c>
      <c r="K625" s="44">
        <v>12.66</v>
      </c>
      <c r="L625" s="44">
        <v>14.33</v>
      </c>
      <c r="M625" s="44">
        <v>15.99</v>
      </c>
      <c r="N625" s="44">
        <v>15.14</v>
      </c>
      <c r="O625" s="44">
        <v>12.91</v>
      </c>
      <c r="P625" s="44">
        <v>12.46</v>
      </c>
      <c r="Q625" s="44">
        <v>13.4</v>
      </c>
      <c r="R625" s="44">
        <v>11.33</v>
      </c>
      <c r="S625" s="19">
        <v>100.2</v>
      </c>
      <c r="T625" s="44">
        <v>17.919910179640716</v>
      </c>
      <c r="U625" s="44">
        <v>16.614221556886228</v>
      </c>
      <c r="V625" s="44">
        <v>16.814071856287423</v>
      </c>
      <c r="W625" s="44">
        <v>16.600898203592816</v>
      </c>
      <c r="X625" s="44">
        <v>16.920658682634727</v>
      </c>
      <c r="Y625" s="44">
        <v>16.867365269461079</v>
      </c>
      <c r="Z625" s="44">
        <v>19.092365269461077</v>
      </c>
      <c r="AA625" s="44">
        <v>21.304041916167662</v>
      </c>
      <c r="AB625" s="44">
        <v>20.171556886227545</v>
      </c>
      <c r="AC625" s="44">
        <v>17.200449101796409</v>
      </c>
      <c r="AD625" s="44">
        <v>16.600898203592816</v>
      </c>
      <c r="AE625" s="44">
        <v>17.853293413173652</v>
      </c>
      <c r="AF625" s="44">
        <v>15.095359281437126</v>
      </c>
    </row>
    <row r="626" spans="1:32">
      <c r="A626" s="3">
        <v>2016</v>
      </c>
      <c r="B626" s="5" t="s">
        <v>27</v>
      </c>
      <c r="C626" s="5" t="s">
        <v>20</v>
      </c>
      <c r="D626" s="2">
        <v>12</v>
      </c>
      <c r="E626" s="2">
        <v>14</v>
      </c>
      <c r="F626" s="44">
        <v>10.93</v>
      </c>
      <c r="G626" s="44">
        <v>10.09</v>
      </c>
      <c r="H626" s="44">
        <v>10.27</v>
      </c>
      <c r="I626" s="44">
        <v>9.98</v>
      </c>
      <c r="J626" s="44">
        <v>9.9700000000000006</v>
      </c>
      <c r="K626" s="44">
        <v>10.1</v>
      </c>
      <c r="L626" s="44">
        <v>10.9</v>
      </c>
      <c r="M626" s="44">
        <v>13.94</v>
      </c>
      <c r="N626" s="44">
        <v>11.82</v>
      </c>
      <c r="O626" s="44">
        <v>10.37</v>
      </c>
      <c r="P626" s="44">
        <v>10.29</v>
      </c>
      <c r="Q626" s="44">
        <v>11.16</v>
      </c>
      <c r="R626" s="44">
        <v>10.24</v>
      </c>
      <c r="S626" s="19">
        <v>100.2</v>
      </c>
      <c r="T626" s="44">
        <v>14.562425149700598</v>
      </c>
      <c r="U626" s="44">
        <v>13.443263473053891</v>
      </c>
      <c r="V626" s="44">
        <v>13.683083832335328</v>
      </c>
      <c r="W626" s="44">
        <v>13.296706586826348</v>
      </c>
      <c r="X626" s="44">
        <v>13.283383233532936</v>
      </c>
      <c r="Y626" s="44">
        <v>13.456586826347305</v>
      </c>
      <c r="Z626" s="44">
        <v>14.52245508982036</v>
      </c>
      <c r="AA626" s="44">
        <v>18.572754491017964</v>
      </c>
      <c r="AB626" s="44">
        <v>15.74820359281437</v>
      </c>
      <c r="AC626" s="44">
        <v>13.816317365269461</v>
      </c>
      <c r="AD626" s="44">
        <v>13.709730538922155</v>
      </c>
      <c r="AE626" s="44">
        <v>14.868862275449102</v>
      </c>
      <c r="AF626" s="44">
        <v>13.64311377245509</v>
      </c>
    </row>
    <row r="627" spans="1:32">
      <c r="A627" s="3">
        <v>2016</v>
      </c>
      <c r="B627" s="5" t="s">
        <v>27</v>
      </c>
      <c r="C627" s="5" t="s">
        <v>21</v>
      </c>
      <c r="D627" s="2">
        <v>13</v>
      </c>
      <c r="E627" s="2">
        <v>14</v>
      </c>
      <c r="F627" s="44">
        <v>13.66</v>
      </c>
      <c r="G627" s="44">
        <v>12.53</v>
      </c>
      <c r="H627" s="44">
        <v>12.81</v>
      </c>
      <c r="I627" s="44">
        <v>12.56</v>
      </c>
      <c r="J627" s="44">
        <v>12.68</v>
      </c>
      <c r="K627" s="44">
        <v>12.77</v>
      </c>
      <c r="L627" s="44">
        <v>14.34</v>
      </c>
      <c r="M627" s="44">
        <v>16.420000000000002</v>
      </c>
      <c r="N627" s="44">
        <v>14.93</v>
      </c>
      <c r="O627" s="44">
        <v>12.93</v>
      </c>
      <c r="P627" s="44">
        <v>12.69</v>
      </c>
      <c r="Q627" s="44">
        <v>13.6</v>
      </c>
      <c r="R627" s="44">
        <v>12.25</v>
      </c>
      <c r="S627" s="19">
        <v>100.2</v>
      </c>
      <c r="T627" s="44">
        <v>18.199700598802394</v>
      </c>
      <c r="U627" s="44">
        <v>16.694161676646704</v>
      </c>
      <c r="V627" s="44">
        <v>17.067215568862274</v>
      </c>
      <c r="W627" s="44">
        <v>16.734131736526944</v>
      </c>
      <c r="X627" s="44">
        <v>16.894011976047903</v>
      </c>
      <c r="Y627" s="44">
        <v>17.013922155688622</v>
      </c>
      <c r="Z627" s="44">
        <v>19.105688622754489</v>
      </c>
      <c r="AA627" s="44">
        <v>21.87694610778443</v>
      </c>
      <c r="AB627" s="44">
        <v>19.891766467065867</v>
      </c>
      <c r="AC627" s="44">
        <v>17.227095808383233</v>
      </c>
      <c r="AD627" s="44">
        <v>16.907335329341318</v>
      </c>
      <c r="AE627" s="44">
        <v>18.119760479041915</v>
      </c>
      <c r="AF627" s="44">
        <v>16.321107784431138</v>
      </c>
    </row>
    <row r="628" spans="1:32">
      <c r="A628" s="3">
        <v>2016</v>
      </c>
      <c r="B628" s="5" t="s">
        <v>27</v>
      </c>
      <c r="C628" s="5" t="s">
        <v>22</v>
      </c>
      <c r="D628" s="2">
        <v>14</v>
      </c>
      <c r="E628" s="2">
        <v>14</v>
      </c>
      <c r="F628" s="44">
        <v>14.25</v>
      </c>
      <c r="G628" s="44">
        <v>13.06</v>
      </c>
      <c r="H628" s="44">
        <v>13.34</v>
      </c>
      <c r="I628" s="44">
        <v>13.11</v>
      </c>
      <c r="J628" s="44">
        <v>13.32</v>
      </c>
      <c r="K628" s="44">
        <v>13.36</v>
      </c>
      <c r="L628" s="44">
        <v>15.09</v>
      </c>
      <c r="M628" s="44">
        <v>17.12</v>
      </c>
      <c r="N628" s="44">
        <v>15.87</v>
      </c>
      <c r="O628" s="44">
        <v>13.63</v>
      </c>
      <c r="P628" s="44">
        <v>13.14</v>
      </c>
      <c r="Q628" s="44">
        <v>14.07</v>
      </c>
      <c r="R628" s="44">
        <v>12.15</v>
      </c>
      <c r="S628" s="19">
        <v>100.2</v>
      </c>
      <c r="T628" s="44">
        <v>18.985778443113773</v>
      </c>
      <c r="U628" s="44">
        <v>17.400299401197604</v>
      </c>
      <c r="V628" s="44">
        <v>17.773353293413173</v>
      </c>
      <c r="W628" s="44">
        <v>17.466916167664671</v>
      </c>
      <c r="X628" s="44">
        <v>17.746706586826345</v>
      </c>
      <c r="Y628" s="44">
        <v>17.8</v>
      </c>
      <c r="Z628" s="44">
        <v>20.104940119760478</v>
      </c>
      <c r="AA628" s="44">
        <v>22.809580838323352</v>
      </c>
      <c r="AB628" s="44">
        <v>21.144161676646707</v>
      </c>
      <c r="AC628" s="44">
        <v>18.159730538922155</v>
      </c>
      <c r="AD628" s="44">
        <v>17.506886227544911</v>
      </c>
      <c r="AE628" s="44">
        <v>18.745958083832335</v>
      </c>
      <c r="AF628" s="44">
        <v>16.187874251497007</v>
      </c>
    </row>
    <row r="629" spans="1:32">
      <c r="A629" s="3">
        <v>2016</v>
      </c>
      <c r="B629" s="5" t="s">
        <v>27</v>
      </c>
      <c r="C629" s="5" t="s">
        <v>23</v>
      </c>
      <c r="D629" s="2">
        <v>15</v>
      </c>
      <c r="E629" s="2">
        <v>14</v>
      </c>
      <c r="F629" s="44">
        <v>12.84</v>
      </c>
      <c r="G629" s="44">
        <v>11.58</v>
      </c>
      <c r="H629" s="44">
        <v>12.08</v>
      </c>
      <c r="I629" s="44">
        <v>11.51</v>
      </c>
      <c r="J629" s="44">
        <v>11.51</v>
      </c>
      <c r="K629" s="44">
        <v>11.75</v>
      </c>
      <c r="L629" s="44">
        <v>13.13</v>
      </c>
      <c r="M629" s="44">
        <v>15.66</v>
      </c>
      <c r="N629" s="44">
        <v>13.59</v>
      </c>
      <c r="O629" s="44">
        <v>11.8</v>
      </c>
      <c r="P629" s="44">
        <v>11.97</v>
      </c>
      <c r="Q629" s="44">
        <v>12.98</v>
      </c>
      <c r="R629" s="44">
        <v>12.47</v>
      </c>
      <c r="S629" s="19">
        <v>100.2</v>
      </c>
      <c r="T629" s="44">
        <v>17.107185628742513</v>
      </c>
      <c r="U629" s="44">
        <v>15.428443113772456</v>
      </c>
      <c r="V629" s="44">
        <v>16.094610778443116</v>
      </c>
      <c r="W629" s="44">
        <v>15.335179640718563</v>
      </c>
      <c r="X629" s="44">
        <v>15.335179640718563</v>
      </c>
      <c r="Y629" s="44">
        <v>15.654940119760479</v>
      </c>
      <c r="Z629" s="44">
        <v>17.493562874251495</v>
      </c>
      <c r="AA629" s="44">
        <v>20.864371257485029</v>
      </c>
      <c r="AB629" s="44">
        <v>18.106437125748503</v>
      </c>
      <c r="AC629" s="44">
        <v>15.721556886227546</v>
      </c>
      <c r="AD629" s="44">
        <v>15.948053892215569</v>
      </c>
      <c r="AE629" s="44">
        <v>17.2937125748503</v>
      </c>
      <c r="AF629" s="44">
        <v>16.614221556886228</v>
      </c>
    </row>
    <row r="630" spans="1:32">
      <c r="A630" s="3">
        <v>2016</v>
      </c>
      <c r="B630" s="5" t="s">
        <v>27</v>
      </c>
      <c r="C630" s="5" t="s">
        <v>24</v>
      </c>
      <c r="D630" s="2">
        <v>16</v>
      </c>
      <c r="E630" s="2">
        <v>14</v>
      </c>
      <c r="F630" s="44">
        <v>8.9</v>
      </c>
      <c r="G630" s="44">
        <v>8.49</v>
      </c>
      <c r="H630" s="44">
        <v>8.4600000000000009</v>
      </c>
      <c r="I630" s="44">
        <v>8.5</v>
      </c>
      <c r="J630" s="44">
        <v>8.52</v>
      </c>
      <c r="K630" s="44">
        <v>8.5399999999999991</v>
      </c>
      <c r="L630" s="44">
        <v>8.83</v>
      </c>
      <c r="M630" s="44">
        <v>9.75</v>
      </c>
      <c r="N630" s="44">
        <v>9.42</v>
      </c>
      <c r="O630" s="44">
        <v>9.0500000000000007</v>
      </c>
      <c r="P630" s="44">
        <v>8.59</v>
      </c>
      <c r="Q630" s="44">
        <v>9.17</v>
      </c>
      <c r="R630" s="44">
        <v>8.24</v>
      </c>
      <c r="S630" s="19">
        <v>100.2</v>
      </c>
      <c r="T630" s="44">
        <v>11.857784431137725</v>
      </c>
      <c r="U630" s="44">
        <v>11.311526946107783</v>
      </c>
      <c r="V630" s="44">
        <v>11.271556886227545</v>
      </c>
      <c r="W630" s="44">
        <v>11.324850299401197</v>
      </c>
      <c r="X630" s="44">
        <v>11.351497005988023</v>
      </c>
      <c r="Y630" s="44">
        <v>11.378143712574849</v>
      </c>
      <c r="Z630" s="44">
        <v>11.764520958083832</v>
      </c>
      <c r="AA630" s="44">
        <v>12.990269461077844</v>
      </c>
      <c r="AB630" s="44">
        <v>12.550598802395209</v>
      </c>
      <c r="AC630" s="44">
        <v>12.057634730538924</v>
      </c>
      <c r="AD630" s="44">
        <v>11.444760479041914</v>
      </c>
      <c r="AE630" s="44">
        <v>12.217514970059879</v>
      </c>
      <c r="AF630" s="44">
        <v>10.978443113772455</v>
      </c>
    </row>
    <row r="631" spans="1:32">
      <c r="A631" s="3">
        <v>2016</v>
      </c>
      <c r="B631" s="5" t="s">
        <v>27</v>
      </c>
      <c r="C631" s="5" t="s">
        <v>25</v>
      </c>
      <c r="D631" s="2">
        <v>17</v>
      </c>
      <c r="E631" s="2">
        <v>14</v>
      </c>
      <c r="F631" s="44">
        <v>8.5</v>
      </c>
      <c r="G631" s="44">
        <v>8.25</v>
      </c>
      <c r="H631" s="44">
        <v>8.07</v>
      </c>
      <c r="I631" s="44">
        <v>8.1300000000000008</v>
      </c>
      <c r="J631" s="44">
        <v>8.2899999999999991</v>
      </c>
      <c r="K631" s="44">
        <v>8.25</v>
      </c>
      <c r="L631" s="44">
        <v>8.74</v>
      </c>
      <c r="M631" s="44">
        <v>9.3000000000000007</v>
      </c>
      <c r="N631" s="44">
        <v>9.18</v>
      </c>
      <c r="O631" s="44">
        <v>8.7799999999999994</v>
      </c>
      <c r="P631" s="44">
        <v>8.06</v>
      </c>
      <c r="Q631" s="44">
        <v>8.6</v>
      </c>
      <c r="R631" s="44">
        <v>7.87</v>
      </c>
      <c r="S631" s="19">
        <v>100.2</v>
      </c>
      <c r="T631" s="44">
        <v>11.324850299401197</v>
      </c>
      <c r="U631" s="44">
        <v>10.991766467065869</v>
      </c>
      <c r="V631" s="44">
        <v>10.75194610778443</v>
      </c>
      <c r="W631" s="44">
        <v>10.83188622754491</v>
      </c>
      <c r="X631" s="44">
        <v>11.045059880239521</v>
      </c>
      <c r="Y631" s="44">
        <v>10.991766467065869</v>
      </c>
      <c r="Z631" s="44">
        <v>11.644610778443113</v>
      </c>
      <c r="AA631" s="44">
        <v>12.390718562874254</v>
      </c>
      <c r="AB631" s="44">
        <v>12.230838323353293</v>
      </c>
      <c r="AC631" s="44">
        <v>11.697904191616765</v>
      </c>
      <c r="AD631" s="44">
        <v>10.738622754491018</v>
      </c>
      <c r="AE631" s="44">
        <v>11.458083832335328</v>
      </c>
      <c r="AF631" s="44">
        <v>10.485479041916166</v>
      </c>
    </row>
    <row r="632" spans="1:32">
      <c r="A632" s="3">
        <v>2016</v>
      </c>
      <c r="B632" s="5" t="s">
        <v>27</v>
      </c>
      <c r="C632" s="5" t="s">
        <v>26</v>
      </c>
      <c r="D632" s="2">
        <v>18</v>
      </c>
      <c r="E632" s="2">
        <v>14</v>
      </c>
      <c r="F632" s="44">
        <v>9</v>
      </c>
      <c r="G632" s="44">
        <v>8.5299999999999994</v>
      </c>
      <c r="H632" s="44">
        <v>8.64</v>
      </c>
      <c r="I632" s="44">
        <v>8.65</v>
      </c>
      <c r="J632" s="44">
        <v>8.59</v>
      </c>
      <c r="K632" s="44">
        <v>8.68</v>
      </c>
      <c r="L632" s="44">
        <v>8.85</v>
      </c>
      <c r="M632" s="44">
        <v>10</v>
      </c>
      <c r="N632" s="44">
        <v>9.5</v>
      </c>
      <c r="O632" s="44">
        <v>9.1199999999999992</v>
      </c>
      <c r="P632" s="44">
        <v>8.7899999999999991</v>
      </c>
      <c r="Q632" s="44">
        <v>9.3000000000000007</v>
      </c>
      <c r="R632" s="44">
        <v>8.43</v>
      </c>
      <c r="S632" s="19">
        <v>100.2</v>
      </c>
      <c r="T632" s="44">
        <v>11.991017964071856</v>
      </c>
      <c r="U632" s="44">
        <v>11.364820359281435</v>
      </c>
      <c r="V632" s="44">
        <v>11.511377245508982</v>
      </c>
      <c r="W632" s="44">
        <v>11.524700598802395</v>
      </c>
      <c r="X632" s="44">
        <v>11.444760479041914</v>
      </c>
      <c r="Y632" s="44">
        <v>11.564670658682633</v>
      </c>
      <c r="Z632" s="44">
        <v>11.791167664670658</v>
      </c>
      <c r="AA632" s="44">
        <v>13.323353293413174</v>
      </c>
      <c r="AB632" s="44">
        <v>12.657185628742514</v>
      </c>
      <c r="AC632" s="44">
        <v>12.150898203592813</v>
      </c>
      <c r="AD632" s="44">
        <v>11.711227544910178</v>
      </c>
      <c r="AE632" s="44">
        <v>12.390718562874254</v>
      </c>
      <c r="AF632" s="44">
        <v>11.231586826347305</v>
      </c>
    </row>
    <row r="633" spans="1:32">
      <c r="A633" s="3">
        <v>2016</v>
      </c>
      <c r="B633" s="5" t="s">
        <v>28</v>
      </c>
      <c r="C633" s="5" t="s">
        <v>18</v>
      </c>
      <c r="D633" s="2">
        <v>19</v>
      </c>
      <c r="E633" s="2">
        <v>14</v>
      </c>
      <c r="F633" s="45">
        <v>12.09</v>
      </c>
      <c r="G633" s="45">
        <v>11.17</v>
      </c>
      <c r="H633" s="45">
        <v>11.37</v>
      </c>
      <c r="I633" s="45">
        <v>11.06</v>
      </c>
      <c r="J633" s="45">
        <v>11.21</v>
      </c>
      <c r="K633" s="45">
        <v>11.4</v>
      </c>
      <c r="L633" s="45">
        <v>12.53</v>
      </c>
      <c r="M633" s="45">
        <v>14.93</v>
      </c>
      <c r="N633" s="45">
        <v>13.38</v>
      </c>
      <c r="O633" s="45">
        <v>11.5</v>
      </c>
      <c r="P633" s="45">
        <v>11.26</v>
      </c>
      <c r="Q633" s="45">
        <v>12.22</v>
      </c>
      <c r="R633" s="45">
        <v>10.7</v>
      </c>
      <c r="S633" s="19">
        <v>100.2</v>
      </c>
      <c r="T633" s="45">
        <v>16.107934131736524</v>
      </c>
      <c r="U633" s="45">
        <v>14.882185628742514</v>
      </c>
      <c r="V633" s="45">
        <v>15.148652694610778</v>
      </c>
      <c r="W633" s="45">
        <v>14.735628742514969</v>
      </c>
      <c r="X633" s="45">
        <v>14.935479041916167</v>
      </c>
      <c r="Y633" s="45">
        <v>15.188622754491018</v>
      </c>
      <c r="Z633" s="45">
        <v>16.694161676646704</v>
      </c>
      <c r="AA633" s="45">
        <v>19.891766467065867</v>
      </c>
      <c r="AB633" s="45">
        <v>17.826646706586825</v>
      </c>
      <c r="AC633" s="45">
        <v>15.321856287425149</v>
      </c>
      <c r="AD633" s="45">
        <v>15.002095808383233</v>
      </c>
      <c r="AE633" s="45">
        <v>16.281137724550899</v>
      </c>
      <c r="AF633" s="45">
        <v>14.255988023952094</v>
      </c>
    </row>
    <row r="634" spans="1:32">
      <c r="A634" s="3">
        <v>2016</v>
      </c>
      <c r="B634" s="5" t="s">
        <v>28</v>
      </c>
      <c r="C634" s="5" t="s">
        <v>19</v>
      </c>
      <c r="D634" s="2">
        <v>20</v>
      </c>
      <c r="E634" s="2">
        <v>14</v>
      </c>
      <c r="F634" s="45">
        <v>13.35</v>
      </c>
      <c r="G634" s="45">
        <v>12.32</v>
      </c>
      <c r="H634" s="45">
        <v>12.5</v>
      </c>
      <c r="I634" s="45">
        <v>12.27</v>
      </c>
      <c r="J634" s="45">
        <v>12.6</v>
      </c>
      <c r="K634" s="45">
        <v>12.55</v>
      </c>
      <c r="L634" s="45">
        <v>14.27</v>
      </c>
      <c r="M634" s="45">
        <v>15.95</v>
      </c>
      <c r="N634" s="45">
        <v>15.05</v>
      </c>
      <c r="O634" s="45">
        <v>12.78</v>
      </c>
      <c r="P634" s="45">
        <v>12.36</v>
      </c>
      <c r="Q634" s="45">
        <v>13.28</v>
      </c>
      <c r="R634" s="45">
        <v>11.23</v>
      </c>
      <c r="S634" s="19">
        <v>100.2</v>
      </c>
      <c r="T634" s="45">
        <v>17.786676646706585</v>
      </c>
      <c r="U634" s="45">
        <v>16.41437125748503</v>
      </c>
      <c r="V634" s="45">
        <v>16.654191616766468</v>
      </c>
      <c r="W634" s="45">
        <v>16.347754491017962</v>
      </c>
      <c r="X634" s="45">
        <v>16.787425149700596</v>
      </c>
      <c r="Y634" s="45">
        <v>16.720808383233535</v>
      </c>
      <c r="Z634" s="45">
        <v>19.012425149700597</v>
      </c>
      <c r="AA634" s="45">
        <v>21.250748502994011</v>
      </c>
      <c r="AB634" s="45">
        <v>20.051646706586826</v>
      </c>
      <c r="AC634" s="45">
        <v>17.027245508982034</v>
      </c>
      <c r="AD634" s="45">
        <v>16.467664670658682</v>
      </c>
      <c r="AE634" s="45">
        <v>17.693413173652694</v>
      </c>
      <c r="AF634" s="45">
        <v>14.962125748502995</v>
      </c>
    </row>
    <row r="635" spans="1:32">
      <c r="A635" s="3">
        <v>2016</v>
      </c>
      <c r="B635" s="5" t="s">
        <v>28</v>
      </c>
      <c r="C635" s="5" t="s">
        <v>20</v>
      </c>
      <c r="D635" s="2">
        <v>21</v>
      </c>
      <c r="E635" s="2">
        <v>14</v>
      </c>
      <c r="F635" s="45">
        <v>10.92</v>
      </c>
      <c r="G635" s="45">
        <v>10.06</v>
      </c>
      <c r="H635" s="45">
        <v>10.28</v>
      </c>
      <c r="I635" s="45">
        <v>9.9700000000000006</v>
      </c>
      <c r="J635" s="45">
        <v>9.9499999999999993</v>
      </c>
      <c r="K635" s="45">
        <v>10.1</v>
      </c>
      <c r="L635" s="45">
        <v>10.9</v>
      </c>
      <c r="M635" s="45">
        <v>13.95</v>
      </c>
      <c r="N635" s="45">
        <v>11.82</v>
      </c>
      <c r="O635" s="45">
        <v>10.35</v>
      </c>
      <c r="P635" s="45">
        <v>10.29</v>
      </c>
      <c r="Q635" s="45">
        <v>11.16</v>
      </c>
      <c r="R635" s="45">
        <v>10.220000000000001</v>
      </c>
      <c r="S635" s="19">
        <v>100.2</v>
      </c>
      <c r="T635" s="45">
        <v>14.549101796407184</v>
      </c>
      <c r="U635" s="45">
        <v>13.403293413173651</v>
      </c>
      <c r="V635" s="45">
        <v>13.696407185628741</v>
      </c>
      <c r="W635" s="45">
        <v>13.283383233532936</v>
      </c>
      <c r="X635" s="45">
        <v>13.256736526946106</v>
      </c>
      <c r="Y635" s="45">
        <v>13.456586826347305</v>
      </c>
      <c r="Z635" s="45">
        <v>14.52245508982036</v>
      </c>
      <c r="AA635" s="45">
        <v>18.586077844311376</v>
      </c>
      <c r="AB635" s="45">
        <v>15.74820359281437</v>
      </c>
      <c r="AC635" s="45">
        <v>13.789670658682633</v>
      </c>
      <c r="AD635" s="45">
        <v>13.709730538922155</v>
      </c>
      <c r="AE635" s="45">
        <v>14.868862275449102</v>
      </c>
      <c r="AF635" s="45">
        <v>13.616467065868264</v>
      </c>
    </row>
    <row r="636" spans="1:32">
      <c r="A636" s="3">
        <v>2016</v>
      </c>
      <c r="B636" s="5" t="s">
        <v>28</v>
      </c>
      <c r="C636" s="5" t="s">
        <v>21</v>
      </c>
      <c r="D636" s="2">
        <v>22</v>
      </c>
      <c r="E636" s="2">
        <v>14</v>
      </c>
      <c r="F636" s="45">
        <v>13.59</v>
      </c>
      <c r="G636" s="45">
        <v>12.41</v>
      </c>
      <c r="H636" s="45">
        <v>12.74</v>
      </c>
      <c r="I636" s="45">
        <v>12.5</v>
      </c>
      <c r="J636" s="45">
        <v>12.59</v>
      </c>
      <c r="K636" s="45">
        <v>12.72</v>
      </c>
      <c r="L636" s="45">
        <v>14.29</v>
      </c>
      <c r="M636" s="45">
        <v>16.43</v>
      </c>
      <c r="N636" s="45">
        <v>14.85</v>
      </c>
      <c r="O636" s="45">
        <v>12.82</v>
      </c>
      <c r="P636" s="45">
        <v>12.67</v>
      </c>
      <c r="Q636" s="45">
        <v>13.51</v>
      </c>
      <c r="R636" s="45">
        <v>12.15</v>
      </c>
      <c r="S636" s="19">
        <v>100.2</v>
      </c>
      <c r="T636" s="45">
        <v>18.106437125748503</v>
      </c>
      <c r="U636" s="45">
        <v>16.534281437125749</v>
      </c>
      <c r="V636" s="45">
        <v>16.973952095808382</v>
      </c>
      <c r="W636" s="45">
        <v>16.654191616766468</v>
      </c>
      <c r="X636" s="45">
        <v>16.774101796407184</v>
      </c>
      <c r="Y636" s="45">
        <v>16.947305389221558</v>
      </c>
      <c r="Z636" s="45">
        <v>19.039071856287425</v>
      </c>
      <c r="AA636" s="45">
        <v>21.890269461077843</v>
      </c>
      <c r="AB636" s="45">
        <v>19.78517964071856</v>
      </c>
      <c r="AC636" s="45">
        <v>17.080538922155689</v>
      </c>
      <c r="AD636" s="45">
        <v>16.880688622754491</v>
      </c>
      <c r="AE636" s="45">
        <v>17.999850299401196</v>
      </c>
      <c r="AF636" s="45">
        <v>16.187874251497007</v>
      </c>
    </row>
    <row r="637" spans="1:32">
      <c r="A637" s="3">
        <v>2016</v>
      </c>
      <c r="B637" s="5" t="s">
        <v>28</v>
      </c>
      <c r="C637" s="5" t="s">
        <v>22</v>
      </c>
      <c r="D637" s="2">
        <v>23</v>
      </c>
      <c r="E637" s="2">
        <v>14</v>
      </c>
      <c r="F637" s="45">
        <v>14.16</v>
      </c>
      <c r="G637" s="45">
        <v>12.92</v>
      </c>
      <c r="H637" s="45">
        <v>13.16</v>
      </c>
      <c r="I637" s="45">
        <v>12.95</v>
      </c>
      <c r="J637" s="45">
        <v>13.19</v>
      </c>
      <c r="K637" s="45">
        <v>13.28</v>
      </c>
      <c r="L637" s="45">
        <v>15</v>
      </c>
      <c r="M637" s="45">
        <v>17.12</v>
      </c>
      <c r="N637" s="45">
        <v>15.77</v>
      </c>
      <c r="O637" s="45">
        <v>13.5</v>
      </c>
      <c r="P637" s="45">
        <v>13.08</v>
      </c>
      <c r="Q637" s="45">
        <v>13.94</v>
      </c>
      <c r="R637" s="45">
        <v>12.02</v>
      </c>
      <c r="S637" s="19">
        <v>100.2</v>
      </c>
      <c r="T637" s="45">
        <v>18.865868263473054</v>
      </c>
      <c r="U637" s="45">
        <v>17.213772455089821</v>
      </c>
      <c r="V637" s="45">
        <v>17.533532934131738</v>
      </c>
      <c r="W637" s="45">
        <v>17.253742514970057</v>
      </c>
      <c r="X637" s="45">
        <v>17.573502994011974</v>
      </c>
      <c r="Y637" s="45">
        <v>17.693413173652694</v>
      </c>
      <c r="Z637" s="45">
        <v>19.985029940119759</v>
      </c>
      <c r="AA637" s="45">
        <v>22.809580838323352</v>
      </c>
      <c r="AB637" s="45">
        <v>21.010928143712576</v>
      </c>
      <c r="AC637" s="45">
        <v>17.986526946107784</v>
      </c>
      <c r="AD637" s="45">
        <v>17.426946107784431</v>
      </c>
      <c r="AE637" s="45">
        <v>18.572754491017964</v>
      </c>
      <c r="AF637" s="45">
        <v>16.014670658682633</v>
      </c>
    </row>
    <row r="638" spans="1:32">
      <c r="A638" s="3">
        <v>2016</v>
      </c>
      <c r="B638" s="5" t="s">
        <v>28</v>
      </c>
      <c r="C638" s="5" t="s">
        <v>23</v>
      </c>
      <c r="D638" s="2">
        <v>24</v>
      </c>
      <c r="E638" s="2">
        <v>14</v>
      </c>
      <c r="F638" s="45">
        <v>12.82</v>
      </c>
      <c r="G638" s="45">
        <v>11.55</v>
      </c>
      <c r="H638" s="45">
        <v>12.04</v>
      </c>
      <c r="I638" s="45">
        <v>11.5</v>
      </c>
      <c r="J638" s="45">
        <v>11.5</v>
      </c>
      <c r="K638" s="45">
        <v>11.75</v>
      </c>
      <c r="L638" s="45">
        <v>13.11</v>
      </c>
      <c r="M638" s="45">
        <v>15.67</v>
      </c>
      <c r="N638" s="45">
        <v>13.57</v>
      </c>
      <c r="O638" s="45">
        <v>11.79</v>
      </c>
      <c r="P638" s="45">
        <v>11.97</v>
      </c>
      <c r="Q638" s="45">
        <v>12.97</v>
      </c>
      <c r="R638" s="45">
        <v>12.45</v>
      </c>
      <c r="S638" s="19">
        <v>100.2</v>
      </c>
      <c r="T638" s="45">
        <v>17.080538922155689</v>
      </c>
      <c r="U638" s="45">
        <v>15.388473053892216</v>
      </c>
      <c r="V638" s="45">
        <v>16.04131736526946</v>
      </c>
      <c r="W638" s="45">
        <v>15.321856287425149</v>
      </c>
      <c r="X638" s="45">
        <v>15.321856287425149</v>
      </c>
      <c r="Y638" s="45">
        <v>15.654940119760479</v>
      </c>
      <c r="Z638" s="45">
        <v>17.466916167664671</v>
      </c>
      <c r="AA638" s="45">
        <v>20.877694610778445</v>
      </c>
      <c r="AB638" s="45">
        <v>18.079790419161675</v>
      </c>
      <c r="AC638" s="45">
        <v>15.70823353293413</v>
      </c>
      <c r="AD638" s="45">
        <v>15.948053892215569</v>
      </c>
      <c r="AE638" s="45">
        <v>17.280389221556888</v>
      </c>
      <c r="AF638" s="45">
        <v>16.587574850299397</v>
      </c>
    </row>
    <row r="639" spans="1:32">
      <c r="A639" s="3">
        <v>2016</v>
      </c>
      <c r="B639" s="5" t="s">
        <v>28</v>
      </c>
      <c r="C639" s="5" t="s">
        <v>24</v>
      </c>
      <c r="D639" s="2">
        <v>25</v>
      </c>
      <c r="E639" s="2">
        <v>14</v>
      </c>
      <c r="F639" s="45">
        <v>8.8699999999999992</v>
      </c>
      <c r="G639" s="45">
        <v>8.4700000000000006</v>
      </c>
      <c r="H639" s="45">
        <v>8.4499999999999993</v>
      </c>
      <c r="I639" s="45">
        <v>8.5</v>
      </c>
      <c r="J639" s="45">
        <v>8.5</v>
      </c>
      <c r="K639" s="45">
        <v>8.5</v>
      </c>
      <c r="L639" s="45">
        <v>8.7899999999999991</v>
      </c>
      <c r="M639" s="45">
        <v>9.7200000000000006</v>
      </c>
      <c r="N639" s="45">
        <v>9.4</v>
      </c>
      <c r="O639" s="45">
        <v>9.01</v>
      </c>
      <c r="P639" s="45">
        <v>8.5500000000000007</v>
      </c>
      <c r="Q639" s="45">
        <v>9.1300000000000008</v>
      </c>
      <c r="R639" s="45">
        <v>8.2200000000000006</v>
      </c>
      <c r="S639" s="19">
        <v>100.2</v>
      </c>
      <c r="T639" s="45">
        <v>11.817814371257484</v>
      </c>
      <c r="U639" s="45">
        <v>11.284880239520959</v>
      </c>
      <c r="V639" s="45">
        <v>11.258233532934129</v>
      </c>
      <c r="W639" s="45">
        <v>11.324850299401197</v>
      </c>
      <c r="X639" s="45">
        <v>11.324850299401197</v>
      </c>
      <c r="Y639" s="45">
        <v>11.324850299401197</v>
      </c>
      <c r="Z639" s="45">
        <v>11.711227544910178</v>
      </c>
      <c r="AA639" s="45">
        <v>12.950299401197606</v>
      </c>
      <c r="AB639" s="45">
        <v>12.523952095808383</v>
      </c>
      <c r="AC639" s="45">
        <v>12.00434131736527</v>
      </c>
      <c r="AD639" s="45">
        <v>11.391467065868264</v>
      </c>
      <c r="AE639" s="45">
        <v>12.164221556886227</v>
      </c>
      <c r="AF639" s="45">
        <v>10.951796407185629</v>
      </c>
    </row>
    <row r="640" spans="1:32">
      <c r="A640" s="3">
        <v>2016</v>
      </c>
      <c r="B640" s="5" t="s">
        <v>28</v>
      </c>
      <c r="C640" s="5" t="s">
        <v>25</v>
      </c>
      <c r="D640" s="2">
        <v>26</v>
      </c>
      <c r="E640" s="2">
        <v>14</v>
      </c>
      <c r="F640" s="45">
        <v>8.4600000000000009</v>
      </c>
      <c r="G640" s="45">
        <v>8.24</v>
      </c>
      <c r="H640" s="45">
        <v>8.01</v>
      </c>
      <c r="I640" s="45">
        <v>8.06</v>
      </c>
      <c r="J640" s="45">
        <v>8.25</v>
      </c>
      <c r="K640" s="45">
        <v>8.1999999999999993</v>
      </c>
      <c r="L640" s="45">
        <v>8.67</v>
      </c>
      <c r="M640" s="45">
        <v>9.26</v>
      </c>
      <c r="N640" s="45">
        <v>9.11</v>
      </c>
      <c r="O640" s="45">
        <v>8.64</v>
      </c>
      <c r="P640" s="45">
        <v>8.02</v>
      </c>
      <c r="Q640" s="45">
        <v>8.49</v>
      </c>
      <c r="R640" s="45">
        <v>7.81</v>
      </c>
      <c r="S640" s="19">
        <v>100.2</v>
      </c>
      <c r="T640" s="45">
        <v>11.271556886227545</v>
      </c>
      <c r="U640" s="45">
        <v>10.978443113772455</v>
      </c>
      <c r="V640" s="45">
        <v>10.672005988023953</v>
      </c>
      <c r="W640" s="45">
        <v>10.738622754491018</v>
      </c>
      <c r="X640" s="45">
        <v>10.991766467065869</v>
      </c>
      <c r="Y640" s="45">
        <v>10.9251497005988</v>
      </c>
      <c r="Z640" s="45">
        <v>11.551347305389221</v>
      </c>
      <c r="AA640" s="45">
        <v>12.337425149700598</v>
      </c>
      <c r="AB640" s="45">
        <v>12.1375748502994</v>
      </c>
      <c r="AC640" s="45">
        <v>11.511377245508982</v>
      </c>
      <c r="AD640" s="45">
        <v>10.685329341317363</v>
      </c>
      <c r="AE640" s="45">
        <v>11.311526946107783</v>
      </c>
      <c r="AF640" s="45">
        <v>10.405538922155689</v>
      </c>
    </row>
    <row r="641" spans="1:32">
      <c r="A641" s="3">
        <v>2016</v>
      </c>
      <c r="B641" s="5" t="s">
        <v>28</v>
      </c>
      <c r="C641" s="5" t="s">
        <v>26</v>
      </c>
      <c r="D641" s="2">
        <v>27</v>
      </c>
      <c r="E641" s="2">
        <v>14</v>
      </c>
      <c r="F641" s="45">
        <v>8.98</v>
      </c>
      <c r="G641" s="45">
        <v>8.51</v>
      </c>
      <c r="H641" s="45">
        <v>8.65</v>
      </c>
      <c r="I641" s="45">
        <v>8.6300000000000008</v>
      </c>
      <c r="J641" s="45">
        <v>8.58</v>
      </c>
      <c r="K641" s="45">
        <v>8.64</v>
      </c>
      <c r="L641" s="45">
        <v>8.81</v>
      </c>
      <c r="M641" s="45">
        <v>10</v>
      </c>
      <c r="N641" s="45">
        <v>9.5</v>
      </c>
      <c r="O641" s="45">
        <v>9.11</v>
      </c>
      <c r="P641" s="45">
        <v>8.77</v>
      </c>
      <c r="Q641" s="45">
        <v>9.2799999999999994</v>
      </c>
      <c r="R641" s="45">
        <v>8.41</v>
      </c>
      <c r="S641" s="19">
        <v>100.2</v>
      </c>
      <c r="T641" s="45">
        <v>11.96437125748503</v>
      </c>
      <c r="U641" s="45">
        <v>11.338173652694611</v>
      </c>
      <c r="V641" s="45">
        <v>11.524700598802395</v>
      </c>
      <c r="W641" s="45">
        <v>11.49805389221557</v>
      </c>
      <c r="X641" s="45">
        <v>11.431437125748504</v>
      </c>
      <c r="Y641" s="45">
        <v>11.511377245508982</v>
      </c>
      <c r="Z641" s="45">
        <v>11.737874251497006</v>
      </c>
      <c r="AA641" s="45">
        <v>13.323353293413174</v>
      </c>
      <c r="AB641" s="45">
        <v>12.657185628742514</v>
      </c>
      <c r="AC641" s="45">
        <v>12.1375748502994</v>
      </c>
      <c r="AD641" s="45">
        <v>11.684580838323351</v>
      </c>
      <c r="AE641" s="45">
        <v>12.364071856287424</v>
      </c>
      <c r="AF641" s="45">
        <v>11.204940119760479</v>
      </c>
    </row>
    <row r="642" spans="1:32">
      <c r="A642" s="3">
        <v>2016</v>
      </c>
      <c r="B642" s="5" t="s">
        <v>29</v>
      </c>
      <c r="C642" s="5" t="s">
        <v>18</v>
      </c>
      <c r="D642" s="2">
        <v>28</v>
      </c>
      <c r="E642" s="2">
        <v>14</v>
      </c>
      <c r="F642" s="46">
        <v>23084</v>
      </c>
      <c r="G642" s="46">
        <v>21356</v>
      </c>
      <c r="H642" s="46">
        <v>21622</v>
      </c>
      <c r="I642" s="46">
        <v>21251</v>
      </c>
      <c r="J642" s="46">
        <v>21790</v>
      </c>
      <c r="K642" s="46">
        <v>21789</v>
      </c>
      <c r="L642" s="46">
        <v>24218</v>
      </c>
      <c r="M642" s="46">
        <v>28832</v>
      </c>
      <c r="N642" s="46">
        <v>25348</v>
      </c>
      <c r="O642" s="46">
        <v>21807</v>
      </c>
      <c r="P642" s="46">
        <v>21000</v>
      </c>
      <c r="Q642" s="46">
        <v>22971</v>
      </c>
      <c r="R642" s="46">
        <v>20969</v>
      </c>
      <c r="S642" s="19">
        <v>100.2</v>
      </c>
      <c r="T642" s="46">
        <v>30755.628742514968</v>
      </c>
      <c r="U642" s="46">
        <v>28453.353293413173</v>
      </c>
      <c r="V642" s="46">
        <v>28807.754491017964</v>
      </c>
      <c r="W642" s="46">
        <v>28313.458083832335</v>
      </c>
      <c r="X642" s="46">
        <v>29031.586826347306</v>
      </c>
      <c r="Y642" s="46">
        <v>29030.254491017964</v>
      </c>
      <c r="Z642" s="46">
        <v>32266.497005988022</v>
      </c>
      <c r="AA642" s="46">
        <v>38413.892215568863</v>
      </c>
      <c r="AB642" s="46">
        <v>33772.035928143712</v>
      </c>
      <c r="AC642" s="46">
        <v>29054.236526946108</v>
      </c>
      <c r="AD642" s="46">
        <v>27979.041916167665</v>
      </c>
      <c r="AE642" s="46">
        <v>30605.074850299399</v>
      </c>
      <c r="AF642" s="46">
        <v>27937.739520958083</v>
      </c>
    </row>
    <row r="643" spans="1:32">
      <c r="A643" s="3">
        <v>2016</v>
      </c>
      <c r="B643" s="5" t="s">
        <v>29</v>
      </c>
      <c r="C643" s="5" t="s">
        <v>19</v>
      </c>
      <c r="D643" s="2">
        <v>29</v>
      </c>
      <c r="E643" s="2">
        <v>14</v>
      </c>
      <c r="F643" s="46">
        <v>28376</v>
      </c>
      <c r="G643" s="46">
        <v>26000</v>
      </c>
      <c r="H643" s="46">
        <v>26287</v>
      </c>
      <c r="I643" s="46">
        <v>26313</v>
      </c>
      <c r="J643" s="46">
        <v>27368</v>
      </c>
      <c r="K643" s="46">
        <v>27000</v>
      </c>
      <c r="L643" s="46">
        <v>30705</v>
      </c>
      <c r="M643" s="46">
        <v>32994</v>
      </c>
      <c r="N643" s="46">
        <v>31530</v>
      </c>
      <c r="O643" s="46">
        <v>27284</v>
      </c>
      <c r="P643" s="46">
        <v>25928</v>
      </c>
      <c r="Q643" s="46">
        <v>28161</v>
      </c>
      <c r="R643" s="46">
        <v>24328</v>
      </c>
      <c r="S643" s="19">
        <v>100.2</v>
      </c>
      <c r="T643" s="46">
        <v>37806.347305389223</v>
      </c>
      <c r="U643" s="46">
        <v>34640.718562874252</v>
      </c>
      <c r="V643" s="46">
        <v>35023.098802395209</v>
      </c>
      <c r="W643" s="46">
        <v>35057.739520958086</v>
      </c>
      <c r="X643" s="46">
        <v>36463.353293413173</v>
      </c>
      <c r="Y643" s="46">
        <v>35973.053892215568</v>
      </c>
      <c r="Z643" s="46">
        <v>40909.356287425151</v>
      </c>
      <c r="AA643" s="46">
        <v>43959.071856287424</v>
      </c>
      <c r="AB643" s="46">
        <v>42008.532934131734</v>
      </c>
      <c r="AC643" s="46">
        <v>36351.437125748504</v>
      </c>
      <c r="AD643" s="46">
        <v>34544.790419161676</v>
      </c>
      <c r="AE643" s="46">
        <v>37519.895209580834</v>
      </c>
      <c r="AF643" s="46">
        <v>32413.053892215568</v>
      </c>
    </row>
    <row r="644" spans="1:32">
      <c r="A644" s="3">
        <v>2016</v>
      </c>
      <c r="B644" s="5" t="s">
        <v>29</v>
      </c>
      <c r="C644" s="5" t="s">
        <v>20</v>
      </c>
      <c r="D644" s="2">
        <v>30</v>
      </c>
      <c r="E644" s="2">
        <v>14</v>
      </c>
      <c r="F644" s="46">
        <v>17957</v>
      </c>
      <c r="G644" s="46">
        <v>16776</v>
      </c>
      <c r="H644" s="46">
        <v>17372</v>
      </c>
      <c r="I644" s="46">
        <v>16100</v>
      </c>
      <c r="J644" s="46">
        <v>16417</v>
      </c>
      <c r="K644" s="46">
        <v>16484</v>
      </c>
      <c r="L644" s="46">
        <v>17789</v>
      </c>
      <c r="M644" s="46">
        <v>24778</v>
      </c>
      <c r="N644" s="46">
        <v>19168</v>
      </c>
      <c r="O644" s="46">
        <v>16524</v>
      </c>
      <c r="P644" s="46">
        <v>17037</v>
      </c>
      <c r="Q644" s="46">
        <v>18331</v>
      </c>
      <c r="R644" s="46">
        <v>17240</v>
      </c>
      <c r="S644" s="19">
        <v>100.2</v>
      </c>
      <c r="T644" s="46">
        <v>23924.745508982036</v>
      </c>
      <c r="U644" s="46">
        <v>22351.257485029939</v>
      </c>
      <c r="V644" s="46">
        <v>23145.329341317363</v>
      </c>
      <c r="W644" s="46">
        <v>21450.598802395209</v>
      </c>
      <c r="X644" s="46">
        <v>21872.949101796406</v>
      </c>
      <c r="Y644" s="46">
        <v>21962.215568862273</v>
      </c>
      <c r="Z644" s="46">
        <v>23700.913173652694</v>
      </c>
      <c r="AA644" s="46">
        <v>33012.604790419158</v>
      </c>
      <c r="AB644" s="46">
        <v>25538.20359281437</v>
      </c>
      <c r="AC644" s="46">
        <v>22015.508982035928</v>
      </c>
      <c r="AD644" s="46">
        <v>22698.997005988022</v>
      </c>
      <c r="AE644" s="46">
        <v>24423.038922155687</v>
      </c>
      <c r="AF644" s="46">
        <v>22969.461077844309</v>
      </c>
    </row>
    <row r="645" spans="1:32">
      <c r="A645" s="3">
        <v>2016</v>
      </c>
      <c r="B645" s="5" t="s">
        <v>29</v>
      </c>
      <c r="C645" s="5" t="s">
        <v>21</v>
      </c>
      <c r="D645" s="2">
        <v>31</v>
      </c>
      <c r="E645" s="2">
        <v>14</v>
      </c>
      <c r="F645" s="46">
        <v>28195</v>
      </c>
      <c r="G645" s="46">
        <v>25660</v>
      </c>
      <c r="H645" s="46">
        <v>26220</v>
      </c>
      <c r="I645" s="46">
        <v>25947</v>
      </c>
      <c r="J645" s="46">
        <v>26554</v>
      </c>
      <c r="K645" s="46">
        <v>26270</v>
      </c>
      <c r="L645" s="46">
        <v>30000</v>
      </c>
      <c r="M645" s="46">
        <v>33694</v>
      </c>
      <c r="N645" s="46">
        <v>30741</v>
      </c>
      <c r="O645" s="46">
        <v>26796</v>
      </c>
      <c r="P645" s="46">
        <v>25755</v>
      </c>
      <c r="Q645" s="46">
        <v>27998</v>
      </c>
      <c r="R645" s="46">
        <v>26000</v>
      </c>
      <c r="S645" s="19">
        <v>100.2</v>
      </c>
      <c r="T645" s="46">
        <v>37565.194610778439</v>
      </c>
      <c r="U645" s="46">
        <v>34187.724550898201</v>
      </c>
      <c r="V645" s="46">
        <v>34933.832335329338</v>
      </c>
      <c r="W645" s="46">
        <v>34570.104790419158</v>
      </c>
      <c r="X645" s="46">
        <v>35378.832335329338</v>
      </c>
      <c r="Y645" s="46">
        <v>35000.449101796403</v>
      </c>
      <c r="Z645" s="46">
        <v>39970.059880239518</v>
      </c>
      <c r="AA645" s="46">
        <v>44891.706586826345</v>
      </c>
      <c r="AB645" s="46">
        <v>40957.320359281439</v>
      </c>
      <c r="AC645" s="46">
        <v>35701.257485029942</v>
      </c>
      <c r="AD645" s="46">
        <v>34314.296407185626</v>
      </c>
      <c r="AE645" s="46">
        <v>37302.724550898201</v>
      </c>
      <c r="AF645" s="46">
        <v>34640.718562874252</v>
      </c>
    </row>
    <row r="646" spans="1:32">
      <c r="A646" s="3">
        <v>2016</v>
      </c>
      <c r="B646" s="5" t="s">
        <v>29</v>
      </c>
      <c r="C646" s="5" t="s">
        <v>22</v>
      </c>
      <c r="D646" s="2">
        <v>32</v>
      </c>
      <c r="E646" s="2">
        <v>14</v>
      </c>
      <c r="F646" s="46">
        <v>30550</v>
      </c>
      <c r="G646" s="46">
        <v>27673</v>
      </c>
      <c r="H646" s="46">
        <v>28500</v>
      </c>
      <c r="I646" s="46">
        <v>28430</v>
      </c>
      <c r="J646" s="46">
        <v>29250</v>
      </c>
      <c r="K646" s="46">
        <v>28755</v>
      </c>
      <c r="L646" s="46">
        <v>32492</v>
      </c>
      <c r="M646" s="46">
        <v>36646</v>
      </c>
      <c r="N646" s="46">
        <v>33716</v>
      </c>
      <c r="O646" s="46">
        <v>29420</v>
      </c>
      <c r="P646" s="46">
        <v>27796</v>
      </c>
      <c r="Q646" s="46">
        <v>30007</v>
      </c>
      <c r="R646" s="46">
        <v>26623</v>
      </c>
      <c r="S646" s="19">
        <v>100.2</v>
      </c>
      <c r="T646" s="46">
        <v>40702.844311377245</v>
      </c>
      <c r="U646" s="46">
        <v>36869.715568862273</v>
      </c>
      <c r="V646" s="46">
        <v>37971.556886227547</v>
      </c>
      <c r="W646" s="46">
        <v>37878.293413173655</v>
      </c>
      <c r="X646" s="46">
        <v>38970.808383233532</v>
      </c>
      <c r="Y646" s="46">
        <v>38311.302395209583</v>
      </c>
      <c r="Z646" s="46">
        <v>43290.239520958079</v>
      </c>
      <c r="AA646" s="46">
        <v>48824.760479041914</v>
      </c>
      <c r="AB646" s="46">
        <v>44921.017964071856</v>
      </c>
      <c r="AC646" s="46">
        <v>39197.305389221554</v>
      </c>
      <c r="AD646" s="46">
        <v>37033.592814371259</v>
      </c>
      <c r="AE646" s="46">
        <v>39979.386227544906</v>
      </c>
      <c r="AF646" s="46">
        <v>35470.763473053892</v>
      </c>
    </row>
    <row r="647" spans="1:32">
      <c r="A647" s="3">
        <v>2016</v>
      </c>
      <c r="B647" s="5" t="s">
        <v>29</v>
      </c>
      <c r="C647" s="5" t="s">
        <v>23</v>
      </c>
      <c r="D647" s="2">
        <v>33</v>
      </c>
      <c r="E647" s="2">
        <v>14</v>
      </c>
      <c r="F647" s="46">
        <v>24831</v>
      </c>
      <c r="G647" s="46">
        <v>22588</v>
      </c>
      <c r="H647" s="46">
        <v>23346</v>
      </c>
      <c r="I647" s="46">
        <v>22688</v>
      </c>
      <c r="J647" s="46">
        <v>22325</v>
      </c>
      <c r="K647" s="46">
        <v>22545</v>
      </c>
      <c r="L647" s="46">
        <v>25926</v>
      </c>
      <c r="M647" s="46">
        <v>30883</v>
      </c>
      <c r="N647" s="46">
        <v>26424</v>
      </c>
      <c r="O647" s="46">
        <v>22639</v>
      </c>
      <c r="P647" s="46">
        <v>22602</v>
      </c>
      <c r="Q647" s="46">
        <v>25018</v>
      </c>
      <c r="R647" s="46">
        <v>24610</v>
      </c>
      <c r="S647" s="19">
        <v>100.2</v>
      </c>
      <c r="T647" s="46">
        <v>33083.218562874252</v>
      </c>
      <c r="U647" s="46">
        <v>30094.790419161676</v>
      </c>
      <c r="V647" s="46">
        <v>31104.700598802396</v>
      </c>
      <c r="W647" s="46">
        <v>30228.023952095806</v>
      </c>
      <c r="X647" s="46">
        <v>29744.38622754491</v>
      </c>
      <c r="Y647" s="46">
        <v>30037.5</v>
      </c>
      <c r="Z647" s="46">
        <v>34542.125748502993</v>
      </c>
      <c r="AA647" s="46">
        <v>41146.511976047907</v>
      </c>
      <c r="AB647" s="46">
        <v>35205.628742514971</v>
      </c>
      <c r="AC647" s="46">
        <v>30162.739520958083</v>
      </c>
      <c r="AD647" s="46">
        <v>30113.443113772453</v>
      </c>
      <c r="AE647" s="46">
        <v>33332.365269461079</v>
      </c>
      <c r="AF647" s="46">
        <v>32788.77245508982</v>
      </c>
    </row>
    <row r="648" spans="1:32">
      <c r="A648" s="3">
        <v>2016</v>
      </c>
      <c r="B648" s="5" t="s">
        <v>29</v>
      </c>
      <c r="C648" s="5" t="s">
        <v>24</v>
      </c>
      <c r="D648" s="2">
        <v>34</v>
      </c>
      <c r="E648" s="2">
        <v>14</v>
      </c>
      <c r="F648" s="46">
        <v>9616</v>
      </c>
      <c r="G648" s="46">
        <v>9560</v>
      </c>
      <c r="H648" s="46">
        <v>9412</v>
      </c>
      <c r="I648" s="46">
        <v>9566</v>
      </c>
      <c r="J648" s="46">
        <v>9576</v>
      </c>
      <c r="K648" s="46">
        <v>9366</v>
      </c>
      <c r="L648" s="46">
        <v>9439</v>
      </c>
      <c r="M648" s="46">
        <v>10099</v>
      </c>
      <c r="N648" s="46">
        <v>9879</v>
      </c>
      <c r="O648" s="46">
        <v>9442</v>
      </c>
      <c r="P648" s="46">
        <v>9620</v>
      </c>
      <c r="Q648" s="46">
        <v>10061</v>
      </c>
      <c r="R648" s="46">
        <v>9300</v>
      </c>
      <c r="S648" s="19">
        <v>100.2</v>
      </c>
      <c r="T648" s="46">
        <v>12811.736526946108</v>
      </c>
      <c r="U648" s="46">
        <v>12737.125748502993</v>
      </c>
      <c r="V648" s="46">
        <v>12539.940119760478</v>
      </c>
      <c r="W648" s="46">
        <v>12745.119760479041</v>
      </c>
      <c r="X648" s="46">
        <v>12758.443113772455</v>
      </c>
      <c r="Y648" s="46">
        <v>12478.652694610779</v>
      </c>
      <c r="Z648" s="46">
        <v>12575.913173652694</v>
      </c>
      <c r="AA648" s="46">
        <v>13455.254491017964</v>
      </c>
      <c r="AB648" s="46">
        <v>13162.140718562874</v>
      </c>
      <c r="AC648" s="46">
        <v>12579.910179640718</v>
      </c>
      <c r="AD648" s="46">
        <v>12817.065868263473</v>
      </c>
      <c r="AE648" s="46">
        <v>13404.625748502993</v>
      </c>
      <c r="AF648" s="46">
        <v>12390.718562874252</v>
      </c>
    </row>
    <row r="649" spans="1:32">
      <c r="A649" s="3">
        <v>2016</v>
      </c>
      <c r="B649" s="5" t="s">
        <v>29</v>
      </c>
      <c r="C649" s="5" t="s">
        <v>25</v>
      </c>
      <c r="D649" s="2">
        <v>35</v>
      </c>
      <c r="E649" s="2">
        <v>14</v>
      </c>
      <c r="F649" s="46">
        <v>9270</v>
      </c>
      <c r="G649" s="46">
        <v>9402</v>
      </c>
      <c r="H649" s="46">
        <v>9302</v>
      </c>
      <c r="I649" s="46">
        <v>9218</v>
      </c>
      <c r="J649" s="46">
        <v>9889</v>
      </c>
      <c r="K649" s="46">
        <v>9000</v>
      </c>
      <c r="L649" s="46">
        <v>9274</v>
      </c>
      <c r="M649" s="46">
        <v>9434</v>
      </c>
      <c r="N649" s="46">
        <v>9447</v>
      </c>
      <c r="O649" s="46">
        <v>9004</v>
      </c>
      <c r="P649" s="46">
        <v>9427</v>
      </c>
      <c r="Q649" s="46">
        <v>9272</v>
      </c>
      <c r="R649" s="46">
        <v>8322</v>
      </c>
      <c r="S649" s="19">
        <v>100.2</v>
      </c>
      <c r="T649" s="46">
        <v>12350.748502994011</v>
      </c>
      <c r="U649" s="46">
        <v>12526.616766467065</v>
      </c>
      <c r="V649" s="46">
        <v>12393.383233532933</v>
      </c>
      <c r="W649" s="46">
        <v>12281.467065868263</v>
      </c>
      <c r="X649" s="46">
        <v>13175.464071856288</v>
      </c>
      <c r="Y649" s="46">
        <v>11991.017964071856</v>
      </c>
      <c r="Z649" s="46">
        <v>12356.077844311378</v>
      </c>
      <c r="AA649" s="46">
        <v>12569.251497005987</v>
      </c>
      <c r="AB649" s="46">
        <v>12586.571856287424</v>
      </c>
      <c r="AC649" s="46">
        <v>11996.347305389221</v>
      </c>
      <c r="AD649" s="46">
        <v>12559.925149700599</v>
      </c>
      <c r="AE649" s="46">
        <v>12353.413173652694</v>
      </c>
      <c r="AF649" s="46">
        <v>11087.694610778442</v>
      </c>
    </row>
    <row r="650" spans="1:32">
      <c r="A650" s="3">
        <v>2016</v>
      </c>
      <c r="B650" s="5" t="s">
        <v>29</v>
      </c>
      <c r="C650" s="5" t="s">
        <v>26</v>
      </c>
      <c r="D650" s="2">
        <v>36</v>
      </c>
      <c r="E650" s="2">
        <v>14</v>
      </c>
      <c r="F650" s="46">
        <v>9720</v>
      </c>
      <c r="G650" s="46">
        <v>9642</v>
      </c>
      <c r="H650" s="46">
        <v>9449</v>
      </c>
      <c r="I650" s="46">
        <v>9645</v>
      </c>
      <c r="J650" s="46">
        <v>9548</v>
      </c>
      <c r="K650" s="46">
        <v>9472</v>
      </c>
      <c r="L650" s="46">
        <v>9496</v>
      </c>
      <c r="M650" s="46">
        <v>10448</v>
      </c>
      <c r="N650" s="46">
        <v>9960</v>
      </c>
      <c r="O650" s="46">
        <v>9537</v>
      </c>
      <c r="P650" s="46">
        <v>9649</v>
      </c>
      <c r="Q650" s="46">
        <v>10184</v>
      </c>
      <c r="R650" s="46">
        <v>9590</v>
      </c>
      <c r="S650" s="19">
        <v>100.2</v>
      </c>
      <c r="T650" s="46">
        <v>12950.299401197604</v>
      </c>
      <c r="U650" s="46">
        <v>12846.377245508982</v>
      </c>
      <c r="V650" s="46">
        <v>12589.236526946108</v>
      </c>
      <c r="W650" s="46">
        <v>12850.374251497005</v>
      </c>
      <c r="X650" s="46">
        <v>12721.137724550897</v>
      </c>
      <c r="Y650" s="46">
        <v>12619.880239520957</v>
      </c>
      <c r="Z650" s="46">
        <v>12651.856287425149</v>
      </c>
      <c r="AA650" s="46">
        <v>13920.239520958083</v>
      </c>
      <c r="AB650" s="46">
        <v>13270.05988023952</v>
      </c>
      <c r="AC650" s="46">
        <v>12706.482035928144</v>
      </c>
      <c r="AD650" s="46">
        <v>12855.70359281437</v>
      </c>
      <c r="AE650" s="46">
        <v>13568.502994011975</v>
      </c>
      <c r="AF650" s="46">
        <v>12777.095808383234</v>
      </c>
    </row>
    <row r="651" spans="1:32">
      <c r="A651" s="3">
        <v>2017</v>
      </c>
      <c r="B651" s="5" t="s">
        <v>17</v>
      </c>
      <c r="C651" s="5" t="s">
        <v>18</v>
      </c>
      <c r="D651" s="2">
        <v>1</v>
      </c>
      <c r="E651" s="2">
        <v>15</v>
      </c>
      <c r="F651" s="96">
        <v>448.5</v>
      </c>
      <c r="G651" s="96">
        <v>416.1</v>
      </c>
      <c r="H651" s="96">
        <v>421.6</v>
      </c>
      <c r="I651" s="96">
        <v>410.9</v>
      </c>
      <c r="J651" s="96">
        <v>421.6</v>
      </c>
      <c r="K651" s="96">
        <v>426.5</v>
      </c>
      <c r="L651" s="96">
        <v>465.7</v>
      </c>
      <c r="M651" s="96">
        <v>558.1</v>
      </c>
      <c r="N651" s="96">
        <v>484.8</v>
      </c>
      <c r="O651" s="96">
        <v>419.3</v>
      </c>
      <c r="P651" s="96">
        <v>412.1</v>
      </c>
      <c r="Q651" s="96">
        <v>441.4</v>
      </c>
      <c r="R651" s="96">
        <v>407.4</v>
      </c>
      <c r="S651" s="19">
        <v>102.9</v>
      </c>
      <c r="T651" s="96">
        <v>581.87317784256561</v>
      </c>
      <c r="U651" s="96">
        <v>539.83819241982508</v>
      </c>
      <c r="V651" s="96">
        <v>546.97376093294463</v>
      </c>
      <c r="W651" s="96">
        <v>533.09183673469374</v>
      </c>
      <c r="X651" s="96">
        <v>546.97376093294463</v>
      </c>
      <c r="Y651" s="96">
        <v>553.3309037900874</v>
      </c>
      <c r="Z651" s="96">
        <v>604.18804664723029</v>
      </c>
      <c r="AA651" s="96">
        <v>724.06559766763849</v>
      </c>
      <c r="AB651" s="96">
        <v>628.96793002915456</v>
      </c>
      <c r="AC651" s="96">
        <v>543.98979591836735</v>
      </c>
      <c r="AD651" s="96">
        <v>534.64868804664729</v>
      </c>
      <c r="AE651" s="96">
        <v>572.66180758017481</v>
      </c>
      <c r="AF651" s="96">
        <v>528.55102040816314</v>
      </c>
    </row>
    <row r="652" spans="1:32">
      <c r="A652" s="3">
        <v>2017</v>
      </c>
      <c r="B652" s="5" t="s">
        <v>17</v>
      </c>
      <c r="C652" s="5" t="s">
        <v>19</v>
      </c>
      <c r="D652" s="2">
        <v>2</v>
      </c>
      <c r="E652" s="2">
        <v>15</v>
      </c>
      <c r="F652" s="96">
        <v>540.6</v>
      </c>
      <c r="G652" s="96">
        <v>501.7</v>
      </c>
      <c r="H652" s="96">
        <v>498.5</v>
      </c>
      <c r="I652" s="96">
        <v>498.3</v>
      </c>
      <c r="J652" s="96">
        <v>517.5</v>
      </c>
      <c r="K652" s="96">
        <v>516.4</v>
      </c>
      <c r="L652" s="96">
        <v>574.9</v>
      </c>
      <c r="M652" s="96">
        <v>632.20000000000005</v>
      </c>
      <c r="N652" s="96">
        <v>594.1</v>
      </c>
      <c r="O652" s="96">
        <v>524.79999999999995</v>
      </c>
      <c r="P652" s="96">
        <v>490.1</v>
      </c>
      <c r="Q652" s="96">
        <v>535.6</v>
      </c>
      <c r="R652" s="96">
        <v>464.2</v>
      </c>
      <c r="S652" s="19">
        <v>102.9</v>
      </c>
      <c r="T652" s="96">
        <v>701.36151603498547</v>
      </c>
      <c r="U652" s="96">
        <v>650.8935860058308</v>
      </c>
      <c r="V652" s="96">
        <v>646.74198250728864</v>
      </c>
      <c r="W652" s="96">
        <v>646.48250728862968</v>
      </c>
      <c r="X652" s="96">
        <v>671.39212827988331</v>
      </c>
      <c r="Y652" s="96">
        <v>669.96501457725935</v>
      </c>
      <c r="Z652" s="96">
        <v>745.86151603498536</v>
      </c>
      <c r="AA652" s="96">
        <v>820.20116618075804</v>
      </c>
      <c r="AB652" s="96">
        <v>770.7711370262391</v>
      </c>
      <c r="AC652" s="96">
        <v>680.86297376093285</v>
      </c>
      <c r="AD652" s="96">
        <v>635.84402332361515</v>
      </c>
      <c r="AE652" s="96">
        <v>694.8746355685131</v>
      </c>
      <c r="AF652" s="96">
        <v>602.24198250728853</v>
      </c>
    </row>
    <row r="653" spans="1:32">
      <c r="A653" s="3">
        <v>2017</v>
      </c>
      <c r="B653" s="5" t="s">
        <v>17</v>
      </c>
      <c r="C653" s="5" t="s">
        <v>20</v>
      </c>
      <c r="D653" s="2">
        <v>3</v>
      </c>
      <c r="E653" s="2">
        <v>15</v>
      </c>
      <c r="F653" s="96">
        <v>358.3</v>
      </c>
      <c r="G653" s="96">
        <v>336.4</v>
      </c>
      <c r="H653" s="96">
        <v>346.2</v>
      </c>
      <c r="I653" s="96">
        <v>325.8</v>
      </c>
      <c r="J653" s="96">
        <v>329.5</v>
      </c>
      <c r="K653" s="96">
        <v>338.3</v>
      </c>
      <c r="L653" s="96">
        <v>351.3</v>
      </c>
      <c r="M653" s="96">
        <v>488.7</v>
      </c>
      <c r="N653" s="96">
        <v>377.4</v>
      </c>
      <c r="O653" s="96">
        <v>324.7</v>
      </c>
      <c r="P653" s="96">
        <v>340.7</v>
      </c>
      <c r="Q653" s="96">
        <v>362.1</v>
      </c>
      <c r="R653" s="96">
        <v>334</v>
      </c>
      <c r="S653" s="19">
        <v>102.9</v>
      </c>
      <c r="T653" s="96">
        <v>464.84985422740527</v>
      </c>
      <c r="U653" s="96">
        <v>436.43731778425649</v>
      </c>
      <c r="V653" s="96">
        <v>449.15160349854222</v>
      </c>
      <c r="W653" s="96">
        <v>422.68513119533526</v>
      </c>
      <c r="X653" s="96">
        <v>427.48542274052477</v>
      </c>
      <c r="Y653" s="96">
        <v>438.90233236151602</v>
      </c>
      <c r="Z653" s="96">
        <v>455.76822157434401</v>
      </c>
      <c r="AA653" s="96">
        <v>634.02769679300286</v>
      </c>
      <c r="AB653" s="96">
        <v>489.62973760932937</v>
      </c>
      <c r="AC653" s="96">
        <v>421.2580174927113</v>
      </c>
      <c r="AD653" s="96">
        <v>442.01603498542266</v>
      </c>
      <c r="AE653" s="96">
        <v>469.77988338192421</v>
      </c>
      <c r="AF653" s="96">
        <v>433.32361516034985</v>
      </c>
    </row>
    <row r="654" spans="1:32">
      <c r="A654" s="3">
        <v>2017</v>
      </c>
      <c r="B654" s="5" t="s">
        <v>17</v>
      </c>
      <c r="C654" s="5" t="s">
        <v>21</v>
      </c>
      <c r="D654" s="2">
        <v>4</v>
      </c>
      <c r="E654" s="2">
        <v>15</v>
      </c>
      <c r="F654" s="96">
        <v>550</v>
      </c>
      <c r="G654" s="96">
        <v>504.1</v>
      </c>
      <c r="H654" s="96">
        <v>514.5</v>
      </c>
      <c r="I654" s="96">
        <v>502.3</v>
      </c>
      <c r="J654" s="96">
        <v>516.70000000000005</v>
      </c>
      <c r="K654" s="96">
        <v>517.1</v>
      </c>
      <c r="L654" s="96">
        <v>574.9</v>
      </c>
      <c r="M654" s="96">
        <v>654.1</v>
      </c>
      <c r="N654" s="96">
        <v>595.9</v>
      </c>
      <c r="O654" s="96">
        <v>527</v>
      </c>
      <c r="P654" s="96">
        <v>505.7</v>
      </c>
      <c r="Q654" s="96">
        <v>547.4</v>
      </c>
      <c r="R654" s="96">
        <v>500</v>
      </c>
      <c r="S654" s="19">
        <v>102.9</v>
      </c>
      <c r="T654" s="96">
        <v>713.55685131195332</v>
      </c>
      <c r="U654" s="96">
        <v>654.00728862973767</v>
      </c>
      <c r="V654" s="96">
        <v>667.5</v>
      </c>
      <c r="W654" s="96">
        <v>651.67201166180757</v>
      </c>
      <c r="X654" s="96">
        <v>670.35422740524791</v>
      </c>
      <c r="Y654" s="96">
        <v>670.87317784256561</v>
      </c>
      <c r="Z654" s="96">
        <v>745.86151603498536</v>
      </c>
      <c r="AA654" s="96">
        <v>848.61370262390676</v>
      </c>
      <c r="AB654" s="96">
        <v>773.10641399416897</v>
      </c>
      <c r="AC654" s="96">
        <v>683.71720116618076</v>
      </c>
      <c r="AD654" s="96">
        <v>656.08309037900869</v>
      </c>
      <c r="AE654" s="96">
        <v>710.18367346938771</v>
      </c>
      <c r="AF654" s="96">
        <v>648.68804664723029</v>
      </c>
    </row>
    <row r="655" spans="1:32">
      <c r="A655" s="3">
        <v>2017</v>
      </c>
      <c r="B655" s="5" t="s">
        <v>17</v>
      </c>
      <c r="C655" s="5" t="s">
        <v>22</v>
      </c>
      <c r="D655" s="2">
        <v>5</v>
      </c>
      <c r="E655" s="2">
        <v>15</v>
      </c>
      <c r="F655" s="96">
        <v>590.9</v>
      </c>
      <c r="G655" s="96">
        <v>542.5</v>
      </c>
      <c r="H655" s="96">
        <v>551.1</v>
      </c>
      <c r="I655" s="96">
        <v>545.79999999999995</v>
      </c>
      <c r="J655" s="96">
        <v>558.79999999999995</v>
      </c>
      <c r="K655" s="96">
        <v>560.6</v>
      </c>
      <c r="L655" s="96">
        <v>622.79999999999995</v>
      </c>
      <c r="M655" s="96">
        <v>700</v>
      </c>
      <c r="N655" s="96">
        <v>651.1</v>
      </c>
      <c r="O655" s="96">
        <v>574.9</v>
      </c>
      <c r="P655" s="96">
        <v>536.6</v>
      </c>
      <c r="Q655" s="96">
        <v>580.4</v>
      </c>
      <c r="R655" s="96">
        <v>514.4</v>
      </c>
      <c r="S655" s="19">
        <v>102.9</v>
      </c>
      <c r="T655" s="96">
        <v>766.61953352769672</v>
      </c>
      <c r="U655" s="96">
        <v>703.82653061224482</v>
      </c>
      <c r="V655" s="96">
        <v>714.98396501457728</v>
      </c>
      <c r="W655" s="96">
        <v>708.10787172011646</v>
      </c>
      <c r="X655" s="96">
        <v>724.9737609329444</v>
      </c>
      <c r="Y655" s="96">
        <v>727.30903790087461</v>
      </c>
      <c r="Z655" s="96">
        <v>808.00583090378996</v>
      </c>
      <c r="AA655" s="96">
        <v>908.16326530612241</v>
      </c>
      <c r="AB655" s="96">
        <v>844.72157434402334</v>
      </c>
      <c r="AC655" s="96">
        <v>745.86151603498536</v>
      </c>
      <c r="AD655" s="96">
        <v>696.17201166180757</v>
      </c>
      <c r="AE655" s="96">
        <v>752.99708454810491</v>
      </c>
      <c r="AF655" s="96">
        <v>667.3702623906704</v>
      </c>
    </row>
    <row r="656" spans="1:32">
      <c r="A656" s="3">
        <v>2017</v>
      </c>
      <c r="B656" s="5" t="s">
        <v>17</v>
      </c>
      <c r="C656" s="5" t="s">
        <v>23</v>
      </c>
      <c r="D656" s="2">
        <v>6</v>
      </c>
      <c r="E656" s="2">
        <v>15</v>
      </c>
      <c r="F656" s="96">
        <v>493.2</v>
      </c>
      <c r="G656" s="96">
        <v>452.3</v>
      </c>
      <c r="H656" s="96">
        <v>464.6</v>
      </c>
      <c r="I656" s="96">
        <v>440.8</v>
      </c>
      <c r="J656" s="96">
        <v>445</v>
      </c>
      <c r="K656" s="96">
        <v>454.7</v>
      </c>
      <c r="L656" s="96">
        <v>501.8</v>
      </c>
      <c r="M656" s="96">
        <v>601.6</v>
      </c>
      <c r="N656" s="96">
        <v>521.5</v>
      </c>
      <c r="O656" s="96">
        <v>459.7</v>
      </c>
      <c r="P656" s="96">
        <v>463.2</v>
      </c>
      <c r="Q656" s="96">
        <v>496.1</v>
      </c>
      <c r="R656" s="96">
        <v>480.2</v>
      </c>
      <c r="S656" s="19">
        <v>102.9</v>
      </c>
      <c r="T656" s="96">
        <v>639.86588921282794</v>
      </c>
      <c r="U656" s="96">
        <v>586.80320699708454</v>
      </c>
      <c r="V656" s="96">
        <v>602.76093294460645</v>
      </c>
      <c r="W656" s="96">
        <v>571.88338192419826</v>
      </c>
      <c r="X656" s="96">
        <v>577.33236151603501</v>
      </c>
      <c r="Y656" s="96">
        <v>589.91690962099119</v>
      </c>
      <c r="Z656" s="96">
        <v>651.02332361516039</v>
      </c>
      <c r="AA656" s="96">
        <v>780.50145772594749</v>
      </c>
      <c r="AB656" s="96">
        <v>676.58163265306121</v>
      </c>
      <c r="AC656" s="96">
        <v>596.40379008746345</v>
      </c>
      <c r="AD656" s="96">
        <v>600.94460641399405</v>
      </c>
      <c r="AE656" s="96">
        <v>643.62827988338199</v>
      </c>
      <c r="AF656" s="96">
        <v>622.99999999999989</v>
      </c>
    </row>
    <row r="657" spans="1:32">
      <c r="A657" s="3">
        <v>2017</v>
      </c>
      <c r="B657" s="5" t="s">
        <v>17</v>
      </c>
      <c r="C657" s="5" t="s">
        <v>24</v>
      </c>
      <c r="D657" s="2">
        <v>7</v>
      </c>
      <c r="E657" s="2">
        <v>15</v>
      </c>
      <c r="F657" s="96">
        <v>182</v>
      </c>
      <c r="G657" s="96">
        <v>181.1</v>
      </c>
      <c r="H657" s="96">
        <v>178.4</v>
      </c>
      <c r="I657" s="96">
        <v>181.6</v>
      </c>
      <c r="J657" s="96">
        <v>179.4</v>
      </c>
      <c r="K657" s="96">
        <v>181.2</v>
      </c>
      <c r="L657" s="96">
        <v>181.8</v>
      </c>
      <c r="M657" s="96">
        <v>186.9</v>
      </c>
      <c r="N657" s="96">
        <v>184.9</v>
      </c>
      <c r="O657" s="96">
        <v>179.4</v>
      </c>
      <c r="P657" s="96">
        <v>183</v>
      </c>
      <c r="Q657" s="96">
        <v>189.4</v>
      </c>
      <c r="R657" s="96">
        <v>175.1</v>
      </c>
      <c r="S657" s="19">
        <v>102.9</v>
      </c>
      <c r="T657" s="96">
        <v>236.12244897959184</v>
      </c>
      <c r="U657" s="96">
        <v>234.95481049562679</v>
      </c>
      <c r="V657" s="96">
        <v>231.45189504373178</v>
      </c>
      <c r="W657" s="96">
        <v>235.60349854227402</v>
      </c>
      <c r="X657" s="96">
        <v>232.74927113702623</v>
      </c>
      <c r="Y657" s="96">
        <v>235.08454810495624</v>
      </c>
      <c r="Z657" s="96">
        <v>235.86297376093296</v>
      </c>
      <c r="AA657" s="96">
        <v>242.4795918367347</v>
      </c>
      <c r="AB657" s="96">
        <v>239.88483965014578</v>
      </c>
      <c r="AC657" s="96">
        <v>232.74927113702623</v>
      </c>
      <c r="AD657" s="96">
        <v>237.41982507288628</v>
      </c>
      <c r="AE657" s="96">
        <v>245.72303206997086</v>
      </c>
      <c r="AF657" s="96">
        <v>227.17055393586003</v>
      </c>
    </row>
    <row r="658" spans="1:32">
      <c r="A658" s="3">
        <v>2017</v>
      </c>
      <c r="B658" s="5" t="s">
        <v>17</v>
      </c>
      <c r="C658" s="5" t="s">
        <v>25</v>
      </c>
      <c r="D658" s="2">
        <v>8</v>
      </c>
      <c r="E658" s="2">
        <v>15</v>
      </c>
      <c r="F658" s="96">
        <v>171.6</v>
      </c>
      <c r="G658" s="96">
        <v>173.5</v>
      </c>
      <c r="H658" s="96">
        <v>165.6</v>
      </c>
      <c r="I658" s="96">
        <v>165.6</v>
      </c>
      <c r="J658" s="96">
        <v>173.3</v>
      </c>
      <c r="K658" s="96">
        <v>179.4</v>
      </c>
      <c r="L658" s="96">
        <v>167.1</v>
      </c>
      <c r="M658" s="96">
        <v>179.4</v>
      </c>
      <c r="N658" s="96">
        <v>167.4</v>
      </c>
      <c r="O658" s="96">
        <v>171.1</v>
      </c>
      <c r="P658" s="96">
        <v>172.4</v>
      </c>
      <c r="Q658" s="96">
        <v>168.7</v>
      </c>
      <c r="R658" s="96">
        <v>157</v>
      </c>
      <c r="S658" s="19">
        <v>102.9</v>
      </c>
      <c r="T658" s="96">
        <v>222.62973760932942</v>
      </c>
      <c r="U658" s="96">
        <v>225.09475218658892</v>
      </c>
      <c r="V658" s="96">
        <v>214.84548104956266</v>
      </c>
      <c r="W658" s="96">
        <v>214.84548104956266</v>
      </c>
      <c r="X658" s="96">
        <v>224.83527696793004</v>
      </c>
      <c r="Y658" s="96">
        <v>232.74927113702623</v>
      </c>
      <c r="Z658" s="96">
        <v>216.79154518950435</v>
      </c>
      <c r="AA658" s="96">
        <v>232.74927113702623</v>
      </c>
      <c r="AB658" s="96">
        <v>217.18075801749271</v>
      </c>
      <c r="AC658" s="96">
        <v>221.98104956268219</v>
      </c>
      <c r="AD658" s="96">
        <v>223.66763848396502</v>
      </c>
      <c r="AE658" s="96">
        <v>218.86734693877548</v>
      </c>
      <c r="AF658" s="96">
        <v>203.68804664723032</v>
      </c>
    </row>
    <row r="659" spans="1:32">
      <c r="A659" s="3">
        <v>2017</v>
      </c>
      <c r="B659" s="5" t="s">
        <v>17</v>
      </c>
      <c r="C659" s="5" t="s">
        <v>26</v>
      </c>
      <c r="D659" s="2">
        <v>9</v>
      </c>
      <c r="E659" s="2">
        <v>15</v>
      </c>
      <c r="F659" s="96">
        <v>186.4</v>
      </c>
      <c r="G659" s="96">
        <v>184.3</v>
      </c>
      <c r="H659" s="96">
        <v>181.1</v>
      </c>
      <c r="I659" s="96">
        <v>187.4</v>
      </c>
      <c r="J659" s="96">
        <v>180</v>
      </c>
      <c r="K659" s="96">
        <v>183.8</v>
      </c>
      <c r="L659" s="96">
        <v>185</v>
      </c>
      <c r="M659" s="96">
        <v>195.5</v>
      </c>
      <c r="N659" s="96">
        <v>190.1</v>
      </c>
      <c r="O659" s="96">
        <v>180.1</v>
      </c>
      <c r="P659" s="96">
        <v>186.4</v>
      </c>
      <c r="Q659" s="96">
        <v>194.1</v>
      </c>
      <c r="R659" s="96">
        <v>181.2</v>
      </c>
      <c r="S659" s="19">
        <v>102.9</v>
      </c>
      <c r="T659" s="96">
        <v>241.83090379008746</v>
      </c>
      <c r="U659" s="96">
        <v>239.10641399416912</v>
      </c>
      <c r="V659" s="96">
        <v>234.95481049562679</v>
      </c>
      <c r="W659" s="96">
        <v>243.12827988338194</v>
      </c>
      <c r="X659" s="96">
        <v>233.52769679300289</v>
      </c>
      <c r="Y659" s="96">
        <v>238.45772594752188</v>
      </c>
      <c r="Z659" s="96">
        <v>240.0145772594752</v>
      </c>
      <c r="AA659" s="96">
        <v>253.63702623906704</v>
      </c>
      <c r="AB659" s="96">
        <v>246.63119533527694</v>
      </c>
      <c r="AC659" s="96">
        <v>233.65743440233234</v>
      </c>
      <c r="AD659" s="96">
        <v>241.83090379008746</v>
      </c>
      <c r="AE659" s="96">
        <v>251.82069970845478</v>
      </c>
      <c r="AF659" s="96">
        <v>235.08454810495624</v>
      </c>
    </row>
    <row r="660" spans="1:32">
      <c r="A660" s="3">
        <v>2017</v>
      </c>
      <c r="B660" s="5" t="s">
        <v>27</v>
      </c>
      <c r="C660" s="5" t="s">
        <v>18</v>
      </c>
      <c r="D660" s="2">
        <v>10</v>
      </c>
      <c r="E660" s="2">
        <v>15</v>
      </c>
      <c r="F660" s="44">
        <v>12.47</v>
      </c>
      <c r="G660" s="44">
        <v>11.57</v>
      </c>
      <c r="H660" s="44">
        <v>11.69</v>
      </c>
      <c r="I660" s="44">
        <v>11.29</v>
      </c>
      <c r="J660" s="44">
        <v>11.57</v>
      </c>
      <c r="K660" s="44">
        <v>11.65</v>
      </c>
      <c r="L660" s="44">
        <v>12.92</v>
      </c>
      <c r="M660" s="44">
        <v>15.55</v>
      </c>
      <c r="N660" s="44">
        <v>13.67</v>
      </c>
      <c r="O660" s="44">
        <v>11.88</v>
      </c>
      <c r="P660" s="44">
        <v>11.41</v>
      </c>
      <c r="Q660" s="44">
        <v>12.55</v>
      </c>
      <c r="R660" s="44">
        <v>11.06</v>
      </c>
      <c r="S660" s="19">
        <v>102.9</v>
      </c>
      <c r="T660" s="44">
        <v>16.178279883381926</v>
      </c>
      <c r="U660" s="44">
        <v>15.01064139941691</v>
      </c>
      <c r="V660" s="44">
        <v>15.166326530612244</v>
      </c>
      <c r="W660" s="44">
        <v>14.64737609329446</v>
      </c>
      <c r="X660" s="44">
        <v>15.01064139941691</v>
      </c>
      <c r="Y660" s="44">
        <v>15.114431486880466</v>
      </c>
      <c r="Z660" s="44">
        <v>16.762099125364429</v>
      </c>
      <c r="AA660" s="44">
        <v>20.174198250728864</v>
      </c>
      <c r="AB660" s="44">
        <v>17.735131195335274</v>
      </c>
      <c r="AC660" s="44">
        <v>15.412827988338192</v>
      </c>
      <c r="AD660" s="44">
        <v>14.803061224489797</v>
      </c>
      <c r="AE660" s="44">
        <v>16.28206997084548</v>
      </c>
      <c r="AF660" s="44">
        <v>14.348979591836734</v>
      </c>
    </row>
    <row r="661" spans="1:32">
      <c r="A661" s="3">
        <v>2017</v>
      </c>
      <c r="B661" s="5" t="s">
        <v>27</v>
      </c>
      <c r="C661" s="5" t="s">
        <v>19</v>
      </c>
      <c r="D661" s="2">
        <v>11</v>
      </c>
      <c r="E661" s="2">
        <v>15</v>
      </c>
      <c r="F661" s="44">
        <v>13.8</v>
      </c>
      <c r="G661" s="44">
        <v>12.96</v>
      </c>
      <c r="H661" s="44">
        <v>12.77</v>
      </c>
      <c r="I661" s="44">
        <v>12.5</v>
      </c>
      <c r="J661" s="44">
        <v>13.03</v>
      </c>
      <c r="K661" s="44">
        <v>12.93</v>
      </c>
      <c r="L661" s="44">
        <v>14.57</v>
      </c>
      <c r="M661" s="44">
        <v>16.600000000000001</v>
      </c>
      <c r="N661" s="44">
        <v>15.39</v>
      </c>
      <c r="O661" s="44">
        <v>13.44</v>
      </c>
      <c r="P661" s="44">
        <v>12.5</v>
      </c>
      <c r="Q661" s="44">
        <v>13.72</v>
      </c>
      <c r="R661" s="44">
        <v>11.55</v>
      </c>
      <c r="S661" s="19">
        <v>102.9</v>
      </c>
      <c r="T661" s="44">
        <v>17.903790087463559</v>
      </c>
      <c r="U661" s="44">
        <v>16.813994169096208</v>
      </c>
      <c r="V661" s="44">
        <v>16.56749271137026</v>
      </c>
      <c r="W661" s="44">
        <v>16.217201166180757</v>
      </c>
      <c r="X661" s="44">
        <v>16.904810495626819</v>
      </c>
      <c r="Y661" s="44">
        <v>16.775072886297377</v>
      </c>
      <c r="Z661" s="44">
        <v>18.902769679300292</v>
      </c>
      <c r="AA661" s="44">
        <v>21.536443148688051</v>
      </c>
      <c r="AB661" s="44">
        <v>19.966618075801748</v>
      </c>
      <c r="AC661" s="44">
        <v>17.43673469387755</v>
      </c>
      <c r="AD661" s="44">
        <v>16.217201166180757</v>
      </c>
      <c r="AE661" s="44">
        <v>17.8</v>
      </c>
      <c r="AF661" s="44">
        <v>14.984693877551022</v>
      </c>
    </row>
    <row r="662" spans="1:32">
      <c r="A662" s="3">
        <v>2017</v>
      </c>
      <c r="B662" s="5" t="s">
        <v>27</v>
      </c>
      <c r="C662" s="5" t="s">
        <v>20</v>
      </c>
      <c r="D662" s="2">
        <v>12</v>
      </c>
      <c r="E662" s="2">
        <v>15</v>
      </c>
      <c r="F662" s="44">
        <v>11.18</v>
      </c>
      <c r="G662" s="44">
        <v>10.37</v>
      </c>
      <c r="H662" s="44">
        <v>10.57</v>
      </c>
      <c r="I662" s="44">
        <v>10.08</v>
      </c>
      <c r="J662" s="44">
        <v>10.15</v>
      </c>
      <c r="K662" s="44">
        <v>10.36</v>
      </c>
      <c r="L662" s="44">
        <v>11.21</v>
      </c>
      <c r="M662" s="44">
        <v>14.45</v>
      </c>
      <c r="N662" s="44">
        <v>12</v>
      </c>
      <c r="O662" s="44">
        <v>10.45</v>
      </c>
      <c r="P662" s="44">
        <v>10.46</v>
      </c>
      <c r="Q662" s="44">
        <v>11.42</v>
      </c>
      <c r="R662" s="44">
        <v>10.51</v>
      </c>
      <c r="S662" s="19">
        <v>102.9</v>
      </c>
      <c r="T662" s="44">
        <v>14.50466472303207</v>
      </c>
      <c r="U662" s="44">
        <v>13.453790087463556</v>
      </c>
      <c r="V662" s="44">
        <v>13.713265306122448</v>
      </c>
      <c r="W662" s="44">
        <v>13.077551020408164</v>
      </c>
      <c r="X662" s="44">
        <v>13.168367346938776</v>
      </c>
      <c r="Y662" s="44">
        <v>13.44081632653061</v>
      </c>
      <c r="Z662" s="44">
        <v>14.543586005830903</v>
      </c>
      <c r="AA662" s="44">
        <v>18.747084548104954</v>
      </c>
      <c r="AB662" s="44">
        <v>15.568513119533527</v>
      </c>
      <c r="AC662" s="44">
        <v>13.557580174927111</v>
      </c>
      <c r="AD662" s="44">
        <v>13.570553935860058</v>
      </c>
      <c r="AE662" s="44">
        <v>14.816034985422739</v>
      </c>
      <c r="AF662" s="44">
        <v>13.635422740524781</v>
      </c>
    </row>
    <row r="663" spans="1:32">
      <c r="A663" s="3">
        <v>2017</v>
      </c>
      <c r="B663" s="5" t="s">
        <v>27</v>
      </c>
      <c r="C663" s="5" t="s">
        <v>21</v>
      </c>
      <c r="D663" s="2">
        <v>13</v>
      </c>
      <c r="E663" s="2">
        <v>15</v>
      </c>
      <c r="F663" s="44">
        <v>14</v>
      </c>
      <c r="G663" s="44">
        <v>12.95</v>
      </c>
      <c r="H663" s="44">
        <v>13.07</v>
      </c>
      <c r="I663" s="44">
        <v>12.67</v>
      </c>
      <c r="J663" s="44">
        <v>12.98</v>
      </c>
      <c r="K663" s="44">
        <v>12.98</v>
      </c>
      <c r="L663" s="44">
        <v>14.56</v>
      </c>
      <c r="M663" s="44">
        <v>17.04</v>
      </c>
      <c r="N663" s="44">
        <v>15.34</v>
      </c>
      <c r="O663" s="44">
        <v>13.37</v>
      </c>
      <c r="P663" s="44">
        <v>12.78</v>
      </c>
      <c r="Q663" s="44">
        <v>13.94</v>
      </c>
      <c r="R663" s="44">
        <v>12.47</v>
      </c>
      <c r="S663" s="19">
        <v>102.9</v>
      </c>
      <c r="T663" s="44">
        <v>18.163265306122447</v>
      </c>
      <c r="U663" s="44">
        <v>16.801020408163264</v>
      </c>
      <c r="V663" s="44">
        <v>16.956705539358598</v>
      </c>
      <c r="W663" s="44">
        <v>16.437755102040814</v>
      </c>
      <c r="X663" s="44">
        <v>16.8399416909621</v>
      </c>
      <c r="Y663" s="44">
        <v>16.8399416909621</v>
      </c>
      <c r="Z663" s="44">
        <v>18.889795918367344</v>
      </c>
      <c r="AA663" s="44">
        <v>22.107288629737607</v>
      </c>
      <c r="AB663" s="44">
        <v>19.901749271137025</v>
      </c>
      <c r="AC663" s="44">
        <v>17.345918367346936</v>
      </c>
      <c r="AD663" s="44">
        <v>16.580466472303204</v>
      </c>
      <c r="AE663" s="44">
        <v>18.08542274052478</v>
      </c>
      <c r="AF663" s="44">
        <v>16.178279883381926</v>
      </c>
    </row>
    <row r="664" spans="1:32">
      <c r="A664" s="3">
        <v>2017</v>
      </c>
      <c r="B664" s="5" t="s">
        <v>27</v>
      </c>
      <c r="C664" s="5" t="s">
        <v>22</v>
      </c>
      <c r="D664" s="2">
        <v>14</v>
      </c>
      <c r="E664" s="2">
        <v>15</v>
      </c>
      <c r="F664" s="44">
        <v>14.58</v>
      </c>
      <c r="G664" s="44">
        <v>13.45</v>
      </c>
      <c r="H664" s="44">
        <v>13.61</v>
      </c>
      <c r="I664" s="44">
        <v>13.26</v>
      </c>
      <c r="J664" s="44">
        <v>13.69</v>
      </c>
      <c r="K664" s="44">
        <v>13.54</v>
      </c>
      <c r="L664" s="44">
        <v>15.33</v>
      </c>
      <c r="M664" s="44">
        <v>17.850000000000001</v>
      </c>
      <c r="N664" s="44">
        <v>16.260000000000002</v>
      </c>
      <c r="O664" s="44">
        <v>14.06</v>
      </c>
      <c r="P664" s="44">
        <v>13.26</v>
      </c>
      <c r="Q664" s="44">
        <v>14.41</v>
      </c>
      <c r="R664" s="44">
        <v>12.39</v>
      </c>
      <c r="S664" s="19">
        <v>102.9</v>
      </c>
      <c r="T664" s="44">
        <v>18.915743440233236</v>
      </c>
      <c r="U664" s="44">
        <v>17.449708454810494</v>
      </c>
      <c r="V664" s="44">
        <v>17.657288629737607</v>
      </c>
      <c r="W664" s="44">
        <v>17.203206997084546</v>
      </c>
      <c r="X664" s="44">
        <v>17.761078717201165</v>
      </c>
      <c r="Y664" s="44">
        <v>17.566472303206996</v>
      </c>
      <c r="Z664" s="44">
        <v>19.888775510204081</v>
      </c>
      <c r="AA664" s="44">
        <v>23.158163265306126</v>
      </c>
      <c r="AB664" s="44">
        <v>21.09533527696793</v>
      </c>
      <c r="AC664" s="44">
        <v>18.241107871720114</v>
      </c>
      <c r="AD664" s="44">
        <v>17.203206997084546</v>
      </c>
      <c r="AE664" s="44">
        <v>18.695189504373179</v>
      </c>
      <c r="AF664" s="44">
        <v>16.074489795918367</v>
      </c>
    </row>
    <row r="665" spans="1:32">
      <c r="A665" s="3">
        <v>2017</v>
      </c>
      <c r="B665" s="5" t="s">
        <v>27</v>
      </c>
      <c r="C665" s="5" t="s">
        <v>23</v>
      </c>
      <c r="D665" s="2">
        <v>15</v>
      </c>
      <c r="E665" s="2">
        <v>15</v>
      </c>
      <c r="F665" s="44">
        <v>13.16</v>
      </c>
      <c r="G665" s="44">
        <v>12.08</v>
      </c>
      <c r="H665" s="44">
        <v>12.4</v>
      </c>
      <c r="I665" s="44">
        <v>11.77</v>
      </c>
      <c r="J665" s="44">
        <v>11.75</v>
      </c>
      <c r="K665" s="44">
        <v>11.98</v>
      </c>
      <c r="L665" s="44">
        <v>13.45</v>
      </c>
      <c r="M665" s="44">
        <v>16.29</v>
      </c>
      <c r="N665" s="44">
        <v>13.95</v>
      </c>
      <c r="O665" s="44">
        <v>12.15</v>
      </c>
      <c r="P665" s="44">
        <v>12.15</v>
      </c>
      <c r="Q665" s="44">
        <v>13.34</v>
      </c>
      <c r="R665" s="44">
        <v>12.66</v>
      </c>
      <c r="S665" s="19">
        <v>102.9</v>
      </c>
      <c r="T665" s="44">
        <v>17.073469387755104</v>
      </c>
      <c r="U665" s="44">
        <v>15.672303206997084</v>
      </c>
      <c r="V665" s="44">
        <v>16.087463556851311</v>
      </c>
      <c r="W665" s="44">
        <v>15.2701166180758</v>
      </c>
      <c r="X665" s="44">
        <v>15.244169096209912</v>
      </c>
      <c r="Y665" s="44">
        <v>15.54256559766764</v>
      </c>
      <c r="Z665" s="44">
        <v>17.449708454810494</v>
      </c>
      <c r="AA665" s="44">
        <v>21.134256559766758</v>
      </c>
      <c r="AB665" s="44">
        <v>18.098396501457724</v>
      </c>
      <c r="AC665" s="44">
        <v>15.763119533527696</v>
      </c>
      <c r="AD665" s="44">
        <v>15.763119533527696</v>
      </c>
      <c r="AE665" s="44">
        <v>17.306997084548104</v>
      </c>
      <c r="AF665" s="44">
        <v>16.424781341107874</v>
      </c>
    </row>
    <row r="666" spans="1:32">
      <c r="A666" s="3">
        <v>2017</v>
      </c>
      <c r="B666" s="5" t="s">
        <v>27</v>
      </c>
      <c r="C666" s="5" t="s">
        <v>24</v>
      </c>
      <c r="D666" s="2">
        <v>16</v>
      </c>
      <c r="E666" s="2">
        <v>15</v>
      </c>
      <c r="F666" s="44">
        <v>9.09</v>
      </c>
      <c r="G666" s="44">
        <v>8.7100000000000009</v>
      </c>
      <c r="H666" s="44">
        <v>8.74</v>
      </c>
      <c r="I666" s="44">
        <v>8.6999999999999993</v>
      </c>
      <c r="J666" s="44">
        <v>8.8000000000000007</v>
      </c>
      <c r="K666" s="44">
        <v>8.7799999999999994</v>
      </c>
      <c r="L666" s="44">
        <v>9.1199999999999992</v>
      </c>
      <c r="M666" s="44">
        <v>9.9700000000000006</v>
      </c>
      <c r="N666" s="44">
        <v>9.57</v>
      </c>
      <c r="O666" s="44">
        <v>9.19</v>
      </c>
      <c r="P666" s="44">
        <v>8.82</v>
      </c>
      <c r="Q666" s="44">
        <v>9.34</v>
      </c>
      <c r="R666" s="44">
        <v>8.6300000000000008</v>
      </c>
      <c r="S666" s="19">
        <v>102.9</v>
      </c>
      <c r="T666" s="44">
        <v>11.793148688046646</v>
      </c>
      <c r="U666" s="44">
        <v>11.300145772594753</v>
      </c>
      <c r="V666" s="44">
        <v>11.339067055393585</v>
      </c>
      <c r="W666" s="44">
        <v>11.287172011661806</v>
      </c>
      <c r="X666" s="44">
        <v>11.416909620991255</v>
      </c>
      <c r="Y666" s="44">
        <v>11.390962099125362</v>
      </c>
      <c r="Z666" s="44">
        <v>11.832069970845481</v>
      </c>
      <c r="AA666" s="44">
        <v>12.934839650145774</v>
      </c>
      <c r="AB666" s="44">
        <v>12.415889212827988</v>
      </c>
      <c r="AC666" s="44">
        <v>11.922886297376092</v>
      </c>
      <c r="AD666" s="44">
        <v>11.442857142857143</v>
      </c>
      <c r="AE666" s="44">
        <v>12.117492711370261</v>
      </c>
      <c r="AF666" s="44">
        <v>11.196355685131195</v>
      </c>
    </row>
    <row r="667" spans="1:32">
      <c r="A667" s="3">
        <v>2017</v>
      </c>
      <c r="B667" s="5" t="s">
        <v>27</v>
      </c>
      <c r="C667" s="5" t="s">
        <v>25</v>
      </c>
      <c r="D667" s="2">
        <v>17</v>
      </c>
      <c r="E667" s="2">
        <v>15</v>
      </c>
      <c r="F667" s="44">
        <v>8.7100000000000009</v>
      </c>
      <c r="G667" s="44">
        <v>8.48</v>
      </c>
      <c r="H667" s="44">
        <v>8.5</v>
      </c>
      <c r="I667" s="44">
        <v>8.5</v>
      </c>
      <c r="J667" s="44">
        <v>8.49</v>
      </c>
      <c r="K667" s="44">
        <v>8.39</v>
      </c>
      <c r="L667" s="44">
        <v>8.7899999999999991</v>
      </c>
      <c r="M667" s="44">
        <v>9.6300000000000008</v>
      </c>
      <c r="N667" s="44">
        <v>9.18</v>
      </c>
      <c r="O667" s="44">
        <v>8.85</v>
      </c>
      <c r="P667" s="44">
        <v>8.39</v>
      </c>
      <c r="Q667" s="44">
        <v>8.91</v>
      </c>
      <c r="R667" s="44">
        <v>8.0299999999999994</v>
      </c>
      <c r="S667" s="19">
        <v>102.9</v>
      </c>
      <c r="T667" s="44">
        <v>11.300145772594753</v>
      </c>
      <c r="U667" s="44">
        <v>11.001749271137028</v>
      </c>
      <c r="V667" s="44">
        <v>11.027696793002915</v>
      </c>
      <c r="W667" s="44">
        <v>11.027696793002915</v>
      </c>
      <c r="X667" s="44">
        <v>11.01472303206997</v>
      </c>
      <c r="Y667" s="44">
        <v>10.884985422740524</v>
      </c>
      <c r="Z667" s="44">
        <v>11.403935860058308</v>
      </c>
      <c r="AA667" s="44">
        <v>12.493731778425655</v>
      </c>
      <c r="AB667" s="44">
        <v>11.909912536443148</v>
      </c>
      <c r="AC667" s="44">
        <v>11.481778425655975</v>
      </c>
      <c r="AD667" s="44">
        <v>10.884985422740524</v>
      </c>
      <c r="AE667" s="44">
        <v>11.559620991253645</v>
      </c>
      <c r="AF667" s="44">
        <v>10.417930029154517</v>
      </c>
    </row>
    <row r="668" spans="1:32">
      <c r="A668" s="3">
        <v>2017</v>
      </c>
      <c r="B668" s="5" t="s">
        <v>27</v>
      </c>
      <c r="C668" s="5" t="s">
        <v>26</v>
      </c>
      <c r="D668" s="2">
        <v>18</v>
      </c>
      <c r="E668" s="2">
        <v>15</v>
      </c>
      <c r="F668" s="44">
        <v>9.1999999999999993</v>
      </c>
      <c r="G668" s="44">
        <v>8.7899999999999991</v>
      </c>
      <c r="H668" s="44">
        <v>8.83</v>
      </c>
      <c r="I668" s="44">
        <v>8.7899999999999991</v>
      </c>
      <c r="J668" s="44">
        <v>8.9</v>
      </c>
      <c r="K668" s="44">
        <v>8.93</v>
      </c>
      <c r="L668" s="44">
        <v>9.2100000000000009</v>
      </c>
      <c r="M668" s="44">
        <v>10.039999999999999</v>
      </c>
      <c r="N668" s="44">
        <v>9.69</v>
      </c>
      <c r="O668" s="44">
        <v>9.24</v>
      </c>
      <c r="P668" s="44">
        <v>8.99</v>
      </c>
      <c r="Q668" s="44">
        <v>9.43</v>
      </c>
      <c r="R668" s="44">
        <v>8.94</v>
      </c>
      <c r="S668" s="19">
        <v>102.9</v>
      </c>
      <c r="T668" s="44">
        <v>11.935860058309036</v>
      </c>
      <c r="U668" s="44">
        <v>11.403935860058308</v>
      </c>
      <c r="V668" s="44">
        <v>11.455830903790087</v>
      </c>
      <c r="W668" s="44">
        <v>11.403935860058308</v>
      </c>
      <c r="X668" s="44">
        <v>11.5466472303207</v>
      </c>
      <c r="Y668" s="44">
        <v>11.585568513119533</v>
      </c>
      <c r="Z668" s="44">
        <v>11.948833819241983</v>
      </c>
      <c r="AA668" s="44">
        <v>13.025655976676383</v>
      </c>
      <c r="AB668" s="44">
        <v>12.571574344023324</v>
      </c>
      <c r="AC668" s="44">
        <v>11.987755102040815</v>
      </c>
      <c r="AD668" s="44">
        <v>11.6634110787172</v>
      </c>
      <c r="AE668" s="44">
        <v>12.234256559766763</v>
      </c>
      <c r="AF668" s="44">
        <v>11.598542274052477</v>
      </c>
    </row>
    <row r="669" spans="1:32">
      <c r="A669" s="3">
        <v>2017</v>
      </c>
      <c r="B669" s="5" t="s">
        <v>28</v>
      </c>
      <c r="C669" s="5" t="s">
        <v>18</v>
      </c>
      <c r="D669" s="2">
        <v>19</v>
      </c>
      <c r="E669" s="2">
        <v>15</v>
      </c>
      <c r="F669" s="45">
        <v>12.42</v>
      </c>
      <c r="G669" s="45">
        <v>11.5</v>
      </c>
      <c r="H669" s="45">
        <v>11.58</v>
      </c>
      <c r="I669" s="45">
        <v>11.24</v>
      </c>
      <c r="J669" s="45">
        <v>11.51</v>
      </c>
      <c r="K669" s="45">
        <v>11.6</v>
      </c>
      <c r="L669" s="45">
        <v>12.85</v>
      </c>
      <c r="M669" s="45">
        <v>15.54</v>
      </c>
      <c r="N669" s="45">
        <v>13.62</v>
      </c>
      <c r="O669" s="45">
        <v>11.85</v>
      </c>
      <c r="P669" s="45">
        <v>11.38</v>
      </c>
      <c r="Q669" s="45">
        <v>12.45</v>
      </c>
      <c r="R669" s="45">
        <v>11</v>
      </c>
      <c r="S669" s="19">
        <v>102.9</v>
      </c>
      <c r="T669" s="45">
        <v>16.113411078717199</v>
      </c>
      <c r="U669" s="45">
        <v>14.919825072886297</v>
      </c>
      <c r="V669" s="45">
        <v>15.023615160349854</v>
      </c>
      <c r="W669" s="45">
        <v>14.582507288629737</v>
      </c>
      <c r="X669" s="45">
        <v>14.932798833819241</v>
      </c>
      <c r="Y669" s="45">
        <v>15.049562682215742</v>
      </c>
      <c r="Z669" s="45">
        <v>16.671282798833818</v>
      </c>
      <c r="AA669" s="45">
        <v>20.161224489795913</v>
      </c>
      <c r="AB669" s="45">
        <v>17.670262390670551</v>
      </c>
      <c r="AC669" s="45">
        <v>15.373906705539357</v>
      </c>
      <c r="AD669" s="45">
        <v>14.764139941690962</v>
      </c>
      <c r="AE669" s="45">
        <v>16.152332361516031</v>
      </c>
      <c r="AF669" s="45">
        <v>14.271137026239066</v>
      </c>
    </row>
    <row r="670" spans="1:32">
      <c r="A670" s="3">
        <v>2017</v>
      </c>
      <c r="B670" s="5" t="s">
        <v>28</v>
      </c>
      <c r="C670" s="5" t="s">
        <v>19</v>
      </c>
      <c r="D670" s="2">
        <v>20</v>
      </c>
      <c r="E670" s="2">
        <v>15</v>
      </c>
      <c r="F670" s="45">
        <v>13.7</v>
      </c>
      <c r="G670" s="45">
        <v>12.86</v>
      </c>
      <c r="H670" s="45">
        <v>12.62</v>
      </c>
      <c r="I670" s="45">
        <v>12.4</v>
      </c>
      <c r="J670" s="45">
        <v>12.94</v>
      </c>
      <c r="K670" s="45">
        <v>12.82</v>
      </c>
      <c r="L670" s="45">
        <v>14.45</v>
      </c>
      <c r="M670" s="45">
        <v>16.559999999999999</v>
      </c>
      <c r="N670" s="45">
        <v>15.33</v>
      </c>
      <c r="O670" s="45">
        <v>13.29</v>
      </c>
      <c r="P670" s="45">
        <v>12.46</v>
      </c>
      <c r="Q670" s="45">
        <v>13.62</v>
      </c>
      <c r="R670" s="45">
        <v>11.44</v>
      </c>
      <c r="S670" s="19">
        <v>102.9</v>
      </c>
      <c r="T670" s="45">
        <v>17.774052478134109</v>
      </c>
      <c r="U670" s="45">
        <v>16.684256559766762</v>
      </c>
      <c r="V670" s="45">
        <v>16.372886297376091</v>
      </c>
      <c r="W670" s="45">
        <v>16.087463556851311</v>
      </c>
      <c r="X670" s="45">
        <v>16.78804664723032</v>
      </c>
      <c r="Y670" s="45">
        <v>16.632361516034983</v>
      </c>
      <c r="Z670" s="45">
        <v>18.747084548104954</v>
      </c>
      <c r="AA670" s="45">
        <v>21.484548104956264</v>
      </c>
      <c r="AB670" s="45">
        <v>19.888775510204081</v>
      </c>
      <c r="AC670" s="45">
        <v>17.242128279883381</v>
      </c>
      <c r="AD670" s="45">
        <v>16.165306122448978</v>
      </c>
      <c r="AE670" s="45">
        <v>17.670262390670551</v>
      </c>
      <c r="AF670" s="45">
        <v>14.841982507288629</v>
      </c>
    </row>
    <row r="671" spans="1:32">
      <c r="A671" s="3">
        <v>2017</v>
      </c>
      <c r="B671" s="5" t="s">
        <v>28</v>
      </c>
      <c r="C671" s="5" t="s">
        <v>20</v>
      </c>
      <c r="D671" s="2">
        <v>21</v>
      </c>
      <c r="E671" s="2">
        <v>15</v>
      </c>
      <c r="F671" s="45">
        <v>11.18</v>
      </c>
      <c r="G671" s="45">
        <v>10.36</v>
      </c>
      <c r="H671" s="45">
        <v>10.56</v>
      </c>
      <c r="I671" s="45">
        <v>10.08</v>
      </c>
      <c r="J671" s="45">
        <v>10.15</v>
      </c>
      <c r="K671" s="45">
        <v>10.35</v>
      </c>
      <c r="L671" s="45">
        <v>11.2</v>
      </c>
      <c r="M671" s="45">
        <v>14.47</v>
      </c>
      <c r="N671" s="45">
        <v>12</v>
      </c>
      <c r="O671" s="45">
        <v>10.44</v>
      </c>
      <c r="P671" s="45">
        <v>10.46</v>
      </c>
      <c r="Q671" s="45">
        <v>11.41</v>
      </c>
      <c r="R671" s="45">
        <v>10.45</v>
      </c>
      <c r="S671" s="19">
        <v>102.9</v>
      </c>
      <c r="T671" s="45">
        <v>14.50466472303207</v>
      </c>
      <c r="U671" s="45">
        <v>13.44081632653061</v>
      </c>
      <c r="V671" s="45">
        <v>13.700291545189504</v>
      </c>
      <c r="W671" s="45">
        <v>13.077551020408164</v>
      </c>
      <c r="X671" s="45">
        <v>13.168367346938776</v>
      </c>
      <c r="Y671" s="45">
        <v>13.427842565597667</v>
      </c>
      <c r="Z671" s="45">
        <v>14.530612244897956</v>
      </c>
      <c r="AA671" s="45">
        <v>18.773032069970846</v>
      </c>
      <c r="AB671" s="45">
        <v>15.568513119533527</v>
      </c>
      <c r="AC671" s="45">
        <v>13.544606413994169</v>
      </c>
      <c r="AD671" s="45">
        <v>13.570553935860058</v>
      </c>
      <c r="AE671" s="45">
        <v>14.803061224489797</v>
      </c>
      <c r="AF671" s="45">
        <v>13.557580174927111</v>
      </c>
    </row>
    <row r="672" spans="1:32">
      <c r="A672" s="3">
        <v>2017</v>
      </c>
      <c r="B672" s="5" t="s">
        <v>28</v>
      </c>
      <c r="C672" s="5" t="s">
        <v>21</v>
      </c>
      <c r="D672" s="2">
        <v>22</v>
      </c>
      <c r="E672" s="2">
        <v>15</v>
      </c>
      <c r="F672" s="45">
        <v>13.93</v>
      </c>
      <c r="G672" s="45">
        <v>12.93</v>
      </c>
      <c r="H672" s="45">
        <v>12.99</v>
      </c>
      <c r="I672" s="45">
        <v>12.56</v>
      </c>
      <c r="J672" s="45">
        <v>12.91</v>
      </c>
      <c r="K672" s="45">
        <v>12.93</v>
      </c>
      <c r="L672" s="45">
        <v>14.5</v>
      </c>
      <c r="M672" s="45">
        <v>17.02</v>
      </c>
      <c r="N672" s="45">
        <v>15.31</v>
      </c>
      <c r="O672" s="45">
        <v>13.28</v>
      </c>
      <c r="P672" s="45">
        <v>12.75</v>
      </c>
      <c r="Q672" s="45">
        <v>13.84</v>
      </c>
      <c r="R672" s="45">
        <v>12.32</v>
      </c>
      <c r="S672" s="19">
        <v>102.9</v>
      </c>
      <c r="T672" s="45">
        <v>18.072448979591837</v>
      </c>
      <c r="U672" s="45">
        <v>16.775072886297377</v>
      </c>
      <c r="V672" s="45">
        <v>16.852915451895043</v>
      </c>
      <c r="W672" s="45">
        <v>16.295043731778424</v>
      </c>
      <c r="X672" s="45">
        <v>16.749125364431489</v>
      </c>
      <c r="Y672" s="45">
        <v>16.775072886297377</v>
      </c>
      <c r="Z672" s="45">
        <v>18.811953352769677</v>
      </c>
      <c r="AA672" s="45">
        <v>22.081341107871719</v>
      </c>
      <c r="AB672" s="45">
        <v>19.862827988338193</v>
      </c>
      <c r="AC672" s="45">
        <v>17.229154518950434</v>
      </c>
      <c r="AD672" s="45">
        <v>16.541545189504372</v>
      </c>
      <c r="AE672" s="45">
        <v>17.955685131195334</v>
      </c>
      <c r="AF672" s="45">
        <v>15.983673469387755</v>
      </c>
    </row>
    <row r="673" spans="1:32">
      <c r="A673" s="3">
        <v>2017</v>
      </c>
      <c r="B673" s="5" t="s">
        <v>28</v>
      </c>
      <c r="C673" s="5" t="s">
        <v>22</v>
      </c>
      <c r="D673" s="2">
        <v>23</v>
      </c>
      <c r="E673" s="2">
        <v>15</v>
      </c>
      <c r="F673" s="45">
        <v>14.46</v>
      </c>
      <c r="G673" s="45">
        <v>13.34</v>
      </c>
      <c r="H673" s="45">
        <v>13.45</v>
      </c>
      <c r="I673" s="45">
        <v>13.12</v>
      </c>
      <c r="J673" s="45">
        <v>13.55</v>
      </c>
      <c r="K673" s="45">
        <v>13.49</v>
      </c>
      <c r="L673" s="45">
        <v>15.23</v>
      </c>
      <c r="M673" s="45">
        <v>17.760000000000002</v>
      </c>
      <c r="N673" s="45">
        <v>16.190000000000001</v>
      </c>
      <c r="O673" s="45">
        <v>13.98</v>
      </c>
      <c r="P673" s="45">
        <v>13.16</v>
      </c>
      <c r="Q673" s="45">
        <v>14.32</v>
      </c>
      <c r="R673" s="45">
        <v>12.24</v>
      </c>
      <c r="S673" s="19">
        <v>102.9</v>
      </c>
      <c r="T673" s="45">
        <v>18.760058309037902</v>
      </c>
      <c r="U673" s="45">
        <v>17.306997084548104</v>
      </c>
      <c r="V673" s="45">
        <v>17.449708454810494</v>
      </c>
      <c r="W673" s="45">
        <v>17.021574344023321</v>
      </c>
      <c r="X673" s="45">
        <v>17.579446064139944</v>
      </c>
      <c r="Y673" s="45">
        <v>17.501603498542273</v>
      </c>
      <c r="Z673" s="45">
        <v>19.759037900874635</v>
      </c>
      <c r="AA673" s="45">
        <v>23.04139941690962</v>
      </c>
      <c r="AB673" s="45">
        <v>21.004518950437319</v>
      </c>
      <c r="AC673" s="45">
        <v>18.13731778425656</v>
      </c>
      <c r="AD673" s="45">
        <v>17.073469387755104</v>
      </c>
      <c r="AE673" s="45">
        <v>18.578425655976677</v>
      </c>
      <c r="AF673" s="45">
        <v>15.879883381924197</v>
      </c>
    </row>
    <row r="674" spans="1:32">
      <c r="A674" s="3">
        <v>2017</v>
      </c>
      <c r="B674" s="5" t="s">
        <v>28</v>
      </c>
      <c r="C674" s="5" t="s">
        <v>23</v>
      </c>
      <c r="D674" s="2">
        <v>24</v>
      </c>
      <c r="E674" s="2">
        <v>15</v>
      </c>
      <c r="F674" s="45">
        <v>13.14</v>
      </c>
      <c r="G674" s="45">
        <v>12.08</v>
      </c>
      <c r="H674" s="45">
        <v>12.35</v>
      </c>
      <c r="I674" s="45">
        <v>11.75</v>
      </c>
      <c r="J674" s="45">
        <v>11.75</v>
      </c>
      <c r="K674" s="45">
        <v>11.95</v>
      </c>
      <c r="L674" s="45">
        <v>13.44</v>
      </c>
      <c r="M674" s="45">
        <v>16.28</v>
      </c>
      <c r="N674" s="45">
        <v>13.93</v>
      </c>
      <c r="O674" s="45">
        <v>12.15</v>
      </c>
      <c r="P674" s="45">
        <v>12.21</v>
      </c>
      <c r="Q674" s="45">
        <v>13.3</v>
      </c>
      <c r="R674" s="45">
        <v>12.56</v>
      </c>
      <c r="S674" s="19">
        <v>102.9</v>
      </c>
      <c r="T674" s="45">
        <v>17.047521865889212</v>
      </c>
      <c r="U674" s="45">
        <v>15.672303206997084</v>
      </c>
      <c r="V674" s="45">
        <v>16.022594752186588</v>
      </c>
      <c r="W674" s="45">
        <v>15.244169096209912</v>
      </c>
      <c r="X674" s="45">
        <v>15.244169096209912</v>
      </c>
      <c r="Y674" s="45">
        <v>15.503644314868803</v>
      </c>
      <c r="Z674" s="45">
        <v>17.43673469387755</v>
      </c>
      <c r="AA674" s="45">
        <v>21.121282798833818</v>
      </c>
      <c r="AB674" s="45">
        <v>18.072448979591837</v>
      </c>
      <c r="AC674" s="45">
        <v>15.763119533527696</v>
      </c>
      <c r="AD674" s="45">
        <v>15.840962099125365</v>
      </c>
      <c r="AE674" s="45">
        <v>17.255102040816329</v>
      </c>
      <c r="AF674" s="45">
        <v>16.295043731778424</v>
      </c>
    </row>
    <row r="675" spans="1:32">
      <c r="A675" s="3">
        <v>2017</v>
      </c>
      <c r="B675" s="5" t="s">
        <v>28</v>
      </c>
      <c r="C675" s="5" t="s">
        <v>24</v>
      </c>
      <c r="D675" s="2">
        <v>25</v>
      </c>
      <c r="E675" s="2">
        <v>15</v>
      </c>
      <c r="F675" s="45">
        <v>9.1</v>
      </c>
      <c r="G675" s="45">
        <v>8.75</v>
      </c>
      <c r="H675" s="45">
        <v>8.74</v>
      </c>
      <c r="I675" s="45">
        <v>8.6999999999999993</v>
      </c>
      <c r="J675" s="45">
        <v>8.8000000000000007</v>
      </c>
      <c r="K675" s="45">
        <v>8.7799999999999994</v>
      </c>
      <c r="L675" s="45">
        <v>9.14</v>
      </c>
      <c r="M675" s="45">
        <v>10</v>
      </c>
      <c r="N675" s="45">
        <v>9.6</v>
      </c>
      <c r="O675" s="45">
        <v>9.1999999999999993</v>
      </c>
      <c r="P675" s="45">
        <v>8.85</v>
      </c>
      <c r="Q675" s="45">
        <v>9.34</v>
      </c>
      <c r="R675" s="45">
        <v>8.6199999999999992</v>
      </c>
      <c r="S675" s="19">
        <v>102.9</v>
      </c>
      <c r="T675" s="45">
        <v>11.80612244897959</v>
      </c>
      <c r="U675" s="45">
        <v>11.352040816326531</v>
      </c>
      <c r="V675" s="45">
        <v>11.339067055393585</v>
      </c>
      <c r="W675" s="45">
        <v>11.287172011661806</v>
      </c>
      <c r="X675" s="45">
        <v>11.416909620991255</v>
      </c>
      <c r="Y675" s="45">
        <v>11.390962099125362</v>
      </c>
      <c r="Z675" s="45">
        <v>11.858017492711371</v>
      </c>
      <c r="AA675" s="45">
        <v>12.973760932944606</v>
      </c>
      <c r="AB675" s="45">
        <v>12.45481049562682</v>
      </c>
      <c r="AC675" s="45">
        <v>11.935860058309036</v>
      </c>
      <c r="AD675" s="45">
        <v>11.481778425655975</v>
      </c>
      <c r="AE675" s="45">
        <v>12.117492711370261</v>
      </c>
      <c r="AF675" s="45">
        <v>11.183381924198249</v>
      </c>
    </row>
    <row r="676" spans="1:32">
      <c r="A676" s="3">
        <v>2017</v>
      </c>
      <c r="B676" s="5" t="s">
        <v>28</v>
      </c>
      <c r="C676" s="5" t="s">
        <v>25</v>
      </c>
      <c r="D676" s="2">
        <v>26</v>
      </c>
      <c r="E676" s="2">
        <v>15</v>
      </c>
      <c r="F676" s="45">
        <v>8.73</v>
      </c>
      <c r="G676" s="45">
        <v>8.48</v>
      </c>
      <c r="H676" s="45">
        <v>8.5</v>
      </c>
      <c r="I676" s="45">
        <v>8.5</v>
      </c>
      <c r="J676" s="45">
        <v>8.44</v>
      </c>
      <c r="K676" s="45">
        <v>8.4</v>
      </c>
      <c r="L676" s="45">
        <v>8.7899999999999991</v>
      </c>
      <c r="M676" s="45">
        <v>9.68</v>
      </c>
      <c r="N676" s="45">
        <v>9.26</v>
      </c>
      <c r="O676" s="45">
        <v>8.9700000000000006</v>
      </c>
      <c r="P676" s="45">
        <v>8.41</v>
      </c>
      <c r="Q676" s="45">
        <v>8.9</v>
      </c>
      <c r="R676" s="45">
        <v>8.01</v>
      </c>
      <c r="S676" s="19">
        <v>102.9</v>
      </c>
      <c r="T676" s="45">
        <v>11.326093294460643</v>
      </c>
      <c r="U676" s="45">
        <v>11.001749271137028</v>
      </c>
      <c r="V676" s="45">
        <v>11.027696793002915</v>
      </c>
      <c r="W676" s="45">
        <v>11.027696793002915</v>
      </c>
      <c r="X676" s="45">
        <v>10.949854227405247</v>
      </c>
      <c r="Y676" s="45">
        <v>10.897959183673469</v>
      </c>
      <c r="Z676" s="45">
        <v>11.403935860058308</v>
      </c>
      <c r="AA676" s="45">
        <v>12.558600583090378</v>
      </c>
      <c r="AB676" s="45">
        <v>12.013702623906704</v>
      </c>
      <c r="AC676" s="45">
        <v>11.637463556851312</v>
      </c>
      <c r="AD676" s="45">
        <v>10.910932944606415</v>
      </c>
      <c r="AE676" s="45">
        <v>11.5466472303207</v>
      </c>
      <c r="AF676" s="45">
        <v>10.391982507288629</v>
      </c>
    </row>
    <row r="677" spans="1:32">
      <c r="A677" s="3">
        <v>2017</v>
      </c>
      <c r="B677" s="5" t="s">
        <v>28</v>
      </c>
      <c r="C677" s="5" t="s">
        <v>26</v>
      </c>
      <c r="D677" s="2">
        <v>27</v>
      </c>
      <c r="E677" s="2">
        <v>15</v>
      </c>
      <c r="F677" s="45">
        <v>9.1999999999999993</v>
      </c>
      <c r="G677" s="45">
        <v>8.84</v>
      </c>
      <c r="H677" s="45">
        <v>8.83</v>
      </c>
      <c r="I677" s="45">
        <v>8.7799999999999994</v>
      </c>
      <c r="J677" s="45">
        <v>8.92</v>
      </c>
      <c r="K677" s="45">
        <v>8.92</v>
      </c>
      <c r="L677" s="45">
        <v>9.2100000000000009</v>
      </c>
      <c r="M677" s="45">
        <v>10.07</v>
      </c>
      <c r="N677" s="45">
        <v>9.7100000000000009</v>
      </c>
      <c r="O677" s="45">
        <v>9.24</v>
      </c>
      <c r="P677" s="45">
        <v>9.0500000000000007</v>
      </c>
      <c r="Q677" s="45">
        <v>9.42</v>
      </c>
      <c r="R677" s="45">
        <v>8.92</v>
      </c>
      <c r="S677" s="19">
        <v>102.9</v>
      </c>
      <c r="T677" s="45">
        <v>11.935860058309036</v>
      </c>
      <c r="U677" s="45">
        <v>11.468804664723031</v>
      </c>
      <c r="V677" s="45">
        <v>11.455830903790087</v>
      </c>
      <c r="W677" s="45">
        <v>11.390962099125362</v>
      </c>
      <c r="X677" s="45">
        <v>11.572594752186587</v>
      </c>
      <c r="Y677" s="45">
        <v>11.572594752186587</v>
      </c>
      <c r="Z677" s="45">
        <v>11.948833819241983</v>
      </c>
      <c r="AA677" s="45">
        <v>13.064577259475218</v>
      </c>
      <c r="AB677" s="45">
        <v>12.597521865889213</v>
      </c>
      <c r="AC677" s="45">
        <v>11.987755102040815</v>
      </c>
      <c r="AD677" s="45">
        <v>11.74125364431487</v>
      </c>
      <c r="AE677" s="45">
        <v>12.221282798833817</v>
      </c>
      <c r="AF677" s="45">
        <v>11.572594752186587</v>
      </c>
    </row>
    <row r="678" spans="1:32">
      <c r="A678" s="3">
        <v>2017</v>
      </c>
      <c r="B678" s="5" t="s">
        <v>29</v>
      </c>
      <c r="C678" s="5" t="s">
        <v>18</v>
      </c>
      <c r="D678" s="2">
        <v>28</v>
      </c>
      <c r="E678" s="2">
        <v>15</v>
      </c>
      <c r="F678" s="46">
        <v>23484</v>
      </c>
      <c r="G678" s="46">
        <v>21787</v>
      </c>
      <c r="H678" s="46">
        <v>21986</v>
      </c>
      <c r="I678" s="46">
        <v>21454</v>
      </c>
      <c r="J678" s="46">
        <v>22000</v>
      </c>
      <c r="K678" s="46">
        <v>22265</v>
      </c>
      <c r="L678" s="46">
        <v>24603</v>
      </c>
      <c r="M678" s="46">
        <v>29625</v>
      </c>
      <c r="N678" s="46">
        <v>25802</v>
      </c>
      <c r="O678" s="46">
        <v>22083</v>
      </c>
      <c r="P678" s="46">
        <v>21500</v>
      </c>
      <c r="Q678" s="46">
        <v>23176</v>
      </c>
      <c r="R678" s="46">
        <v>21217</v>
      </c>
      <c r="S678" s="19">
        <v>102.9</v>
      </c>
      <c r="T678" s="46">
        <v>30467.580174927112</v>
      </c>
      <c r="U678" s="46">
        <v>28265.932944606411</v>
      </c>
      <c r="V678" s="46">
        <v>28524.110787172009</v>
      </c>
      <c r="W678" s="46">
        <v>27833.906705539357</v>
      </c>
      <c r="X678" s="46">
        <v>28542.274052478133</v>
      </c>
      <c r="Y678" s="46">
        <v>28886.078717201166</v>
      </c>
      <c r="Z678" s="46">
        <v>31919.344023323614</v>
      </c>
      <c r="AA678" s="46">
        <v>38434.766763848391</v>
      </c>
      <c r="AB678" s="46">
        <v>33474.897959183669</v>
      </c>
      <c r="AC678" s="46">
        <v>28649.956268221573</v>
      </c>
      <c r="AD678" s="46">
        <v>27893.586005830901</v>
      </c>
      <c r="AE678" s="46">
        <v>30067.988338192419</v>
      </c>
      <c r="AF678" s="46">
        <v>27526.428571428569</v>
      </c>
    </row>
    <row r="679" spans="1:32">
      <c r="A679" s="3">
        <v>2017</v>
      </c>
      <c r="B679" s="5" t="s">
        <v>29</v>
      </c>
      <c r="C679" s="5" t="s">
        <v>19</v>
      </c>
      <c r="D679" s="2">
        <v>29</v>
      </c>
      <c r="E679" s="2">
        <v>15</v>
      </c>
      <c r="F679" s="46">
        <v>28832</v>
      </c>
      <c r="G679" s="46">
        <v>26154</v>
      </c>
      <c r="H679" s="46">
        <v>26541</v>
      </c>
      <c r="I679" s="46">
        <v>26656</v>
      </c>
      <c r="J679" s="46">
        <v>27319</v>
      </c>
      <c r="K679" s="46">
        <v>27286</v>
      </c>
      <c r="L679" s="46">
        <v>30900</v>
      </c>
      <c r="M679" s="46">
        <v>34057</v>
      </c>
      <c r="N679" s="46">
        <v>32165</v>
      </c>
      <c r="O679" s="46">
        <v>27791</v>
      </c>
      <c r="P679" s="46">
        <v>26397</v>
      </c>
      <c r="Q679" s="46">
        <v>28315</v>
      </c>
      <c r="R679" s="46">
        <v>24317</v>
      </c>
      <c r="S679" s="19">
        <v>102.9</v>
      </c>
      <c r="T679" s="46">
        <v>37405.947521865884</v>
      </c>
      <c r="U679" s="46">
        <v>33931.57434402332</v>
      </c>
      <c r="V679" s="46">
        <v>34433.658892128275</v>
      </c>
      <c r="W679" s="46">
        <v>34582.857142857138</v>
      </c>
      <c r="X679" s="46">
        <v>35443.017492711369</v>
      </c>
      <c r="Y679" s="46">
        <v>35400.204081632648</v>
      </c>
      <c r="Z679" s="46">
        <v>40088.92128279883</v>
      </c>
      <c r="AA679" s="46">
        <v>44184.737609329444</v>
      </c>
      <c r="AB679" s="46">
        <v>41730.102040816324</v>
      </c>
      <c r="AC679" s="46">
        <v>36055.379008746357</v>
      </c>
      <c r="AD679" s="46">
        <v>34246.836734693876</v>
      </c>
      <c r="AE679" s="46">
        <v>36735.204081632648</v>
      </c>
      <c r="AF679" s="46">
        <v>31548.294460641398</v>
      </c>
    </row>
    <row r="680" spans="1:32">
      <c r="A680" s="3">
        <v>2017</v>
      </c>
      <c r="B680" s="5" t="s">
        <v>29</v>
      </c>
      <c r="C680" s="5" t="s">
        <v>20</v>
      </c>
      <c r="D680" s="2">
        <v>30</v>
      </c>
      <c r="E680" s="2">
        <v>15</v>
      </c>
      <c r="F680" s="46">
        <v>18238</v>
      </c>
      <c r="G680" s="46">
        <v>17137</v>
      </c>
      <c r="H680" s="46">
        <v>17817</v>
      </c>
      <c r="I680" s="46">
        <v>16544</v>
      </c>
      <c r="J680" s="46">
        <v>16503</v>
      </c>
      <c r="K680" s="46">
        <v>17212</v>
      </c>
      <c r="L680" s="46">
        <v>18000</v>
      </c>
      <c r="M680" s="46">
        <v>25161</v>
      </c>
      <c r="N680" s="46">
        <v>19204</v>
      </c>
      <c r="O680" s="46">
        <v>16726</v>
      </c>
      <c r="P680" s="46">
        <v>17349</v>
      </c>
      <c r="Q680" s="46">
        <v>18775</v>
      </c>
      <c r="R680" s="46">
        <v>17599</v>
      </c>
      <c r="S680" s="19">
        <v>102.9</v>
      </c>
      <c r="T680" s="46">
        <v>23661.545189504373</v>
      </c>
      <c r="U680" s="46">
        <v>22233.13411078717</v>
      </c>
      <c r="V680" s="46">
        <v>23115.349854227403</v>
      </c>
      <c r="W680" s="46">
        <v>21463.790087463556</v>
      </c>
      <c r="X680" s="46">
        <v>21410.597667638482</v>
      </c>
      <c r="Y680" s="46">
        <v>22330.437317784254</v>
      </c>
      <c r="Z680" s="46">
        <v>23352.769679300291</v>
      </c>
      <c r="AA680" s="46">
        <v>32643.279883381922</v>
      </c>
      <c r="AB680" s="46">
        <v>24914.810495626822</v>
      </c>
      <c r="AC680" s="46">
        <v>21699.912536443149</v>
      </c>
      <c r="AD680" s="46">
        <v>22508.177842565598</v>
      </c>
      <c r="AE680" s="46">
        <v>24358.236151603498</v>
      </c>
      <c r="AF680" s="46">
        <v>22832.521865889212</v>
      </c>
    </row>
    <row r="681" spans="1:32">
      <c r="A681" s="3">
        <v>2017</v>
      </c>
      <c r="B681" s="5" t="s">
        <v>29</v>
      </c>
      <c r="C681" s="5" t="s">
        <v>21</v>
      </c>
      <c r="D681" s="2">
        <v>31</v>
      </c>
      <c r="E681" s="2">
        <v>15</v>
      </c>
      <c r="F681" s="46">
        <v>28759</v>
      </c>
      <c r="G681" s="46">
        <v>26046</v>
      </c>
      <c r="H681" s="46">
        <v>26660</v>
      </c>
      <c r="I681" s="46">
        <v>26293</v>
      </c>
      <c r="J681" s="46">
        <v>26556</v>
      </c>
      <c r="K681" s="46">
        <v>26843</v>
      </c>
      <c r="L681" s="46">
        <v>30234</v>
      </c>
      <c r="M681" s="46">
        <v>34725</v>
      </c>
      <c r="N681" s="46">
        <v>31664</v>
      </c>
      <c r="O681" s="46">
        <v>27533</v>
      </c>
      <c r="P681" s="46">
        <v>26339</v>
      </c>
      <c r="Q681" s="46">
        <v>28365</v>
      </c>
      <c r="R681" s="46">
        <v>25969</v>
      </c>
      <c r="S681" s="19">
        <v>102.9</v>
      </c>
      <c r="T681" s="46">
        <v>37311.239067055394</v>
      </c>
      <c r="U681" s="46">
        <v>33791.457725947519</v>
      </c>
      <c r="V681" s="46">
        <v>34588.046647230316</v>
      </c>
      <c r="W681" s="46">
        <v>34111.909620991253</v>
      </c>
      <c r="X681" s="46">
        <v>34453.119533527693</v>
      </c>
      <c r="Y681" s="46">
        <v>34825.466472303204</v>
      </c>
      <c r="Z681" s="46">
        <v>39224.868804664722</v>
      </c>
      <c r="AA681" s="46">
        <v>45051.384839650142</v>
      </c>
      <c r="AB681" s="46">
        <v>41080.116618075801</v>
      </c>
      <c r="AC681" s="46">
        <v>35720.655976676382</v>
      </c>
      <c r="AD681" s="46">
        <v>34171.588921282797</v>
      </c>
      <c r="AE681" s="46">
        <v>36800.072886297377</v>
      </c>
      <c r="AF681" s="46">
        <v>33691.559766763843</v>
      </c>
    </row>
    <row r="682" spans="1:32">
      <c r="A682" s="3">
        <v>2017</v>
      </c>
      <c r="B682" s="5" t="s">
        <v>29</v>
      </c>
      <c r="C682" s="5" t="s">
        <v>22</v>
      </c>
      <c r="D682" s="2">
        <v>32</v>
      </c>
      <c r="E682" s="2">
        <v>15</v>
      </c>
      <c r="F682" s="46">
        <v>31110</v>
      </c>
      <c r="G682" s="46">
        <v>28006</v>
      </c>
      <c r="H682" s="46">
        <v>28892</v>
      </c>
      <c r="I682" s="46">
        <v>28869</v>
      </c>
      <c r="J682" s="46">
        <v>29255</v>
      </c>
      <c r="K682" s="46">
        <v>29402</v>
      </c>
      <c r="L682" s="46">
        <v>32860</v>
      </c>
      <c r="M682" s="46">
        <v>37640</v>
      </c>
      <c r="N682" s="46">
        <v>34862</v>
      </c>
      <c r="O682" s="46">
        <v>30000</v>
      </c>
      <c r="P682" s="46">
        <v>28335</v>
      </c>
      <c r="Q682" s="46">
        <v>30429</v>
      </c>
      <c r="R682" s="46">
        <v>26709</v>
      </c>
      <c r="S682" s="19">
        <v>102.9</v>
      </c>
      <c r="T682" s="46">
        <v>40361.370262390665</v>
      </c>
      <c r="U682" s="46">
        <v>36334.314868804664</v>
      </c>
      <c r="V682" s="46">
        <v>37483.790087463552</v>
      </c>
      <c r="W682" s="46">
        <v>37453.950437317784</v>
      </c>
      <c r="X682" s="46">
        <v>37954.737609329444</v>
      </c>
      <c r="Y682" s="46">
        <v>38145.451895043727</v>
      </c>
      <c r="Z682" s="46">
        <v>42631.778425655975</v>
      </c>
      <c r="AA682" s="46">
        <v>48833.236151603494</v>
      </c>
      <c r="AB682" s="46">
        <v>45229.125364431486</v>
      </c>
      <c r="AC682" s="46">
        <v>38921.282798833818</v>
      </c>
      <c r="AD682" s="46">
        <v>36761.15160349854</v>
      </c>
      <c r="AE682" s="46">
        <v>39477.857142857138</v>
      </c>
      <c r="AF682" s="46">
        <v>34651.618075801751</v>
      </c>
    </row>
    <row r="683" spans="1:32">
      <c r="A683" s="3">
        <v>2017</v>
      </c>
      <c r="B683" s="5" t="s">
        <v>29</v>
      </c>
      <c r="C683" s="5" t="s">
        <v>23</v>
      </c>
      <c r="D683" s="2">
        <v>33</v>
      </c>
      <c r="E683" s="2">
        <v>15</v>
      </c>
      <c r="F683" s="46">
        <v>25300</v>
      </c>
      <c r="G683" s="46">
        <v>23118</v>
      </c>
      <c r="H683" s="46">
        <v>23934</v>
      </c>
      <c r="I683" s="46">
        <v>22648</v>
      </c>
      <c r="J683" s="46">
        <v>22814</v>
      </c>
      <c r="K683" s="46">
        <v>23000</v>
      </c>
      <c r="L683" s="46">
        <v>26235</v>
      </c>
      <c r="M683" s="46">
        <v>31688</v>
      </c>
      <c r="N683" s="46">
        <v>27267</v>
      </c>
      <c r="O683" s="46">
        <v>23344</v>
      </c>
      <c r="P683" s="46">
        <v>23909</v>
      </c>
      <c r="Q683" s="46">
        <v>25492</v>
      </c>
      <c r="R683" s="46">
        <v>24966</v>
      </c>
      <c r="S683" s="19">
        <v>102.9</v>
      </c>
      <c r="T683" s="46">
        <v>32823.615160349851</v>
      </c>
      <c r="U683" s="46">
        <v>29992.74052478134</v>
      </c>
      <c r="V683" s="46">
        <v>31051.399416909619</v>
      </c>
      <c r="W683" s="46">
        <v>29382.973760932942</v>
      </c>
      <c r="X683" s="46">
        <v>29598.338192419822</v>
      </c>
      <c r="Y683" s="46">
        <v>29839.650145772594</v>
      </c>
      <c r="Z683" s="46">
        <v>34036.661807580174</v>
      </c>
      <c r="AA683" s="46">
        <v>41111.253644314864</v>
      </c>
      <c r="AB683" s="46">
        <v>35375.553935860058</v>
      </c>
      <c r="AC683" s="46">
        <v>30285.947521865888</v>
      </c>
      <c r="AD683" s="46">
        <v>31018.965014577258</v>
      </c>
      <c r="AE683" s="46">
        <v>33072.71137026239</v>
      </c>
      <c r="AF683" s="46">
        <v>32390.291545189502</v>
      </c>
    </row>
    <row r="684" spans="1:32">
      <c r="A684" s="3">
        <v>2017</v>
      </c>
      <c r="B684" s="5" t="s">
        <v>29</v>
      </c>
      <c r="C684" s="5" t="s">
        <v>24</v>
      </c>
      <c r="D684" s="2">
        <v>34</v>
      </c>
      <c r="E684" s="2">
        <v>15</v>
      </c>
      <c r="F684" s="46">
        <v>9856</v>
      </c>
      <c r="G684" s="46">
        <v>9821</v>
      </c>
      <c r="H684" s="46">
        <v>9625</v>
      </c>
      <c r="I684" s="46">
        <v>9809</v>
      </c>
      <c r="J684" s="46">
        <v>9527</v>
      </c>
      <c r="K684" s="46">
        <v>9758</v>
      </c>
      <c r="L684" s="46">
        <v>9856</v>
      </c>
      <c r="M684" s="46">
        <v>10350</v>
      </c>
      <c r="N684" s="46">
        <v>9903</v>
      </c>
      <c r="O684" s="46">
        <v>9620</v>
      </c>
      <c r="P684" s="46">
        <v>9728</v>
      </c>
      <c r="Q684" s="46">
        <v>10472</v>
      </c>
      <c r="R684" s="46">
        <v>9826</v>
      </c>
      <c r="S684" s="19">
        <v>102.9</v>
      </c>
      <c r="T684" s="46">
        <v>12786.938775510203</v>
      </c>
      <c r="U684" s="46">
        <v>12741.530612244896</v>
      </c>
      <c r="V684" s="46">
        <v>12487.244897959183</v>
      </c>
      <c r="W684" s="46">
        <v>12725.962099125363</v>
      </c>
      <c r="X684" s="46">
        <v>12360.102040816326</v>
      </c>
      <c r="Y684" s="46">
        <v>12659.795918367347</v>
      </c>
      <c r="Z684" s="46">
        <v>12786.938775510203</v>
      </c>
      <c r="AA684" s="46">
        <v>13427.842565597666</v>
      </c>
      <c r="AB684" s="46">
        <v>12847.915451895044</v>
      </c>
      <c r="AC684" s="46">
        <v>12480.758017492712</v>
      </c>
      <c r="AD684" s="46">
        <v>12620.874635568513</v>
      </c>
      <c r="AE684" s="46">
        <v>13586.122448979591</v>
      </c>
      <c r="AF684" s="46">
        <v>12748.017492711369</v>
      </c>
    </row>
    <row r="685" spans="1:32">
      <c r="A685" s="3">
        <v>2017</v>
      </c>
      <c r="B685" s="5" t="s">
        <v>29</v>
      </c>
      <c r="C685" s="5" t="s">
        <v>25</v>
      </c>
      <c r="D685" s="2">
        <v>35</v>
      </c>
      <c r="E685" s="2">
        <v>15</v>
      </c>
      <c r="F685" s="46">
        <v>9586</v>
      </c>
      <c r="G685" s="46">
        <v>9742</v>
      </c>
      <c r="H685" s="46">
        <v>9485</v>
      </c>
      <c r="I685" s="46">
        <v>9242</v>
      </c>
      <c r="J685" s="46">
        <v>9763</v>
      </c>
      <c r="K685" s="46">
        <v>9767</v>
      </c>
      <c r="L685" s="46">
        <v>9789</v>
      </c>
      <c r="M685" s="46">
        <v>9810</v>
      </c>
      <c r="N685" s="46">
        <v>9429</v>
      </c>
      <c r="O685" s="46">
        <v>9461</v>
      </c>
      <c r="P685" s="46">
        <v>9293</v>
      </c>
      <c r="Q685" s="46">
        <v>9826</v>
      </c>
      <c r="R685" s="46" t="s">
        <v>38</v>
      </c>
      <c r="S685" s="19">
        <v>102.9</v>
      </c>
      <c r="T685" s="46">
        <v>12436.647230320699</v>
      </c>
      <c r="U685" s="46">
        <v>12639.037900874635</v>
      </c>
      <c r="V685" s="46">
        <v>12305.612244897959</v>
      </c>
      <c r="W685" s="46">
        <v>11990.349854227405</v>
      </c>
      <c r="X685" s="46">
        <v>12666.282798833818</v>
      </c>
      <c r="Y685" s="46">
        <v>12671.472303206996</v>
      </c>
      <c r="Z685" s="46">
        <v>12700.014577259475</v>
      </c>
      <c r="AA685" s="46">
        <v>12727.259475218658</v>
      </c>
      <c r="AB685" s="46">
        <v>12232.959183673469</v>
      </c>
      <c r="AC685" s="46">
        <v>12274.475218658892</v>
      </c>
      <c r="AD685" s="46">
        <v>12056.516034985421</v>
      </c>
      <c r="AE685" s="46">
        <v>12748.017492711369</v>
      </c>
      <c r="AF685" s="46" t="s">
        <v>39</v>
      </c>
    </row>
    <row r="686" spans="1:32">
      <c r="A686" s="3">
        <v>2017</v>
      </c>
      <c r="B686" s="5" t="s">
        <v>29</v>
      </c>
      <c r="C686" s="5" t="s">
        <v>26</v>
      </c>
      <c r="D686" s="2">
        <v>36</v>
      </c>
      <c r="E686" s="2">
        <v>15</v>
      </c>
      <c r="F686" s="46">
        <v>9917</v>
      </c>
      <c r="G686" s="46">
        <v>9827</v>
      </c>
      <c r="H686" s="46">
        <v>9668</v>
      </c>
      <c r="I686" s="46">
        <v>9934</v>
      </c>
      <c r="J686" s="46">
        <v>9448</v>
      </c>
      <c r="K686" s="46">
        <v>9756</v>
      </c>
      <c r="L686" s="46">
        <v>9858</v>
      </c>
      <c r="M686" s="46">
        <v>10506</v>
      </c>
      <c r="N686" s="46">
        <v>9999</v>
      </c>
      <c r="O686" s="46">
        <v>9642</v>
      </c>
      <c r="P686" s="46">
        <v>9786</v>
      </c>
      <c r="Q686" s="46">
        <v>10570</v>
      </c>
      <c r="R686" s="46">
        <v>10080</v>
      </c>
      <c r="S686" s="19">
        <v>102.9</v>
      </c>
      <c r="T686" s="46">
        <v>12866.078717201166</v>
      </c>
      <c r="U686" s="46">
        <v>12749.314868804664</v>
      </c>
      <c r="V686" s="46">
        <v>12543.032069970845</v>
      </c>
      <c r="W686" s="46">
        <v>12888.134110787172</v>
      </c>
      <c r="X686" s="46">
        <v>12257.609329446064</v>
      </c>
      <c r="Y686" s="46">
        <v>12657.201166180757</v>
      </c>
      <c r="Z686" s="46">
        <v>12789.533527696793</v>
      </c>
      <c r="AA686" s="46">
        <v>13630.233236151602</v>
      </c>
      <c r="AB686" s="46">
        <v>12972.463556851311</v>
      </c>
      <c r="AC686" s="46">
        <v>12509.300291545189</v>
      </c>
      <c r="AD686" s="46">
        <v>12696.122448979591</v>
      </c>
      <c r="AE686" s="46">
        <v>13713.265306122448</v>
      </c>
      <c r="AF686" s="46">
        <v>13077.551020408162</v>
      </c>
    </row>
    <row r="687" spans="1:32">
      <c r="A687" s="3">
        <v>2018</v>
      </c>
      <c r="B687" s="5" t="s">
        <v>17</v>
      </c>
      <c r="C687" s="5" t="s">
        <v>18</v>
      </c>
      <c r="D687" s="2">
        <v>1</v>
      </c>
      <c r="E687" s="2">
        <v>16</v>
      </c>
      <c r="F687" s="96">
        <v>460</v>
      </c>
      <c r="G687" s="96">
        <v>420.3</v>
      </c>
      <c r="H687" s="96">
        <v>435</v>
      </c>
      <c r="I687" s="96">
        <v>423.9</v>
      </c>
      <c r="J687" s="96">
        <v>427.5</v>
      </c>
      <c r="K687" s="96">
        <v>440</v>
      </c>
      <c r="L687" s="96">
        <v>479.1</v>
      </c>
      <c r="M687" s="96">
        <v>574.9</v>
      </c>
      <c r="N687" s="96">
        <v>495.9</v>
      </c>
      <c r="O687" s="96">
        <v>430.8</v>
      </c>
      <c r="P687" s="96">
        <v>422.5</v>
      </c>
      <c r="Q687" s="96">
        <v>452.6</v>
      </c>
      <c r="R687" s="96">
        <v>420.2</v>
      </c>
      <c r="S687" s="19">
        <v>105.4</v>
      </c>
      <c r="T687" s="96">
        <v>582.63757115749524</v>
      </c>
      <c r="U687" s="96">
        <v>532.35341555977232</v>
      </c>
      <c r="V687" s="96">
        <v>550.97248576850097</v>
      </c>
      <c r="W687" s="96">
        <v>536.91318785578744</v>
      </c>
      <c r="X687" s="96">
        <v>541.47296015180268</v>
      </c>
      <c r="Y687" s="96">
        <v>557.30550284629976</v>
      </c>
      <c r="Z687" s="96">
        <v>606.82969639468695</v>
      </c>
      <c r="AA687" s="96">
        <v>728.17030360531305</v>
      </c>
      <c r="AB687" s="96">
        <v>628.10863377609098</v>
      </c>
      <c r="AC687" s="96">
        <v>545.65275142314988</v>
      </c>
      <c r="AD687" s="96">
        <v>535.13994307400378</v>
      </c>
      <c r="AE687" s="96">
        <v>573.26470588235293</v>
      </c>
      <c r="AF687" s="96">
        <v>532.22675521821623</v>
      </c>
    </row>
    <row r="688" spans="1:32">
      <c r="A688" s="3">
        <v>2018</v>
      </c>
      <c r="B688" s="5" t="s">
        <v>17</v>
      </c>
      <c r="C688" s="5" t="s">
        <v>19</v>
      </c>
      <c r="D688" s="2">
        <v>2</v>
      </c>
      <c r="E688" s="2">
        <v>16</v>
      </c>
      <c r="F688" s="96">
        <v>554.6</v>
      </c>
      <c r="G688" s="96">
        <v>512.20000000000005</v>
      </c>
      <c r="H688" s="96">
        <v>518.6</v>
      </c>
      <c r="I688" s="96">
        <v>514.9</v>
      </c>
      <c r="J688" s="96">
        <v>527</v>
      </c>
      <c r="K688" s="96">
        <v>529.9</v>
      </c>
      <c r="L688" s="96">
        <v>586.5</v>
      </c>
      <c r="M688" s="96">
        <v>643.70000000000005</v>
      </c>
      <c r="N688" s="96">
        <v>612.1</v>
      </c>
      <c r="O688" s="96">
        <v>527.79999999999995</v>
      </c>
      <c r="P688" s="96">
        <v>499.1</v>
      </c>
      <c r="Q688" s="96">
        <v>546.20000000000005</v>
      </c>
      <c r="R688" s="96">
        <v>478.6</v>
      </c>
      <c r="S688" s="19">
        <v>105.4</v>
      </c>
      <c r="T688" s="96">
        <v>702.45825426944975</v>
      </c>
      <c r="U688" s="96">
        <v>648.75426944971548</v>
      </c>
      <c r="V688" s="96">
        <v>656.86053130929793</v>
      </c>
      <c r="W688" s="96">
        <v>652.17409867172671</v>
      </c>
      <c r="X688" s="96">
        <v>667.5</v>
      </c>
      <c r="Y688" s="96">
        <v>671.1731499051233</v>
      </c>
      <c r="Z688" s="96">
        <v>742.86290322580646</v>
      </c>
      <c r="AA688" s="96">
        <v>815.31261859582548</v>
      </c>
      <c r="AB688" s="96">
        <v>775.28795066413659</v>
      </c>
      <c r="AC688" s="96">
        <v>668.51328273244769</v>
      </c>
      <c r="AD688" s="96">
        <v>632.16176470588232</v>
      </c>
      <c r="AE688" s="96">
        <v>691.81878557874768</v>
      </c>
      <c r="AF688" s="96">
        <v>606.19639468690707</v>
      </c>
    </row>
    <row r="689" spans="1:32">
      <c r="A689" s="3">
        <v>2018</v>
      </c>
      <c r="B689" s="5" t="s">
        <v>17</v>
      </c>
      <c r="C689" s="5" t="s">
        <v>20</v>
      </c>
      <c r="D689" s="2">
        <v>3</v>
      </c>
      <c r="E689" s="2">
        <v>16</v>
      </c>
      <c r="F689" s="96">
        <v>369.9</v>
      </c>
      <c r="G689" s="96">
        <v>341.1</v>
      </c>
      <c r="H689" s="96">
        <v>354.9</v>
      </c>
      <c r="I689" s="96">
        <v>335.4</v>
      </c>
      <c r="J689" s="96">
        <v>335.8</v>
      </c>
      <c r="K689" s="96">
        <v>350.5</v>
      </c>
      <c r="L689" s="96">
        <v>373.6</v>
      </c>
      <c r="M689" s="96">
        <v>503.4</v>
      </c>
      <c r="N689" s="96">
        <v>386.9</v>
      </c>
      <c r="O689" s="96">
        <v>335.4</v>
      </c>
      <c r="P689" s="96">
        <v>346.3</v>
      </c>
      <c r="Q689" s="96">
        <v>378.5</v>
      </c>
      <c r="R689" s="96">
        <v>350</v>
      </c>
      <c r="S689" s="19">
        <v>105.4</v>
      </c>
      <c r="T689" s="96">
        <v>468.5166034155597</v>
      </c>
      <c r="U689" s="96">
        <v>432.03842504743835</v>
      </c>
      <c r="V689" s="96">
        <v>449.51755218216312</v>
      </c>
      <c r="W689" s="96">
        <v>424.81878557874757</v>
      </c>
      <c r="X689" s="96">
        <v>425.32542694497153</v>
      </c>
      <c r="Y689" s="96">
        <v>443.94449715370018</v>
      </c>
      <c r="Z689" s="96">
        <v>473.20303605313097</v>
      </c>
      <c r="AA689" s="96">
        <v>637.60815939278928</v>
      </c>
      <c r="AB689" s="96">
        <v>490.0488614800758</v>
      </c>
      <c r="AC689" s="96">
        <v>424.81878557874757</v>
      </c>
      <c r="AD689" s="96">
        <v>438.62476280834915</v>
      </c>
      <c r="AE689" s="96">
        <v>479.40939278937378</v>
      </c>
      <c r="AF689" s="96">
        <v>443.3111954459203</v>
      </c>
    </row>
    <row r="690" spans="1:32">
      <c r="A690" s="3">
        <v>2018</v>
      </c>
      <c r="B690" s="5" t="s">
        <v>17</v>
      </c>
      <c r="C690" s="5" t="s">
        <v>21</v>
      </c>
      <c r="D690" s="2">
        <v>4</v>
      </c>
      <c r="E690" s="2">
        <v>16</v>
      </c>
      <c r="F690" s="96">
        <v>568.29999999999995</v>
      </c>
      <c r="G690" s="96">
        <v>511.1</v>
      </c>
      <c r="H690" s="96">
        <v>529.79999999999995</v>
      </c>
      <c r="I690" s="96">
        <v>520.4</v>
      </c>
      <c r="J690" s="96">
        <v>529.9</v>
      </c>
      <c r="K690" s="96">
        <v>535.5</v>
      </c>
      <c r="L690" s="96">
        <v>589.4</v>
      </c>
      <c r="M690" s="96">
        <v>670.8</v>
      </c>
      <c r="N690" s="96">
        <v>614.9</v>
      </c>
      <c r="O690" s="96">
        <v>537.6</v>
      </c>
      <c r="P690" s="96">
        <v>518.5</v>
      </c>
      <c r="Q690" s="96">
        <v>562.70000000000005</v>
      </c>
      <c r="R690" s="96">
        <v>518.29999999999995</v>
      </c>
      <c r="S690" s="19">
        <v>105.4</v>
      </c>
      <c r="T690" s="96">
        <v>719.81072106261843</v>
      </c>
      <c r="U690" s="96">
        <v>647.36100569259963</v>
      </c>
      <c r="V690" s="96">
        <v>671.04648956356721</v>
      </c>
      <c r="W690" s="96">
        <v>659.14041745730538</v>
      </c>
      <c r="X690" s="96">
        <v>671.1731499051233</v>
      </c>
      <c r="Y690" s="96">
        <v>678.26612903225805</v>
      </c>
      <c r="Z690" s="96">
        <v>746.53605313092964</v>
      </c>
      <c r="AA690" s="96">
        <v>849.63757115749513</v>
      </c>
      <c r="AB690" s="96">
        <v>778.83444022770391</v>
      </c>
      <c r="AC690" s="96">
        <v>680.92599620493365</v>
      </c>
      <c r="AD690" s="96">
        <v>656.73387096774195</v>
      </c>
      <c r="AE690" s="96">
        <v>712.7177419354839</v>
      </c>
      <c r="AF690" s="96">
        <v>656.48055028462989</v>
      </c>
    </row>
    <row r="691" spans="1:32">
      <c r="A691" s="3">
        <v>2018</v>
      </c>
      <c r="B691" s="5" t="s">
        <v>17</v>
      </c>
      <c r="C691" s="5" t="s">
        <v>22</v>
      </c>
      <c r="D691" s="2">
        <v>5</v>
      </c>
      <c r="E691" s="2">
        <v>16</v>
      </c>
      <c r="F691" s="96">
        <v>608.20000000000005</v>
      </c>
      <c r="G691" s="96">
        <v>551.20000000000005</v>
      </c>
      <c r="H691" s="96">
        <v>574.9</v>
      </c>
      <c r="I691" s="96">
        <v>559.79999999999995</v>
      </c>
      <c r="J691" s="96">
        <v>574.9</v>
      </c>
      <c r="K691" s="96">
        <v>576.9</v>
      </c>
      <c r="L691" s="96">
        <v>638.29999999999995</v>
      </c>
      <c r="M691" s="96">
        <v>718.2</v>
      </c>
      <c r="N691" s="96">
        <v>670.8</v>
      </c>
      <c r="O691" s="96">
        <v>582.9</v>
      </c>
      <c r="P691" s="96">
        <v>551.70000000000005</v>
      </c>
      <c r="Q691" s="96">
        <v>598.29999999999995</v>
      </c>
      <c r="R691" s="96">
        <v>532.79999999999995</v>
      </c>
      <c r="S691" s="19">
        <v>105.4</v>
      </c>
      <c r="T691" s="96">
        <v>770.34819734345353</v>
      </c>
      <c r="U691" s="96">
        <v>698.15180265654658</v>
      </c>
      <c r="V691" s="96">
        <v>728.17030360531305</v>
      </c>
      <c r="W691" s="96">
        <v>709.04459203036038</v>
      </c>
      <c r="X691" s="96">
        <v>728.17030360531305</v>
      </c>
      <c r="Y691" s="96">
        <v>730.70351043643257</v>
      </c>
      <c r="Z691" s="96">
        <v>808.47296015180245</v>
      </c>
      <c r="AA691" s="96">
        <v>909.67457305502853</v>
      </c>
      <c r="AB691" s="96">
        <v>849.63757115749513</v>
      </c>
      <c r="AC691" s="96">
        <v>738.30313092979122</v>
      </c>
      <c r="AD691" s="96">
        <v>698.78510436432646</v>
      </c>
      <c r="AE691" s="96">
        <v>757.8088235294116</v>
      </c>
      <c r="AF691" s="96">
        <v>674.84629981024648</v>
      </c>
    </row>
    <row r="692" spans="1:32">
      <c r="A692" s="3">
        <v>2018</v>
      </c>
      <c r="B692" s="5" t="s">
        <v>17</v>
      </c>
      <c r="C692" s="5" t="s">
        <v>23</v>
      </c>
      <c r="D692" s="2">
        <v>6</v>
      </c>
      <c r="E692" s="2">
        <v>16</v>
      </c>
      <c r="F692" s="96">
        <v>509</v>
      </c>
      <c r="G692" s="96">
        <v>457.8</v>
      </c>
      <c r="H692" s="96">
        <v>472.4</v>
      </c>
      <c r="I692" s="96">
        <v>458.4</v>
      </c>
      <c r="J692" s="96">
        <v>460</v>
      </c>
      <c r="K692" s="96">
        <v>472.6</v>
      </c>
      <c r="L692" s="96">
        <v>521</v>
      </c>
      <c r="M692" s="96">
        <v>628.6</v>
      </c>
      <c r="N692" s="96">
        <v>541.9</v>
      </c>
      <c r="O692" s="96">
        <v>473.7</v>
      </c>
      <c r="P692" s="96">
        <v>473.9</v>
      </c>
      <c r="Q692" s="96">
        <v>515.70000000000005</v>
      </c>
      <c r="R692" s="96">
        <v>498.3</v>
      </c>
      <c r="S692" s="19">
        <v>105.4</v>
      </c>
      <c r="T692" s="96">
        <v>644.70113851992403</v>
      </c>
      <c r="U692" s="96">
        <v>579.85104364326378</v>
      </c>
      <c r="V692" s="96">
        <v>598.34345351043635</v>
      </c>
      <c r="W692" s="96">
        <v>580.61100569259952</v>
      </c>
      <c r="X692" s="96">
        <v>582.63757115749524</v>
      </c>
      <c r="Y692" s="96">
        <v>598.59677419354841</v>
      </c>
      <c r="Z692" s="96">
        <v>659.90037950664134</v>
      </c>
      <c r="AA692" s="96">
        <v>796.18690702087292</v>
      </c>
      <c r="AB692" s="96">
        <v>686.3723908918405</v>
      </c>
      <c r="AC692" s="96">
        <v>599.99003795066403</v>
      </c>
      <c r="AD692" s="96">
        <v>600.24335863377598</v>
      </c>
      <c r="AE692" s="96">
        <v>653.18738140417463</v>
      </c>
      <c r="AF692" s="96">
        <v>631.14848197343451</v>
      </c>
    </row>
    <row r="693" spans="1:32">
      <c r="A693" s="3">
        <v>2018</v>
      </c>
      <c r="B693" s="5" t="s">
        <v>17</v>
      </c>
      <c r="C693" s="5" t="s">
        <v>24</v>
      </c>
      <c r="D693" s="2">
        <v>7</v>
      </c>
      <c r="E693" s="2">
        <v>16</v>
      </c>
      <c r="F693" s="96">
        <v>187.3</v>
      </c>
      <c r="G693" s="96">
        <v>187.9</v>
      </c>
      <c r="H693" s="96">
        <v>185.6</v>
      </c>
      <c r="I693" s="96">
        <v>185.1</v>
      </c>
      <c r="J693" s="96">
        <v>180</v>
      </c>
      <c r="K693" s="96">
        <v>186.8</v>
      </c>
      <c r="L693" s="96">
        <v>187</v>
      </c>
      <c r="M693" s="96">
        <v>192.2</v>
      </c>
      <c r="N693" s="96">
        <v>188.4</v>
      </c>
      <c r="O693" s="96">
        <v>183.9</v>
      </c>
      <c r="P693" s="96">
        <v>183.8</v>
      </c>
      <c r="Q693" s="96">
        <v>194.4</v>
      </c>
      <c r="R693" s="96">
        <v>184.7</v>
      </c>
      <c r="S693" s="19">
        <v>105.4</v>
      </c>
      <c r="T693" s="96">
        <v>237.23481973434536</v>
      </c>
      <c r="U693" s="96">
        <v>237.99478178368122</v>
      </c>
      <c r="V693" s="96">
        <v>235.08159392789372</v>
      </c>
      <c r="W693" s="96">
        <v>234.44829222011381</v>
      </c>
      <c r="X693" s="96">
        <v>227.988614800759</v>
      </c>
      <c r="Y693" s="96">
        <v>236.60151802656549</v>
      </c>
      <c r="Z693" s="96">
        <v>236.85483870967741</v>
      </c>
      <c r="AA693" s="96">
        <v>243.4411764705882</v>
      </c>
      <c r="AB693" s="96">
        <v>238.6280834914611</v>
      </c>
      <c r="AC693" s="96">
        <v>232.92836812144213</v>
      </c>
      <c r="AD693" s="96">
        <v>232.80170777988616</v>
      </c>
      <c r="AE693" s="96">
        <v>246.22770398481973</v>
      </c>
      <c r="AF693" s="96">
        <v>233.94165085388991</v>
      </c>
    </row>
    <row r="694" spans="1:32">
      <c r="A694" s="3">
        <v>2018</v>
      </c>
      <c r="B694" s="5" t="s">
        <v>17</v>
      </c>
      <c r="C694" s="5" t="s">
        <v>25</v>
      </c>
      <c r="D694" s="2">
        <v>8</v>
      </c>
      <c r="E694" s="2">
        <v>16</v>
      </c>
      <c r="F694" s="96">
        <v>176.8</v>
      </c>
      <c r="G694" s="96">
        <v>187.9</v>
      </c>
      <c r="H694" s="96">
        <v>175.7</v>
      </c>
      <c r="I694" s="96">
        <v>172.5</v>
      </c>
      <c r="J694" s="96">
        <v>172.3</v>
      </c>
      <c r="K694" s="96">
        <v>176.8</v>
      </c>
      <c r="L694" s="96">
        <v>172.5</v>
      </c>
      <c r="M694" s="96">
        <v>187.9</v>
      </c>
      <c r="N694" s="96">
        <v>180</v>
      </c>
      <c r="O694" s="96">
        <v>171.8</v>
      </c>
      <c r="P694" s="96">
        <v>166.1</v>
      </c>
      <c r="Q694" s="96">
        <v>172.5</v>
      </c>
      <c r="R694" s="96">
        <v>161.80000000000001</v>
      </c>
      <c r="S694" s="19">
        <v>105.4</v>
      </c>
      <c r="T694" s="96">
        <v>223.93548387096774</v>
      </c>
      <c r="U694" s="96">
        <v>237.99478178368122</v>
      </c>
      <c r="V694" s="96">
        <v>222.54222011385195</v>
      </c>
      <c r="W694" s="96">
        <v>218.4890891840607</v>
      </c>
      <c r="X694" s="96">
        <v>218.23576850094878</v>
      </c>
      <c r="Y694" s="96">
        <v>223.93548387096774</v>
      </c>
      <c r="Z694" s="96">
        <v>218.4890891840607</v>
      </c>
      <c r="AA694" s="96">
        <v>237.99478178368122</v>
      </c>
      <c r="AB694" s="96">
        <v>227.988614800759</v>
      </c>
      <c r="AC694" s="96">
        <v>217.6024667931689</v>
      </c>
      <c r="AD694" s="96">
        <v>210.38282732447814</v>
      </c>
      <c r="AE694" s="96">
        <v>218.4890891840607</v>
      </c>
      <c r="AF694" s="96">
        <v>204.93643263757119</v>
      </c>
    </row>
    <row r="695" spans="1:32">
      <c r="A695" s="3">
        <v>2018</v>
      </c>
      <c r="B695" s="5" t="s">
        <v>17</v>
      </c>
      <c r="C695" s="5" t="s">
        <v>26</v>
      </c>
      <c r="D695" s="2">
        <v>9</v>
      </c>
      <c r="E695" s="2">
        <v>16</v>
      </c>
      <c r="F695" s="96">
        <v>189.9</v>
      </c>
      <c r="G695" s="96">
        <v>187.7</v>
      </c>
      <c r="H695" s="96">
        <v>188.4</v>
      </c>
      <c r="I695" s="96">
        <v>188.8</v>
      </c>
      <c r="J695" s="96">
        <v>181.8</v>
      </c>
      <c r="K695" s="96">
        <v>188.5</v>
      </c>
      <c r="L695" s="96">
        <v>190.3</v>
      </c>
      <c r="M695" s="96">
        <v>196.9</v>
      </c>
      <c r="N695" s="96">
        <v>191</v>
      </c>
      <c r="O695" s="96">
        <v>187.9</v>
      </c>
      <c r="P695" s="96">
        <v>187.5</v>
      </c>
      <c r="Q695" s="96">
        <v>200.4</v>
      </c>
      <c r="R695" s="96">
        <v>190.3</v>
      </c>
      <c r="S695" s="19">
        <v>105.4</v>
      </c>
      <c r="T695" s="96">
        <v>240.52798861480076</v>
      </c>
      <c r="U695" s="96">
        <v>237.74146110056921</v>
      </c>
      <c r="V695" s="96">
        <v>238.6280834914611</v>
      </c>
      <c r="W695" s="96">
        <v>239.13472485768503</v>
      </c>
      <c r="X695" s="96">
        <v>230.26850094876662</v>
      </c>
      <c r="Y695" s="96">
        <v>238.75474383301707</v>
      </c>
      <c r="Z695" s="96">
        <v>241.03462998102469</v>
      </c>
      <c r="AA695" s="96">
        <v>249.39421252371918</v>
      </c>
      <c r="AB695" s="96">
        <v>241.92125237191649</v>
      </c>
      <c r="AC695" s="96">
        <v>237.99478178368122</v>
      </c>
      <c r="AD695" s="96">
        <v>237.48814041745729</v>
      </c>
      <c r="AE695" s="96">
        <v>253.82732447817835</v>
      </c>
      <c r="AF695" s="96">
        <v>241.03462998102469</v>
      </c>
    </row>
    <row r="696" spans="1:32">
      <c r="A696" s="3">
        <v>2018</v>
      </c>
      <c r="B696" s="5" t="s">
        <v>27</v>
      </c>
      <c r="C696" s="5" t="s">
        <v>18</v>
      </c>
      <c r="D696" s="2">
        <v>10</v>
      </c>
      <c r="E696" s="2">
        <v>16</v>
      </c>
      <c r="F696" s="44">
        <v>12.77</v>
      </c>
      <c r="G696" s="44">
        <v>11.74</v>
      </c>
      <c r="H696" s="44">
        <v>11.97</v>
      </c>
      <c r="I696" s="44">
        <v>11.69</v>
      </c>
      <c r="J696" s="44">
        <v>11.78</v>
      </c>
      <c r="K696" s="44">
        <v>11.98</v>
      </c>
      <c r="L696" s="44">
        <v>13.17</v>
      </c>
      <c r="M696" s="44">
        <v>15.87</v>
      </c>
      <c r="N696" s="44">
        <v>14.04</v>
      </c>
      <c r="O696" s="44">
        <v>12.12</v>
      </c>
      <c r="P696" s="44">
        <v>11.67</v>
      </c>
      <c r="Q696" s="44">
        <v>12.88</v>
      </c>
      <c r="R696" s="44">
        <v>11.45</v>
      </c>
      <c r="S696" s="19">
        <v>105.4</v>
      </c>
      <c r="T696" s="44">
        <v>16.17452561669829</v>
      </c>
      <c r="U696" s="44">
        <v>14.869924098671726</v>
      </c>
      <c r="V696" s="44">
        <v>15.161242884250475</v>
      </c>
      <c r="W696" s="44">
        <v>14.806593927893738</v>
      </c>
      <c r="X696" s="44">
        <v>14.920588235294115</v>
      </c>
      <c r="Y696" s="44">
        <v>15.173908918406072</v>
      </c>
      <c r="Z696" s="44">
        <v>16.6811669829222</v>
      </c>
      <c r="AA696" s="44">
        <v>20.100996204933587</v>
      </c>
      <c r="AB696" s="44">
        <v>17.783111954459201</v>
      </c>
      <c r="AC696" s="44">
        <v>15.351233396584439</v>
      </c>
      <c r="AD696" s="44">
        <v>14.781261859582541</v>
      </c>
      <c r="AE696" s="44">
        <v>16.313851992409866</v>
      </c>
      <c r="AF696" s="44">
        <v>14.50260910815939</v>
      </c>
    </row>
    <row r="697" spans="1:32">
      <c r="A697" s="3">
        <v>2018</v>
      </c>
      <c r="B697" s="5" t="s">
        <v>27</v>
      </c>
      <c r="C697" s="5" t="s">
        <v>19</v>
      </c>
      <c r="D697" s="2">
        <v>11</v>
      </c>
      <c r="E697" s="2">
        <v>16</v>
      </c>
      <c r="F697" s="44">
        <v>14.08</v>
      </c>
      <c r="G697" s="44">
        <v>13.14</v>
      </c>
      <c r="H697" s="44">
        <v>13.21</v>
      </c>
      <c r="I697" s="44">
        <v>12.87</v>
      </c>
      <c r="J697" s="44">
        <v>13.23</v>
      </c>
      <c r="K697" s="44">
        <v>13.19</v>
      </c>
      <c r="L697" s="44">
        <v>14.76</v>
      </c>
      <c r="M697" s="44">
        <v>16.899999999999999</v>
      </c>
      <c r="N697" s="44">
        <v>15.81</v>
      </c>
      <c r="O697" s="44">
        <v>13.54</v>
      </c>
      <c r="P697" s="44">
        <v>12.74</v>
      </c>
      <c r="Q697" s="44">
        <v>13.97</v>
      </c>
      <c r="R697" s="44">
        <v>12.02</v>
      </c>
      <c r="S697" s="19">
        <v>105.4</v>
      </c>
      <c r="T697" s="44">
        <v>17.833776091081592</v>
      </c>
      <c r="U697" s="44">
        <v>16.643168880455409</v>
      </c>
      <c r="V697" s="44">
        <v>16.731831119544591</v>
      </c>
      <c r="W697" s="44">
        <v>16.301185958254269</v>
      </c>
      <c r="X697" s="44">
        <v>16.757163187855788</v>
      </c>
      <c r="Y697" s="44">
        <v>16.706499051233397</v>
      </c>
      <c r="Z697" s="44">
        <v>18.695066413662239</v>
      </c>
      <c r="AA697" s="44">
        <v>21.405597722960149</v>
      </c>
      <c r="AB697" s="44">
        <v>20.025000000000002</v>
      </c>
      <c r="AC697" s="44">
        <v>17.149810246679316</v>
      </c>
      <c r="AD697" s="44">
        <v>16.136527514231499</v>
      </c>
      <c r="AE697" s="44">
        <v>17.69444971537002</v>
      </c>
      <c r="AF697" s="44">
        <v>15.224573055028461</v>
      </c>
    </row>
    <row r="698" spans="1:32">
      <c r="A698" s="3">
        <v>2018</v>
      </c>
      <c r="B698" s="5" t="s">
        <v>27</v>
      </c>
      <c r="C698" s="5" t="s">
        <v>20</v>
      </c>
      <c r="D698" s="2">
        <v>12</v>
      </c>
      <c r="E698" s="2">
        <v>16</v>
      </c>
      <c r="F698" s="44">
        <v>11.5</v>
      </c>
      <c r="G698" s="44">
        <v>10.52</v>
      </c>
      <c r="H698" s="44">
        <v>10.84</v>
      </c>
      <c r="I698" s="44">
        <v>10.43</v>
      </c>
      <c r="J698" s="44">
        <v>10.35</v>
      </c>
      <c r="K698" s="44">
        <v>10.7</v>
      </c>
      <c r="L698" s="44">
        <v>11.6</v>
      </c>
      <c r="M698" s="44">
        <v>14.8</v>
      </c>
      <c r="N698" s="44">
        <v>12.29</v>
      </c>
      <c r="O698" s="44">
        <v>10.89</v>
      </c>
      <c r="P698" s="44">
        <v>10.65</v>
      </c>
      <c r="Q698" s="44">
        <v>11.79</v>
      </c>
      <c r="R698" s="44">
        <v>10.7</v>
      </c>
      <c r="S698" s="19">
        <v>105.4</v>
      </c>
      <c r="T698" s="44">
        <v>14.56593927893738</v>
      </c>
      <c r="U698" s="44">
        <v>13.324667931688802</v>
      </c>
      <c r="V698" s="44">
        <v>13.72998102466793</v>
      </c>
      <c r="W698" s="44">
        <v>13.210673624288424</v>
      </c>
      <c r="X698" s="44">
        <v>13.109345351043642</v>
      </c>
      <c r="Y698" s="44">
        <v>13.552656546489562</v>
      </c>
      <c r="Z698" s="44">
        <v>14.692599620493358</v>
      </c>
      <c r="AA698" s="44">
        <v>18.74573055028463</v>
      </c>
      <c r="AB698" s="44">
        <v>15.5665559772296</v>
      </c>
      <c r="AC698" s="44">
        <v>13.79331119544592</v>
      </c>
      <c r="AD698" s="44">
        <v>13.489326375711576</v>
      </c>
      <c r="AE698" s="44">
        <v>14.933254269449714</v>
      </c>
      <c r="AF698" s="44">
        <v>13.552656546489562</v>
      </c>
    </row>
    <row r="699" spans="1:32">
      <c r="A699" s="3">
        <v>2018</v>
      </c>
      <c r="B699" s="5" t="s">
        <v>27</v>
      </c>
      <c r="C699" s="5" t="s">
        <v>21</v>
      </c>
      <c r="D699" s="2">
        <v>13</v>
      </c>
      <c r="E699" s="2">
        <v>16</v>
      </c>
      <c r="F699" s="44">
        <v>14.37</v>
      </c>
      <c r="G699" s="44">
        <v>13.13</v>
      </c>
      <c r="H699" s="44">
        <v>13.46</v>
      </c>
      <c r="I699" s="44">
        <v>13.02</v>
      </c>
      <c r="J699" s="44">
        <v>13.27</v>
      </c>
      <c r="K699" s="44">
        <v>13.35</v>
      </c>
      <c r="L699" s="44">
        <v>14.82</v>
      </c>
      <c r="M699" s="44">
        <v>17.54</v>
      </c>
      <c r="N699" s="44">
        <v>15.77</v>
      </c>
      <c r="O699" s="44">
        <v>13.58</v>
      </c>
      <c r="P699" s="44">
        <v>13.05</v>
      </c>
      <c r="Q699" s="44">
        <v>14.37</v>
      </c>
      <c r="R699" s="44">
        <v>12.74</v>
      </c>
      <c r="S699" s="19">
        <v>105.4</v>
      </c>
      <c r="T699" s="44">
        <v>18.201091081593926</v>
      </c>
      <c r="U699" s="44">
        <v>16.630502846299809</v>
      </c>
      <c r="V699" s="44">
        <v>17.048481973434534</v>
      </c>
      <c r="W699" s="44">
        <v>16.491176470588233</v>
      </c>
      <c r="X699" s="44">
        <v>16.807827324478176</v>
      </c>
      <c r="Y699" s="44">
        <v>16.909155597722958</v>
      </c>
      <c r="Z699" s="44">
        <v>18.771062618595824</v>
      </c>
      <c r="AA699" s="44">
        <v>22.216223908918401</v>
      </c>
      <c r="AB699" s="44">
        <v>19.974335863377608</v>
      </c>
      <c r="AC699" s="44">
        <v>17.200474383301707</v>
      </c>
      <c r="AD699" s="44">
        <v>16.52917457305503</v>
      </c>
      <c r="AE699" s="44">
        <v>18.201091081593926</v>
      </c>
      <c r="AF699" s="44">
        <v>16.136527514231499</v>
      </c>
    </row>
    <row r="700" spans="1:32">
      <c r="A700" s="3">
        <v>2018</v>
      </c>
      <c r="B700" s="5" t="s">
        <v>27</v>
      </c>
      <c r="C700" s="5" t="s">
        <v>22</v>
      </c>
      <c r="D700" s="2">
        <v>14</v>
      </c>
      <c r="E700" s="2">
        <v>16</v>
      </c>
      <c r="F700" s="44">
        <v>14.91</v>
      </c>
      <c r="G700" s="44">
        <v>13.7</v>
      </c>
      <c r="H700" s="44">
        <v>14.07</v>
      </c>
      <c r="I700" s="44">
        <v>13.55</v>
      </c>
      <c r="J700" s="44">
        <v>13.89</v>
      </c>
      <c r="K700" s="44">
        <v>13.98</v>
      </c>
      <c r="L700" s="44">
        <v>15.63</v>
      </c>
      <c r="M700" s="44">
        <v>18.32</v>
      </c>
      <c r="N700" s="44">
        <v>16.7</v>
      </c>
      <c r="O700" s="44">
        <v>14.26</v>
      </c>
      <c r="P700" s="44">
        <v>13.51</v>
      </c>
      <c r="Q700" s="44">
        <v>14.78</v>
      </c>
      <c r="R700" s="44">
        <v>12.69</v>
      </c>
      <c r="S700" s="19">
        <v>105.4</v>
      </c>
      <c r="T700" s="44">
        <v>18.885056925996206</v>
      </c>
      <c r="U700" s="44">
        <v>17.352466793168876</v>
      </c>
      <c r="V700" s="44">
        <v>17.821110056925995</v>
      </c>
      <c r="W700" s="44">
        <v>17.162476280834916</v>
      </c>
      <c r="X700" s="44">
        <v>17.593121442125238</v>
      </c>
      <c r="Y700" s="44">
        <v>17.707115749525617</v>
      </c>
      <c r="Z700" s="44">
        <v>19.797011385199241</v>
      </c>
      <c r="AA700" s="44">
        <v>23.204174573055031</v>
      </c>
      <c r="AB700" s="44">
        <v>21.152277039848194</v>
      </c>
      <c r="AC700" s="44">
        <v>18.061764705882354</v>
      </c>
      <c r="AD700" s="44">
        <v>17.111812144212522</v>
      </c>
      <c r="AE700" s="44">
        <v>18.720398481973433</v>
      </c>
      <c r="AF700" s="44">
        <v>16.073197343453511</v>
      </c>
    </row>
    <row r="701" spans="1:32">
      <c r="A701" s="3">
        <v>2018</v>
      </c>
      <c r="B701" s="5" t="s">
        <v>27</v>
      </c>
      <c r="C701" s="5" t="s">
        <v>23</v>
      </c>
      <c r="D701" s="2">
        <v>15</v>
      </c>
      <c r="E701" s="2">
        <v>16</v>
      </c>
      <c r="F701" s="44">
        <v>13.54</v>
      </c>
      <c r="G701" s="44">
        <v>12.13</v>
      </c>
      <c r="H701" s="44">
        <v>12.56</v>
      </c>
      <c r="I701" s="44">
        <v>12.13</v>
      </c>
      <c r="J701" s="44">
        <v>12.07</v>
      </c>
      <c r="K701" s="44">
        <v>12.49</v>
      </c>
      <c r="L701" s="44">
        <v>13.75</v>
      </c>
      <c r="M701" s="44">
        <v>16.829999999999998</v>
      </c>
      <c r="N701" s="44">
        <v>14.45</v>
      </c>
      <c r="O701" s="44">
        <v>12.45</v>
      </c>
      <c r="P701" s="44">
        <v>12.32</v>
      </c>
      <c r="Q701" s="44">
        <v>13.94</v>
      </c>
      <c r="R701" s="44">
        <v>12.85</v>
      </c>
      <c r="S701" s="19">
        <v>105.4</v>
      </c>
      <c r="T701" s="44">
        <v>17.149810246679316</v>
      </c>
      <c r="U701" s="44">
        <v>15.363899430740037</v>
      </c>
      <c r="V701" s="44">
        <v>15.90853889943074</v>
      </c>
      <c r="W701" s="44">
        <v>15.363899430740037</v>
      </c>
      <c r="X701" s="44">
        <v>15.287903225806451</v>
      </c>
      <c r="Y701" s="44">
        <v>15.819876660341555</v>
      </c>
      <c r="Z701" s="44">
        <v>17.415796963946867</v>
      </c>
      <c r="AA701" s="44">
        <v>21.316935483870964</v>
      </c>
      <c r="AB701" s="44">
        <v>18.302419354838708</v>
      </c>
      <c r="AC701" s="44">
        <v>15.769212523719162</v>
      </c>
      <c r="AD701" s="44">
        <v>15.604554079696394</v>
      </c>
      <c r="AE701" s="44">
        <v>17.656451612903226</v>
      </c>
      <c r="AF701" s="44">
        <v>16.275853889943072</v>
      </c>
    </row>
    <row r="702" spans="1:32">
      <c r="A702" s="3">
        <v>2018</v>
      </c>
      <c r="B702" s="5" t="s">
        <v>27</v>
      </c>
      <c r="C702" s="5" t="s">
        <v>24</v>
      </c>
      <c r="D702" s="2">
        <v>16</v>
      </c>
      <c r="E702" s="2">
        <v>16</v>
      </c>
      <c r="F702" s="44">
        <v>9.33</v>
      </c>
      <c r="G702" s="44">
        <v>8.85</v>
      </c>
      <c r="H702" s="44">
        <v>9.02</v>
      </c>
      <c r="I702" s="44">
        <v>9</v>
      </c>
      <c r="J702" s="44">
        <v>8.99</v>
      </c>
      <c r="K702" s="44">
        <v>9.09</v>
      </c>
      <c r="L702" s="44">
        <v>9.39</v>
      </c>
      <c r="M702" s="44">
        <v>10.130000000000001</v>
      </c>
      <c r="N702" s="44">
        <v>9.7899999999999991</v>
      </c>
      <c r="O702" s="44">
        <v>9.4700000000000006</v>
      </c>
      <c r="P702" s="44">
        <v>8.99</v>
      </c>
      <c r="Q702" s="44">
        <v>9.67</v>
      </c>
      <c r="R702" s="44">
        <v>8.82</v>
      </c>
      <c r="S702" s="19">
        <v>105.4</v>
      </c>
      <c r="T702" s="44">
        <v>11.817409867172675</v>
      </c>
      <c r="U702" s="44">
        <v>11.209440227703983</v>
      </c>
      <c r="V702" s="44">
        <v>11.424762808349143</v>
      </c>
      <c r="W702" s="44">
        <v>11.39943074003795</v>
      </c>
      <c r="X702" s="44">
        <v>11.386764705882351</v>
      </c>
      <c r="Y702" s="44">
        <v>11.513425047438329</v>
      </c>
      <c r="Z702" s="44">
        <v>11.893406072106261</v>
      </c>
      <c r="AA702" s="44">
        <v>12.830692599620493</v>
      </c>
      <c r="AB702" s="44">
        <v>12.400047438330169</v>
      </c>
      <c r="AC702" s="44">
        <v>11.994734345351045</v>
      </c>
      <c r="AD702" s="44">
        <v>11.386764705882351</v>
      </c>
      <c r="AE702" s="44">
        <v>12.248055028462996</v>
      </c>
      <c r="AF702" s="44">
        <v>11.171442125237192</v>
      </c>
    </row>
    <row r="703" spans="1:32">
      <c r="A703" s="3">
        <v>2018</v>
      </c>
      <c r="B703" s="5" t="s">
        <v>27</v>
      </c>
      <c r="C703" s="5" t="s">
        <v>25</v>
      </c>
      <c r="D703" s="2">
        <v>17</v>
      </c>
      <c r="E703" s="2">
        <v>16</v>
      </c>
      <c r="F703" s="44">
        <v>9.02</v>
      </c>
      <c r="G703" s="44">
        <v>8.6300000000000008</v>
      </c>
      <c r="H703" s="44">
        <v>8.85</v>
      </c>
      <c r="I703" s="44">
        <v>8.75</v>
      </c>
      <c r="J703" s="44">
        <v>8.75</v>
      </c>
      <c r="K703" s="44">
        <v>8.8000000000000007</v>
      </c>
      <c r="L703" s="44">
        <v>9.18</v>
      </c>
      <c r="M703" s="44">
        <v>9.8800000000000008</v>
      </c>
      <c r="N703" s="44">
        <v>9.44</v>
      </c>
      <c r="O703" s="44">
        <v>9</v>
      </c>
      <c r="P703" s="44">
        <v>8.66</v>
      </c>
      <c r="Q703" s="44">
        <v>9.0399999999999991</v>
      </c>
      <c r="R703" s="44">
        <v>8.34</v>
      </c>
      <c r="S703" s="19">
        <v>105.4</v>
      </c>
      <c r="T703" s="44">
        <v>11.424762808349143</v>
      </c>
      <c r="U703" s="44">
        <v>10.930787476280834</v>
      </c>
      <c r="V703" s="44">
        <v>11.209440227703983</v>
      </c>
      <c r="W703" s="44">
        <v>11.082779886148007</v>
      </c>
      <c r="X703" s="44">
        <v>11.082779886148007</v>
      </c>
      <c r="Y703" s="44">
        <v>11.146110056925997</v>
      </c>
      <c r="Z703" s="44">
        <v>11.627419354838709</v>
      </c>
      <c r="AA703" s="44">
        <v>12.51404174573055</v>
      </c>
      <c r="AB703" s="44">
        <v>11.956736242884251</v>
      </c>
      <c r="AC703" s="44">
        <v>11.39943074003795</v>
      </c>
      <c r="AD703" s="44">
        <v>10.968785578747628</v>
      </c>
      <c r="AE703" s="44">
        <v>11.450094876660341</v>
      </c>
      <c r="AF703" s="44">
        <v>10.563472485768498</v>
      </c>
    </row>
    <row r="704" spans="1:32">
      <c r="A704" s="3">
        <v>2018</v>
      </c>
      <c r="B704" s="5" t="s">
        <v>27</v>
      </c>
      <c r="C704" s="5" t="s">
        <v>26</v>
      </c>
      <c r="D704" s="2">
        <v>18</v>
      </c>
      <c r="E704" s="2">
        <v>16</v>
      </c>
      <c r="F704" s="44">
        <v>9.44</v>
      </c>
      <c r="G704" s="44">
        <v>8.91</v>
      </c>
      <c r="H704" s="44">
        <v>9.07</v>
      </c>
      <c r="I704" s="44">
        <v>9.07</v>
      </c>
      <c r="J704" s="44">
        <v>9.02</v>
      </c>
      <c r="K704" s="44">
        <v>9.17</v>
      </c>
      <c r="L704" s="44">
        <v>9.4600000000000009</v>
      </c>
      <c r="M704" s="44">
        <v>10.23</v>
      </c>
      <c r="N704" s="44">
        <v>9.8800000000000008</v>
      </c>
      <c r="O704" s="44">
        <v>9.5500000000000007</v>
      </c>
      <c r="P704" s="44">
        <v>9.06</v>
      </c>
      <c r="Q704" s="44">
        <v>9.74</v>
      </c>
      <c r="R704" s="44">
        <v>9</v>
      </c>
      <c r="S704" s="19">
        <v>105.4</v>
      </c>
      <c r="T704" s="44">
        <v>11.956736242884251</v>
      </c>
      <c r="U704" s="44">
        <v>11.285436432637571</v>
      </c>
      <c r="V704" s="44">
        <v>11.488092979127135</v>
      </c>
      <c r="W704" s="44">
        <v>11.488092979127135</v>
      </c>
      <c r="X704" s="44">
        <v>11.424762808349143</v>
      </c>
      <c r="Y704" s="44">
        <v>11.614753320683111</v>
      </c>
      <c r="Z704" s="44">
        <v>11.982068311195446</v>
      </c>
      <c r="AA704" s="44">
        <v>12.957352941176472</v>
      </c>
      <c r="AB704" s="44">
        <v>12.51404174573055</v>
      </c>
      <c r="AC704" s="44">
        <v>12.096062618595827</v>
      </c>
      <c r="AD704" s="44">
        <v>11.475426944971536</v>
      </c>
      <c r="AE704" s="44">
        <v>12.336717267552181</v>
      </c>
      <c r="AF704" s="44">
        <v>11.39943074003795</v>
      </c>
    </row>
    <row r="705" spans="1:32">
      <c r="A705" s="3">
        <v>2018</v>
      </c>
      <c r="B705" s="5" t="s">
        <v>28</v>
      </c>
      <c r="C705" s="5" t="s">
        <v>18</v>
      </c>
      <c r="D705" s="2">
        <v>19</v>
      </c>
      <c r="E705" s="2">
        <v>16</v>
      </c>
      <c r="F705" s="45">
        <v>12.71</v>
      </c>
      <c r="G705" s="45">
        <v>11.67</v>
      </c>
      <c r="H705" s="45">
        <v>11.91</v>
      </c>
      <c r="I705" s="45">
        <v>11.6</v>
      </c>
      <c r="J705" s="45">
        <v>11.74</v>
      </c>
      <c r="K705" s="45">
        <v>11.91</v>
      </c>
      <c r="L705" s="45">
        <v>13.1</v>
      </c>
      <c r="M705" s="45">
        <v>15.86</v>
      </c>
      <c r="N705" s="45">
        <v>14</v>
      </c>
      <c r="O705" s="45">
        <v>12.06</v>
      </c>
      <c r="P705" s="45">
        <v>11.62</v>
      </c>
      <c r="Q705" s="45">
        <v>12.79</v>
      </c>
      <c r="R705" s="45">
        <v>11.31</v>
      </c>
      <c r="S705" s="19">
        <v>105.4</v>
      </c>
      <c r="T705" s="45">
        <v>16.098529411764705</v>
      </c>
      <c r="U705" s="45">
        <v>14.781261859582541</v>
      </c>
      <c r="V705" s="45">
        <v>15.085246679316889</v>
      </c>
      <c r="W705" s="45">
        <v>14.692599620493358</v>
      </c>
      <c r="X705" s="45">
        <v>14.869924098671726</v>
      </c>
      <c r="Y705" s="45">
        <v>15.085246679316889</v>
      </c>
      <c r="Z705" s="45">
        <v>16.592504743833015</v>
      </c>
      <c r="AA705" s="45">
        <v>20.088330170777986</v>
      </c>
      <c r="AB705" s="45">
        <v>17.73244781783681</v>
      </c>
      <c r="AC705" s="45">
        <v>15.275237191650852</v>
      </c>
      <c r="AD705" s="45">
        <v>14.717931688804553</v>
      </c>
      <c r="AE705" s="45">
        <v>16.199857685009487</v>
      </c>
      <c r="AF705" s="45">
        <v>14.325284629981024</v>
      </c>
    </row>
    <row r="706" spans="1:32">
      <c r="A706" s="3">
        <v>2018</v>
      </c>
      <c r="B706" s="5" t="s">
        <v>28</v>
      </c>
      <c r="C706" s="5" t="s">
        <v>19</v>
      </c>
      <c r="D706" s="2">
        <v>20</v>
      </c>
      <c r="E706" s="2">
        <v>16</v>
      </c>
      <c r="F706" s="45">
        <v>13.99</v>
      </c>
      <c r="G706" s="45">
        <v>12.98</v>
      </c>
      <c r="H706" s="45">
        <v>13.09</v>
      </c>
      <c r="I706" s="45">
        <v>12.75</v>
      </c>
      <c r="J706" s="45">
        <v>13.08</v>
      </c>
      <c r="K706" s="45">
        <v>13.11</v>
      </c>
      <c r="L706" s="45">
        <v>14.64</v>
      </c>
      <c r="M706" s="45">
        <v>16.89</v>
      </c>
      <c r="N706" s="45">
        <v>15.66</v>
      </c>
      <c r="O706" s="45">
        <v>13.46</v>
      </c>
      <c r="P706" s="45">
        <v>12.62</v>
      </c>
      <c r="Q706" s="45">
        <v>13.87</v>
      </c>
      <c r="R706" s="45">
        <v>11.9</v>
      </c>
      <c r="S706" s="19">
        <v>105.4</v>
      </c>
      <c r="T706" s="45">
        <v>17.719781783681213</v>
      </c>
      <c r="U706" s="45">
        <v>16.440512333965845</v>
      </c>
      <c r="V706" s="45">
        <v>16.579838709677418</v>
      </c>
      <c r="W706" s="45">
        <v>16.149193548387096</v>
      </c>
      <c r="X706" s="45">
        <v>16.567172675521821</v>
      </c>
      <c r="Y706" s="45">
        <v>16.605170777988615</v>
      </c>
      <c r="Z706" s="45">
        <v>18.543074003795066</v>
      </c>
      <c r="AA706" s="45">
        <v>21.392931688804552</v>
      </c>
      <c r="AB706" s="45">
        <v>19.835009487666035</v>
      </c>
      <c r="AC706" s="45">
        <v>17.048481973434534</v>
      </c>
      <c r="AD706" s="45">
        <v>15.984535104364324</v>
      </c>
      <c r="AE706" s="45">
        <v>17.56778937381404</v>
      </c>
      <c r="AF706" s="45">
        <v>15.07258064516129</v>
      </c>
    </row>
    <row r="707" spans="1:32">
      <c r="A707" s="3">
        <v>2018</v>
      </c>
      <c r="B707" s="5" t="s">
        <v>28</v>
      </c>
      <c r="C707" s="5" t="s">
        <v>20</v>
      </c>
      <c r="D707" s="2">
        <v>21</v>
      </c>
      <c r="E707" s="2">
        <v>16</v>
      </c>
      <c r="F707" s="45">
        <v>11.49</v>
      </c>
      <c r="G707" s="45">
        <v>10.5</v>
      </c>
      <c r="H707" s="45">
        <v>10.83</v>
      </c>
      <c r="I707" s="45">
        <v>10.42</v>
      </c>
      <c r="J707" s="45">
        <v>10.36</v>
      </c>
      <c r="K707" s="45">
        <v>10.71</v>
      </c>
      <c r="L707" s="45">
        <v>11.6</v>
      </c>
      <c r="M707" s="45">
        <v>14.8</v>
      </c>
      <c r="N707" s="45">
        <v>12.29</v>
      </c>
      <c r="O707" s="45">
        <v>10.87</v>
      </c>
      <c r="P707" s="45">
        <v>10.67</v>
      </c>
      <c r="Q707" s="45">
        <v>11.78</v>
      </c>
      <c r="R707" s="45">
        <v>10.65</v>
      </c>
      <c r="S707" s="19">
        <v>105.4</v>
      </c>
      <c r="T707" s="45">
        <v>14.553273244781783</v>
      </c>
      <c r="U707" s="45">
        <v>13.299335863377609</v>
      </c>
      <c r="V707" s="45">
        <v>13.717314990512333</v>
      </c>
      <c r="W707" s="45">
        <v>13.198007590132827</v>
      </c>
      <c r="X707" s="45">
        <v>13.12201138519924</v>
      </c>
      <c r="Y707" s="45">
        <v>13.56532258064516</v>
      </c>
      <c r="Z707" s="45">
        <v>14.692599620493358</v>
      </c>
      <c r="AA707" s="45">
        <v>18.74573055028463</v>
      </c>
      <c r="AB707" s="45">
        <v>15.5665559772296</v>
      </c>
      <c r="AC707" s="45">
        <v>13.767979127134724</v>
      </c>
      <c r="AD707" s="45">
        <v>13.51465844402277</v>
      </c>
      <c r="AE707" s="45">
        <v>14.920588235294115</v>
      </c>
      <c r="AF707" s="45">
        <v>13.489326375711576</v>
      </c>
    </row>
    <row r="708" spans="1:32">
      <c r="A708" s="3">
        <v>2018</v>
      </c>
      <c r="B708" s="5" t="s">
        <v>28</v>
      </c>
      <c r="C708" s="5" t="s">
        <v>21</v>
      </c>
      <c r="D708" s="2">
        <v>22</v>
      </c>
      <c r="E708" s="2">
        <v>16</v>
      </c>
      <c r="F708" s="45">
        <v>14.31</v>
      </c>
      <c r="G708" s="45">
        <v>13</v>
      </c>
      <c r="H708" s="45">
        <v>13.38</v>
      </c>
      <c r="I708" s="45">
        <v>12.94</v>
      </c>
      <c r="J708" s="45">
        <v>13.18</v>
      </c>
      <c r="K708" s="45">
        <v>13.25</v>
      </c>
      <c r="L708" s="45">
        <v>14.76</v>
      </c>
      <c r="M708" s="45">
        <v>17.53</v>
      </c>
      <c r="N708" s="45">
        <v>15.66</v>
      </c>
      <c r="O708" s="45">
        <v>13.52</v>
      </c>
      <c r="P708" s="45">
        <v>13</v>
      </c>
      <c r="Q708" s="45">
        <v>14.3</v>
      </c>
      <c r="R708" s="45">
        <v>12.57</v>
      </c>
      <c r="S708" s="19">
        <v>105.4</v>
      </c>
      <c r="T708" s="45">
        <v>18.125094876660341</v>
      </c>
      <c r="U708" s="45">
        <v>16.465844402277039</v>
      </c>
      <c r="V708" s="45">
        <v>16.947153700189752</v>
      </c>
      <c r="W708" s="45">
        <v>16.389848197343454</v>
      </c>
      <c r="X708" s="45">
        <v>16.693833017077797</v>
      </c>
      <c r="Y708" s="45">
        <v>16.782495256166982</v>
      </c>
      <c r="Z708" s="45">
        <v>18.695066413662239</v>
      </c>
      <c r="AA708" s="45">
        <v>22.203557874762808</v>
      </c>
      <c r="AB708" s="45">
        <v>19.835009487666035</v>
      </c>
      <c r="AC708" s="45">
        <v>17.124478178368118</v>
      </c>
      <c r="AD708" s="45">
        <v>16.465844402277039</v>
      </c>
      <c r="AE708" s="45">
        <v>18.112428842504745</v>
      </c>
      <c r="AF708" s="45">
        <v>15.921204933586337</v>
      </c>
    </row>
    <row r="709" spans="1:32">
      <c r="A709" s="3">
        <v>2018</v>
      </c>
      <c r="B709" s="5" t="s">
        <v>28</v>
      </c>
      <c r="C709" s="5" t="s">
        <v>22</v>
      </c>
      <c r="D709" s="2">
        <v>23</v>
      </c>
      <c r="E709" s="2">
        <v>16</v>
      </c>
      <c r="F709" s="45">
        <v>14.8</v>
      </c>
      <c r="G709" s="45">
        <v>13.5</v>
      </c>
      <c r="H709" s="45">
        <v>13.94</v>
      </c>
      <c r="I709" s="45">
        <v>13.44</v>
      </c>
      <c r="J709" s="45">
        <v>13.74</v>
      </c>
      <c r="K709" s="45">
        <v>13.86</v>
      </c>
      <c r="L709" s="45">
        <v>15.52</v>
      </c>
      <c r="M709" s="45">
        <v>18.28</v>
      </c>
      <c r="N709" s="45">
        <v>16.62</v>
      </c>
      <c r="O709" s="45">
        <v>14.2</v>
      </c>
      <c r="P709" s="45">
        <v>13.42</v>
      </c>
      <c r="Q709" s="45">
        <v>14.65</v>
      </c>
      <c r="R709" s="45">
        <v>12.5</v>
      </c>
      <c r="S709" s="19">
        <v>105.4</v>
      </c>
      <c r="T709" s="45">
        <v>18.74573055028463</v>
      </c>
      <c r="U709" s="45">
        <v>17.099146110056925</v>
      </c>
      <c r="V709" s="45">
        <v>17.656451612903226</v>
      </c>
      <c r="W709" s="45">
        <v>17.02314990512334</v>
      </c>
      <c r="X709" s="45">
        <v>17.403130929791271</v>
      </c>
      <c r="Y709" s="45">
        <v>17.555123339658444</v>
      </c>
      <c r="Z709" s="45">
        <v>19.657685009487665</v>
      </c>
      <c r="AA709" s="45">
        <v>23.153510436432637</v>
      </c>
      <c r="AB709" s="45">
        <v>21.050948766603415</v>
      </c>
      <c r="AC709" s="45">
        <v>17.985768500948765</v>
      </c>
      <c r="AD709" s="45">
        <v>16.997817836812143</v>
      </c>
      <c r="AE709" s="45">
        <v>18.555740037950663</v>
      </c>
      <c r="AF709" s="45">
        <v>15.832542694497153</v>
      </c>
    </row>
    <row r="710" spans="1:32">
      <c r="A710" s="3">
        <v>2018</v>
      </c>
      <c r="B710" s="5" t="s">
        <v>28</v>
      </c>
      <c r="C710" s="5" t="s">
        <v>23</v>
      </c>
      <c r="D710" s="2">
        <v>24</v>
      </c>
      <c r="E710" s="2">
        <v>16</v>
      </c>
      <c r="F710" s="45">
        <v>13.52</v>
      </c>
      <c r="G710" s="45">
        <v>12.08</v>
      </c>
      <c r="H710" s="45">
        <v>12.55</v>
      </c>
      <c r="I710" s="45">
        <v>12.1</v>
      </c>
      <c r="J710" s="45">
        <v>12.05</v>
      </c>
      <c r="K710" s="45">
        <v>12.47</v>
      </c>
      <c r="L710" s="45">
        <v>13.74</v>
      </c>
      <c r="M710" s="45">
        <v>16.84</v>
      </c>
      <c r="N710" s="45">
        <v>14.43</v>
      </c>
      <c r="O710" s="45">
        <v>12.43</v>
      </c>
      <c r="P710" s="45">
        <v>12.3</v>
      </c>
      <c r="Q710" s="45">
        <v>13.85</v>
      </c>
      <c r="R710" s="45">
        <v>12.77</v>
      </c>
      <c r="S710" s="19">
        <v>105.4</v>
      </c>
      <c r="T710" s="45">
        <v>17.124478178368118</v>
      </c>
      <c r="U710" s="45">
        <v>15.30056925996205</v>
      </c>
      <c r="V710" s="45">
        <v>15.895872865275143</v>
      </c>
      <c r="W710" s="45">
        <v>15.325901328273243</v>
      </c>
      <c r="X710" s="45">
        <v>15.262571157495257</v>
      </c>
      <c r="Y710" s="45">
        <v>15.794544592030361</v>
      </c>
      <c r="Z710" s="45">
        <v>17.403130929791271</v>
      </c>
      <c r="AA710" s="45">
        <v>21.329601518026564</v>
      </c>
      <c r="AB710" s="45">
        <v>18.277087286527514</v>
      </c>
      <c r="AC710" s="45">
        <v>15.743880455407968</v>
      </c>
      <c r="AD710" s="45">
        <v>15.5792220113852</v>
      </c>
      <c r="AE710" s="45">
        <v>17.542457305502843</v>
      </c>
      <c r="AF710" s="45">
        <v>16.17452561669829</v>
      </c>
    </row>
    <row r="711" spans="1:32">
      <c r="A711" s="3">
        <v>2018</v>
      </c>
      <c r="B711" s="5" t="s">
        <v>28</v>
      </c>
      <c r="C711" s="5" t="s">
        <v>24</v>
      </c>
      <c r="D711" s="2">
        <v>25</v>
      </c>
      <c r="E711" s="2">
        <v>16</v>
      </c>
      <c r="F711" s="45">
        <v>9.34</v>
      </c>
      <c r="G711" s="45">
        <v>8.84</v>
      </c>
      <c r="H711" s="45">
        <v>9.0299999999999994</v>
      </c>
      <c r="I711" s="45">
        <v>9.01</v>
      </c>
      <c r="J711" s="45">
        <v>9</v>
      </c>
      <c r="K711" s="45">
        <v>9.09</v>
      </c>
      <c r="L711" s="45">
        <v>9.41</v>
      </c>
      <c r="M711" s="45">
        <v>10.16</v>
      </c>
      <c r="N711" s="45">
        <v>9.82</v>
      </c>
      <c r="O711" s="45">
        <v>9.48</v>
      </c>
      <c r="P711" s="45">
        <v>9</v>
      </c>
      <c r="Q711" s="45">
        <v>9.67</v>
      </c>
      <c r="R711" s="45">
        <v>8.82</v>
      </c>
      <c r="S711" s="19">
        <v>105.4</v>
      </c>
      <c r="T711" s="45">
        <v>11.830075901328271</v>
      </c>
      <c r="U711" s="45">
        <v>11.196774193548386</v>
      </c>
      <c r="V711" s="45">
        <v>11.437428842504742</v>
      </c>
      <c r="W711" s="45">
        <v>11.412096774193548</v>
      </c>
      <c r="X711" s="45">
        <v>11.39943074003795</v>
      </c>
      <c r="Y711" s="45">
        <v>11.513425047438329</v>
      </c>
      <c r="Z711" s="45">
        <v>11.918738140417458</v>
      </c>
      <c r="AA711" s="45">
        <v>12.868690702087287</v>
      </c>
      <c r="AB711" s="45">
        <v>12.438045540796963</v>
      </c>
      <c r="AC711" s="45">
        <v>12.007400379506642</v>
      </c>
      <c r="AD711" s="45">
        <v>11.39943074003795</v>
      </c>
      <c r="AE711" s="45">
        <v>12.248055028462996</v>
      </c>
      <c r="AF711" s="45">
        <v>11.171442125237192</v>
      </c>
    </row>
    <row r="712" spans="1:32">
      <c r="A712" s="3">
        <v>2018</v>
      </c>
      <c r="B712" s="5" t="s">
        <v>28</v>
      </c>
      <c r="C712" s="5" t="s">
        <v>25</v>
      </c>
      <c r="D712" s="2">
        <v>26</v>
      </c>
      <c r="E712" s="2">
        <v>16</v>
      </c>
      <c r="F712" s="45">
        <v>9.01</v>
      </c>
      <c r="G712" s="45">
        <v>8.57</v>
      </c>
      <c r="H712" s="45">
        <v>8.85</v>
      </c>
      <c r="I712" s="45">
        <v>8.74</v>
      </c>
      <c r="J712" s="45">
        <v>8.76</v>
      </c>
      <c r="K712" s="45">
        <v>8.8000000000000007</v>
      </c>
      <c r="L712" s="45">
        <v>9.14</v>
      </c>
      <c r="M712" s="45">
        <v>9.91</v>
      </c>
      <c r="N712" s="45">
        <v>9.4700000000000006</v>
      </c>
      <c r="O712" s="45">
        <v>9</v>
      </c>
      <c r="P712" s="45">
        <v>8.6999999999999993</v>
      </c>
      <c r="Q712" s="45">
        <v>9.0399999999999991</v>
      </c>
      <c r="R712" s="45">
        <v>8.34</v>
      </c>
      <c r="S712" s="19">
        <v>105.4</v>
      </c>
      <c r="T712" s="45">
        <v>11.412096774193548</v>
      </c>
      <c r="U712" s="45">
        <v>10.854791271347247</v>
      </c>
      <c r="V712" s="45">
        <v>11.209440227703983</v>
      </c>
      <c r="W712" s="45">
        <v>11.070113851992408</v>
      </c>
      <c r="X712" s="45">
        <v>11.095445920303606</v>
      </c>
      <c r="Y712" s="45">
        <v>11.146110056925997</v>
      </c>
      <c r="Z712" s="45">
        <v>11.576755218216318</v>
      </c>
      <c r="AA712" s="45">
        <v>12.552039848197344</v>
      </c>
      <c r="AB712" s="45">
        <v>11.994734345351045</v>
      </c>
      <c r="AC712" s="45">
        <v>11.39943074003795</v>
      </c>
      <c r="AD712" s="45">
        <v>11.019449715370017</v>
      </c>
      <c r="AE712" s="45">
        <v>11.450094876660341</v>
      </c>
      <c r="AF712" s="45">
        <v>10.563472485768498</v>
      </c>
    </row>
    <row r="713" spans="1:32">
      <c r="A713" s="3">
        <v>2018</v>
      </c>
      <c r="B713" s="5" t="s">
        <v>28</v>
      </c>
      <c r="C713" s="5" t="s">
        <v>26</v>
      </c>
      <c r="D713" s="2">
        <v>27</v>
      </c>
      <c r="E713" s="2">
        <v>16</v>
      </c>
      <c r="F713" s="45">
        <v>9.4600000000000009</v>
      </c>
      <c r="G713" s="45">
        <v>8.92</v>
      </c>
      <c r="H713" s="45">
        <v>9.1</v>
      </c>
      <c r="I713" s="45">
        <v>9.08</v>
      </c>
      <c r="J713" s="45">
        <v>9.06</v>
      </c>
      <c r="K713" s="45">
        <v>9.17</v>
      </c>
      <c r="L713" s="45">
        <v>9.4600000000000009</v>
      </c>
      <c r="M713" s="45">
        <v>10.25</v>
      </c>
      <c r="N713" s="45">
        <v>9.91</v>
      </c>
      <c r="O713" s="45">
        <v>9.56</v>
      </c>
      <c r="P713" s="45">
        <v>9.09</v>
      </c>
      <c r="Q713" s="45">
        <v>9.75</v>
      </c>
      <c r="R713" s="45">
        <v>9</v>
      </c>
      <c r="S713" s="19">
        <v>105.4</v>
      </c>
      <c r="T713" s="45">
        <v>11.982068311195446</v>
      </c>
      <c r="U713" s="45">
        <v>11.298102466793168</v>
      </c>
      <c r="V713" s="45">
        <v>11.526091081593927</v>
      </c>
      <c r="W713" s="45">
        <v>11.500759013282732</v>
      </c>
      <c r="X713" s="45">
        <v>11.475426944971536</v>
      </c>
      <c r="Y713" s="45">
        <v>11.614753320683111</v>
      </c>
      <c r="Z713" s="45">
        <v>11.982068311195446</v>
      </c>
      <c r="AA713" s="45">
        <v>12.982685009487666</v>
      </c>
      <c r="AB713" s="45">
        <v>12.552039848197344</v>
      </c>
      <c r="AC713" s="45">
        <v>12.108728652751422</v>
      </c>
      <c r="AD713" s="45">
        <v>11.513425047438329</v>
      </c>
      <c r="AE713" s="45">
        <v>12.34938330170778</v>
      </c>
      <c r="AF713" s="45">
        <v>11.39943074003795</v>
      </c>
    </row>
    <row r="714" spans="1:32">
      <c r="A714" s="3">
        <v>2018</v>
      </c>
      <c r="B714" s="5" t="s">
        <v>29</v>
      </c>
      <c r="C714" s="5" t="s">
        <v>18</v>
      </c>
      <c r="D714" s="2">
        <v>28</v>
      </c>
      <c r="E714" s="2">
        <v>16</v>
      </c>
      <c r="F714" s="46">
        <v>24003</v>
      </c>
      <c r="G714" s="46">
        <v>21869</v>
      </c>
      <c r="H714" s="46">
        <v>22683</v>
      </c>
      <c r="I714" s="46">
        <v>21876</v>
      </c>
      <c r="J714" s="46">
        <v>22480</v>
      </c>
      <c r="K714" s="46">
        <v>22731</v>
      </c>
      <c r="L714" s="46">
        <v>25300</v>
      </c>
      <c r="M714" s="46">
        <v>30296</v>
      </c>
      <c r="N714" s="46">
        <v>26248</v>
      </c>
      <c r="O714" s="46">
        <v>22500</v>
      </c>
      <c r="P714" s="46">
        <v>22099</v>
      </c>
      <c r="Q714" s="46">
        <v>23815</v>
      </c>
      <c r="R714" s="46">
        <v>22068</v>
      </c>
      <c r="S714" s="19">
        <v>105.4</v>
      </c>
      <c r="T714" s="46">
        <v>30402.281783681214</v>
      </c>
      <c r="U714" s="46">
        <v>27699.35009487666</v>
      </c>
      <c r="V714" s="46">
        <v>28730.365275142314</v>
      </c>
      <c r="W714" s="46">
        <v>27708.216318785577</v>
      </c>
      <c r="X714" s="46">
        <v>28473.24478178368</v>
      </c>
      <c r="Y714" s="46">
        <v>28791.162239089183</v>
      </c>
      <c r="Z714" s="46">
        <v>32045.066413662236</v>
      </c>
      <c r="AA714" s="46">
        <v>38373.017077798861</v>
      </c>
      <c r="AB714" s="46">
        <v>33245.806451612902</v>
      </c>
      <c r="AC714" s="46">
        <v>28498.576850094876</v>
      </c>
      <c r="AD714" s="46">
        <v>27990.668880455407</v>
      </c>
      <c r="AE714" s="46">
        <v>30164.160341555977</v>
      </c>
      <c r="AF714" s="46">
        <v>27951.404174573054</v>
      </c>
    </row>
    <row r="715" spans="1:32">
      <c r="A715" s="3">
        <v>2018</v>
      </c>
      <c r="B715" s="5" t="s">
        <v>29</v>
      </c>
      <c r="C715" s="5" t="s">
        <v>19</v>
      </c>
      <c r="D715" s="2">
        <v>29</v>
      </c>
      <c r="E715" s="2">
        <v>16</v>
      </c>
      <c r="F715" s="46">
        <v>29421</v>
      </c>
      <c r="G715" s="46">
        <v>26811</v>
      </c>
      <c r="H715" s="46">
        <v>27350</v>
      </c>
      <c r="I715" s="46">
        <v>27093</v>
      </c>
      <c r="J715" s="46">
        <v>27968</v>
      </c>
      <c r="K715" s="46">
        <v>27668</v>
      </c>
      <c r="L715" s="46">
        <v>31533</v>
      </c>
      <c r="M715" s="46">
        <v>34705</v>
      </c>
      <c r="N715" s="46">
        <v>32614</v>
      </c>
      <c r="O715" s="46">
        <v>28483</v>
      </c>
      <c r="P715" s="46">
        <v>26463</v>
      </c>
      <c r="Q715" s="46">
        <v>29154</v>
      </c>
      <c r="R715" s="46">
        <v>25687</v>
      </c>
      <c r="S715" s="19">
        <v>105.4</v>
      </c>
      <c r="T715" s="46">
        <v>37264.739089184062</v>
      </c>
      <c r="U715" s="46">
        <v>33958.90417457305</v>
      </c>
      <c r="V715" s="46">
        <v>34641.603415559774</v>
      </c>
      <c r="W715" s="46">
        <v>34316.086337760906</v>
      </c>
      <c r="X715" s="46">
        <v>35424.364326375711</v>
      </c>
      <c r="Y715" s="46">
        <v>35044.383301707778</v>
      </c>
      <c r="Z715" s="46">
        <v>39939.805502846299</v>
      </c>
      <c r="AA715" s="46">
        <v>43957.471537001897</v>
      </c>
      <c r="AB715" s="46">
        <v>41309.003795066412</v>
      </c>
      <c r="AC715" s="46">
        <v>36076.665085388995</v>
      </c>
      <c r="AD715" s="46">
        <v>33518.126185958252</v>
      </c>
      <c r="AE715" s="46">
        <v>36926.555977229596</v>
      </c>
      <c r="AF715" s="46">
        <v>32535.241935483868</v>
      </c>
    </row>
    <row r="716" spans="1:32">
      <c r="A716" s="3">
        <v>2018</v>
      </c>
      <c r="B716" s="5" t="s">
        <v>29</v>
      </c>
      <c r="C716" s="5" t="s">
        <v>20</v>
      </c>
      <c r="D716" s="2">
        <v>30</v>
      </c>
      <c r="E716" s="2">
        <v>16</v>
      </c>
      <c r="F716" s="46">
        <v>18740</v>
      </c>
      <c r="G716" s="46">
        <v>17551</v>
      </c>
      <c r="H716" s="46">
        <v>18130</v>
      </c>
      <c r="I716" s="46">
        <v>16986</v>
      </c>
      <c r="J716" s="46">
        <v>16911</v>
      </c>
      <c r="K716" s="46">
        <v>17469</v>
      </c>
      <c r="L716" s="46">
        <v>18614</v>
      </c>
      <c r="M716" s="46">
        <v>26026</v>
      </c>
      <c r="N716" s="46">
        <v>19943</v>
      </c>
      <c r="O716" s="46">
        <v>16926</v>
      </c>
      <c r="P716" s="46">
        <v>17975</v>
      </c>
      <c r="Q716" s="46">
        <v>19577</v>
      </c>
      <c r="R716" s="46">
        <v>18073</v>
      </c>
      <c r="S716" s="19">
        <v>105.4</v>
      </c>
      <c r="T716" s="46">
        <v>23736.148007590131</v>
      </c>
      <c r="U716" s="46">
        <v>22230.156546489561</v>
      </c>
      <c r="V716" s="46">
        <v>22963.519924098669</v>
      </c>
      <c r="W716" s="46">
        <v>21514.525616698291</v>
      </c>
      <c r="X716" s="46">
        <v>21419.530360531309</v>
      </c>
      <c r="Y716" s="46">
        <v>22126.295066413662</v>
      </c>
      <c r="Z716" s="46">
        <v>23576.5559772296</v>
      </c>
      <c r="AA716" s="46">
        <v>32964.620493358634</v>
      </c>
      <c r="AB716" s="46">
        <v>25259.871916508539</v>
      </c>
      <c r="AC716" s="46">
        <v>21438.529411764706</v>
      </c>
      <c r="AD716" s="46">
        <v>22767.196394686907</v>
      </c>
      <c r="AE716" s="46">
        <v>24796.295066413662</v>
      </c>
      <c r="AF716" s="46">
        <v>22891.323529411762</v>
      </c>
    </row>
    <row r="717" spans="1:32">
      <c r="A717" s="3">
        <v>2018</v>
      </c>
      <c r="B717" s="5" t="s">
        <v>29</v>
      </c>
      <c r="C717" s="5" t="s">
        <v>21</v>
      </c>
      <c r="D717" s="2">
        <v>31</v>
      </c>
      <c r="E717" s="2">
        <v>16</v>
      </c>
      <c r="F717" s="46">
        <v>29559</v>
      </c>
      <c r="G717" s="46">
        <v>26505</v>
      </c>
      <c r="H717" s="46">
        <v>27520</v>
      </c>
      <c r="I717" s="46">
        <v>26894</v>
      </c>
      <c r="J717" s="46">
        <v>27606</v>
      </c>
      <c r="K717" s="46">
        <v>27600</v>
      </c>
      <c r="L717" s="46">
        <v>31000</v>
      </c>
      <c r="M717" s="46">
        <v>35702</v>
      </c>
      <c r="N717" s="46">
        <v>32251</v>
      </c>
      <c r="O717" s="46">
        <v>28402</v>
      </c>
      <c r="P717" s="46">
        <v>27043</v>
      </c>
      <c r="Q717" s="46">
        <v>29275</v>
      </c>
      <c r="R717" s="46">
        <v>27156</v>
      </c>
      <c r="S717" s="19">
        <v>105.4</v>
      </c>
      <c r="T717" s="46">
        <v>37439.530360531309</v>
      </c>
      <c r="U717" s="46">
        <v>33571.323529411762</v>
      </c>
      <c r="V717" s="46">
        <v>34856.925996204933</v>
      </c>
      <c r="W717" s="46">
        <v>34064.032258064515</v>
      </c>
      <c r="X717" s="46">
        <v>34965.853889943071</v>
      </c>
      <c r="Y717" s="46">
        <v>34958.254269449717</v>
      </c>
      <c r="Z717" s="46">
        <v>39264.705882352937</v>
      </c>
      <c r="AA717" s="46">
        <v>45220.275142314989</v>
      </c>
      <c r="AB717" s="46">
        <v>40849.226755218217</v>
      </c>
      <c r="AC717" s="46">
        <v>35974.070208728648</v>
      </c>
      <c r="AD717" s="46">
        <v>34252.756166982923</v>
      </c>
      <c r="AE717" s="46">
        <v>37079.814990512335</v>
      </c>
      <c r="AF717" s="46">
        <v>34395.882352941175</v>
      </c>
    </row>
    <row r="718" spans="1:32">
      <c r="A718" s="3">
        <v>2018</v>
      </c>
      <c r="B718" s="5" t="s">
        <v>29</v>
      </c>
      <c r="C718" s="5" t="s">
        <v>22</v>
      </c>
      <c r="D718" s="2">
        <v>32</v>
      </c>
      <c r="E718" s="2">
        <v>16</v>
      </c>
      <c r="F718" s="46">
        <v>31831</v>
      </c>
      <c r="G718" s="46">
        <v>28657</v>
      </c>
      <c r="H718" s="46">
        <v>29642</v>
      </c>
      <c r="I718" s="46">
        <v>29256</v>
      </c>
      <c r="J718" s="46">
        <v>30215</v>
      </c>
      <c r="K718" s="46">
        <v>29999</v>
      </c>
      <c r="L718" s="46">
        <v>33788</v>
      </c>
      <c r="M718" s="46">
        <v>38339</v>
      </c>
      <c r="N718" s="46">
        <v>35378</v>
      </c>
      <c r="O718" s="46">
        <v>30843</v>
      </c>
      <c r="P718" s="46">
        <v>29003</v>
      </c>
      <c r="Q718" s="46">
        <v>31166</v>
      </c>
      <c r="R718" s="46">
        <v>28114</v>
      </c>
      <c r="S718" s="19">
        <v>105.4</v>
      </c>
      <c r="T718" s="46">
        <v>40317.253320683107</v>
      </c>
      <c r="U718" s="46">
        <v>36297.054079696391</v>
      </c>
      <c r="V718" s="46">
        <v>37544.658444022767</v>
      </c>
      <c r="W718" s="46">
        <v>37055.749525616695</v>
      </c>
      <c r="X718" s="46">
        <v>38270.422201138521</v>
      </c>
      <c r="Y718" s="46">
        <v>37996.835863377608</v>
      </c>
      <c r="Z718" s="46">
        <v>42795.996204933581</v>
      </c>
      <c r="AA718" s="46">
        <v>48560.308349146108</v>
      </c>
      <c r="AB718" s="46">
        <v>44809.895635673623</v>
      </c>
      <c r="AC718" s="46">
        <v>39065.849146110057</v>
      </c>
      <c r="AD718" s="46">
        <v>36735.298861480071</v>
      </c>
      <c r="AE718" s="46">
        <v>39474.96204933586</v>
      </c>
      <c r="AF718" s="46">
        <v>35609.288425047438</v>
      </c>
    </row>
    <row r="719" spans="1:32">
      <c r="A719" s="3">
        <v>2018</v>
      </c>
      <c r="B719" s="5" t="s">
        <v>29</v>
      </c>
      <c r="C719" s="5" t="s">
        <v>23</v>
      </c>
      <c r="D719" s="2">
        <v>33</v>
      </c>
      <c r="E719" s="2">
        <v>16</v>
      </c>
      <c r="F719" s="46">
        <v>26089</v>
      </c>
      <c r="G719" s="46">
        <v>23394</v>
      </c>
      <c r="H719" s="46">
        <v>24389</v>
      </c>
      <c r="I719" s="46">
        <v>23358</v>
      </c>
      <c r="J719" s="46">
        <v>23668</v>
      </c>
      <c r="K719" s="46">
        <v>23909</v>
      </c>
      <c r="L719" s="46">
        <v>26697</v>
      </c>
      <c r="M719" s="46">
        <v>32717</v>
      </c>
      <c r="N719" s="46">
        <v>28093</v>
      </c>
      <c r="O719" s="46">
        <v>24041</v>
      </c>
      <c r="P719" s="46">
        <v>24184</v>
      </c>
      <c r="Q719" s="46">
        <v>26505</v>
      </c>
      <c r="R719" s="46">
        <v>25649</v>
      </c>
      <c r="S719" s="19">
        <v>105.4</v>
      </c>
      <c r="T719" s="46">
        <v>33044.416508538896</v>
      </c>
      <c r="U719" s="46">
        <v>29630.920303605311</v>
      </c>
      <c r="V719" s="46">
        <v>30891.190702087286</v>
      </c>
      <c r="W719" s="46">
        <v>29585.322580645159</v>
      </c>
      <c r="X719" s="46">
        <v>29977.969639468691</v>
      </c>
      <c r="Y719" s="46">
        <v>30283.221062618595</v>
      </c>
      <c r="Z719" s="46">
        <v>33814.511385199243</v>
      </c>
      <c r="AA719" s="46">
        <v>41439.463946869066</v>
      </c>
      <c r="AB719" s="46">
        <v>35582.689753320679</v>
      </c>
      <c r="AC719" s="46">
        <v>30450.412713472484</v>
      </c>
      <c r="AD719" s="46">
        <v>30631.53700189753</v>
      </c>
      <c r="AE719" s="46">
        <v>33571.323529411762</v>
      </c>
      <c r="AF719" s="46">
        <v>32487.111005692597</v>
      </c>
    </row>
    <row r="720" spans="1:32">
      <c r="A720" s="3">
        <v>2018</v>
      </c>
      <c r="B720" s="5" t="s">
        <v>29</v>
      </c>
      <c r="C720" s="5" t="s">
        <v>24</v>
      </c>
      <c r="D720" s="2">
        <v>34</v>
      </c>
      <c r="E720" s="2">
        <v>16</v>
      </c>
      <c r="F720" s="46">
        <v>10134</v>
      </c>
      <c r="G720" s="46">
        <v>10207</v>
      </c>
      <c r="H720" s="46">
        <v>9951</v>
      </c>
      <c r="I720" s="46">
        <v>10000</v>
      </c>
      <c r="J720" s="46">
        <v>9819</v>
      </c>
      <c r="K720" s="46">
        <v>10032</v>
      </c>
      <c r="L720" s="46">
        <v>10118</v>
      </c>
      <c r="M720" s="46">
        <v>10559</v>
      </c>
      <c r="N720" s="46">
        <v>10313</v>
      </c>
      <c r="O720" s="46">
        <v>9914</v>
      </c>
      <c r="P720" s="46">
        <v>9952</v>
      </c>
      <c r="Q720" s="46">
        <v>10728</v>
      </c>
      <c r="R720" s="46">
        <v>10000</v>
      </c>
      <c r="S720" s="19">
        <v>105.4</v>
      </c>
      <c r="T720" s="46">
        <v>12835.759013282732</v>
      </c>
      <c r="U720" s="46">
        <v>12928.221062618595</v>
      </c>
      <c r="V720" s="46">
        <v>12603.970588235294</v>
      </c>
      <c r="W720" s="46">
        <v>12666.034155597723</v>
      </c>
      <c r="X720" s="46">
        <v>12436.778937381403</v>
      </c>
      <c r="Y720" s="46">
        <v>12706.565464895635</v>
      </c>
      <c r="Z720" s="46">
        <v>12815.493358633776</v>
      </c>
      <c r="AA720" s="46">
        <v>13374.065464895635</v>
      </c>
      <c r="AB720" s="46">
        <v>13062.481024667932</v>
      </c>
      <c r="AC720" s="46">
        <v>12557.106261859582</v>
      </c>
      <c r="AD720" s="46">
        <v>12605.237191650853</v>
      </c>
      <c r="AE720" s="46">
        <v>13588.121442125237</v>
      </c>
      <c r="AF720" s="46">
        <v>12666.034155597723</v>
      </c>
    </row>
    <row r="721" spans="1:32">
      <c r="A721" s="3">
        <v>2018</v>
      </c>
      <c r="B721" s="5" t="s">
        <v>29</v>
      </c>
      <c r="C721" s="5" t="s">
        <v>25</v>
      </c>
      <c r="D721" s="2">
        <v>35</v>
      </c>
      <c r="E721" s="2">
        <v>16</v>
      </c>
      <c r="F721" s="46">
        <v>9978</v>
      </c>
      <c r="G721" s="46">
        <v>10303</v>
      </c>
      <c r="H721" s="46">
        <v>10093</v>
      </c>
      <c r="I721" s="46">
        <v>9360</v>
      </c>
      <c r="J721" s="46">
        <v>10268</v>
      </c>
      <c r="K721" s="46">
        <v>9999</v>
      </c>
      <c r="L721" s="46">
        <v>10587</v>
      </c>
      <c r="M721" s="46">
        <v>9997</v>
      </c>
      <c r="N721" s="46">
        <v>10292</v>
      </c>
      <c r="O721" s="46">
        <v>9856</v>
      </c>
      <c r="P721" s="46">
        <v>9815</v>
      </c>
      <c r="Q721" s="46">
        <v>9854</v>
      </c>
      <c r="R721" s="46">
        <v>9518</v>
      </c>
      <c r="S721" s="19">
        <v>105.4</v>
      </c>
      <c r="T721" s="46">
        <v>12638.168880455407</v>
      </c>
      <c r="U721" s="46">
        <v>13049.814990512334</v>
      </c>
      <c r="V721" s="46">
        <v>12783.828273244781</v>
      </c>
      <c r="W721" s="46">
        <v>11855.407969639467</v>
      </c>
      <c r="X721" s="46">
        <v>13005.483870967741</v>
      </c>
      <c r="Y721" s="46">
        <v>12664.767552182162</v>
      </c>
      <c r="Z721" s="46">
        <v>13409.530360531309</v>
      </c>
      <c r="AA721" s="46">
        <v>12662.234345351042</v>
      </c>
      <c r="AB721" s="46">
        <v>13035.882352941177</v>
      </c>
      <c r="AC721" s="46">
        <v>12483.643263757114</v>
      </c>
      <c r="AD721" s="46">
        <v>12431.712523719165</v>
      </c>
      <c r="AE721" s="46">
        <v>12481.110056925996</v>
      </c>
      <c r="AF721" s="46">
        <v>12055.531309297912</v>
      </c>
    </row>
    <row r="722" spans="1:32">
      <c r="A722" s="3">
        <v>2018</v>
      </c>
      <c r="B722" s="5" t="s">
        <v>29</v>
      </c>
      <c r="C722" s="5" t="s">
        <v>26</v>
      </c>
      <c r="D722" s="2">
        <v>36</v>
      </c>
      <c r="E722" s="2">
        <v>16</v>
      </c>
      <c r="F722" s="46">
        <v>10183</v>
      </c>
      <c r="G722" s="46">
        <v>10196</v>
      </c>
      <c r="H722" s="46">
        <v>9928</v>
      </c>
      <c r="I722" s="46">
        <v>10114</v>
      </c>
      <c r="J722" s="46">
        <v>9758</v>
      </c>
      <c r="K722" s="46">
        <v>10052</v>
      </c>
      <c r="L722" s="46">
        <v>10061</v>
      </c>
      <c r="M722" s="46">
        <v>10834</v>
      </c>
      <c r="N722" s="46">
        <v>10312</v>
      </c>
      <c r="O722" s="46">
        <v>9914</v>
      </c>
      <c r="P722" s="46">
        <v>9984</v>
      </c>
      <c r="Q722" s="46">
        <v>10880</v>
      </c>
      <c r="R722" s="46">
        <v>10242</v>
      </c>
      <c r="S722" s="19">
        <v>105.4</v>
      </c>
      <c r="T722" s="46">
        <v>12897.822580645161</v>
      </c>
      <c r="U722" s="46">
        <v>12914.288425047438</v>
      </c>
      <c r="V722" s="46">
        <v>12574.838709677419</v>
      </c>
      <c r="W722" s="46">
        <v>12810.426944971536</v>
      </c>
      <c r="X722" s="46">
        <v>12359.516129032258</v>
      </c>
      <c r="Y722" s="46">
        <v>12731.897533206831</v>
      </c>
      <c r="Z722" s="46">
        <v>12743.296963946868</v>
      </c>
      <c r="AA722" s="46">
        <v>13722.381404174572</v>
      </c>
      <c r="AB722" s="46">
        <v>13061.214421252371</v>
      </c>
      <c r="AC722" s="46">
        <v>12557.106261859582</v>
      </c>
      <c r="AD722" s="46">
        <v>12645.768500948767</v>
      </c>
      <c r="AE722" s="46">
        <v>13780.645161290322</v>
      </c>
      <c r="AF722" s="46">
        <v>12972.552182163186</v>
      </c>
    </row>
    <row r="723" spans="1:32">
      <c r="A723" s="3">
        <v>2019</v>
      </c>
      <c r="B723" s="5" t="s">
        <v>17</v>
      </c>
      <c r="C723" s="5" t="s">
        <v>18</v>
      </c>
      <c r="D723" s="2">
        <v>1</v>
      </c>
      <c r="E723" s="2">
        <v>17</v>
      </c>
      <c r="F723" s="96">
        <v>479.1</v>
      </c>
      <c r="G723" s="96">
        <v>438.2</v>
      </c>
      <c r="H723" s="96">
        <v>458</v>
      </c>
      <c r="I723" s="96">
        <v>445.2</v>
      </c>
      <c r="J723" s="96">
        <v>452.6</v>
      </c>
      <c r="K723" s="96">
        <v>455.2</v>
      </c>
      <c r="L723" s="96">
        <v>496.2</v>
      </c>
      <c r="M723" s="96">
        <v>590.9</v>
      </c>
      <c r="N723" s="96">
        <v>516</v>
      </c>
      <c r="O723" s="96">
        <v>444.9</v>
      </c>
      <c r="P723" s="96">
        <v>446.2</v>
      </c>
      <c r="Q723" s="96">
        <v>472.8</v>
      </c>
      <c r="R723" s="96">
        <v>429.3</v>
      </c>
      <c r="S723" s="9">
        <v>107.6</v>
      </c>
      <c r="T723" s="96">
        <v>594.42239776951681</v>
      </c>
      <c r="U723" s="96">
        <v>543.67750929368026</v>
      </c>
      <c r="V723" s="96">
        <v>568.24349442379184</v>
      </c>
      <c r="W723" s="96">
        <v>552.36245353159848</v>
      </c>
      <c r="X723" s="96">
        <v>561.54368029739783</v>
      </c>
      <c r="Y723" s="96">
        <v>564.76951672862458</v>
      </c>
      <c r="Z723" s="96">
        <v>615.63847583643121</v>
      </c>
      <c r="AA723" s="96">
        <v>733.13336431226764</v>
      </c>
      <c r="AB723" s="96">
        <v>640.2044609665428</v>
      </c>
      <c r="AC723" s="96">
        <v>551.99024163568765</v>
      </c>
      <c r="AD723" s="96">
        <v>553.60315985130114</v>
      </c>
      <c r="AE723" s="96">
        <v>586.60594795539043</v>
      </c>
      <c r="AF723" s="96">
        <v>532.63522304832725</v>
      </c>
    </row>
    <row r="724" spans="1:32">
      <c r="A724" s="3">
        <v>2019</v>
      </c>
      <c r="B724" s="5" t="s">
        <v>17</v>
      </c>
      <c r="C724" s="5" t="s">
        <v>19</v>
      </c>
      <c r="D724" s="2">
        <v>2</v>
      </c>
      <c r="E724" s="2">
        <v>17</v>
      </c>
      <c r="F724" s="96">
        <v>574.9</v>
      </c>
      <c r="G724" s="96">
        <v>528.29999999999995</v>
      </c>
      <c r="H724" s="96">
        <v>545.6</v>
      </c>
      <c r="I724" s="96">
        <v>538.4</v>
      </c>
      <c r="J724" s="96">
        <v>548.5</v>
      </c>
      <c r="K724" s="96">
        <v>543</v>
      </c>
      <c r="L724" s="96">
        <v>607.70000000000005</v>
      </c>
      <c r="M724" s="96">
        <v>670.8</v>
      </c>
      <c r="N724" s="96">
        <v>634.1</v>
      </c>
      <c r="O724" s="96">
        <v>549</v>
      </c>
      <c r="P724" s="96">
        <v>525.1</v>
      </c>
      <c r="Q724" s="96">
        <v>569.9</v>
      </c>
      <c r="R724" s="96">
        <v>496.8</v>
      </c>
      <c r="S724" s="9">
        <v>107.6</v>
      </c>
      <c r="T724" s="96">
        <v>713.28206319702599</v>
      </c>
      <c r="U724" s="96">
        <v>655.46514869888472</v>
      </c>
      <c r="V724" s="96">
        <v>676.92936802973986</v>
      </c>
      <c r="W724" s="96">
        <v>667.99628252788102</v>
      </c>
      <c r="X724" s="96">
        <v>680.52741635687732</v>
      </c>
      <c r="Y724" s="96">
        <v>673.703531598513</v>
      </c>
      <c r="Z724" s="96">
        <v>753.97723048327157</v>
      </c>
      <c r="AA724" s="96">
        <v>832.26579925650549</v>
      </c>
      <c r="AB724" s="96">
        <v>786.73187732342012</v>
      </c>
      <c r="AC724" s="96">
        <v>681.14776951672866</v>
      </c>
      <c r="AD724" s="96">
        <v>651.49488847583655</v>
      </c>
      <c r="AE724" s="96">
        <v>707.078531598513</v>
      </c>
      <c r="AF724" s="96">
        <v>616.38289962825286</v>
      </c>
    </row>
    <row r="725" spans="1:32">
      <c r="A725" s="3">
        <v>2019</v>
      </c>
      <c r="B725" s="5" t="s">
        <v>17</v>
      </c>
      <c r="C725" s="5" t="s">
        <v>20</v>
      </c>
      <c r="D725" s="2">
        <v>3</v>
      </c>
      <c r="E725" s="2">
        <v>17</v>
      </c>
      <c r="F725" s="96">
        <v>388.1</v>
      </c>
      <c r="G725" s="96">
        <v>355.4</v>
      </c>
      <c r="H725" s="96">
        <v>378.3</v>
      </c>
      <c r="I725" s="96">
        <v>354.6</v>
      </c>
      <c r="J725" s="96">
        <v>357.2</v>
      </c>
      <c r="K725" s="96">
        <v>366</v>
      </c>
      <c r="L725" s="96">
        <v>386.7</v>
      </c>
      <c r="M725" s="96">
        <v>520.70000000000005</v>
      </c>
      <c r="N725" s="96">
        <v>408.7</v>
      </c>
      <c r="O725" s="96">
        <v>356.8</v>
      </c>
      <c r="P725" s="96">
        <v>371.6</v>
      </c>
      <c r="Q725" s="96">
        <v>395.5</v>
      </c>
      <c r="R725" s="96">
        <v>363.5</v>
      </c>
      <c r="S725" s="9">
        <v>107.6</v>
      </c>
      <c r="T725" s="96">
        <v>481.51812267657999</v>
      </c>
      <c r="U725" s="96">
        <v>440.94702602230478</v>
      </c>
      <c r="V725" s="96">
        <v>469.35920074349445</v>
      </c>
      <c r="W725" s="96">
        <v>439.95446096654285</v>
      </c>
      <c r="X725" s="96">
        <v>443.18029739776949</v>
      </c>
      <c r="Y725" s="96">
        <v>454.09851301115242</v>
      </c>
      <c r="Z725" s="96">
        <v>479.7811338289963</v>
      </c>
      <c r="AA725" s="96">
        <v>646.03578066914508</v>
      </c>
      <c r="AB725" s="96">
        <v>507.07667286245351</v>
      </c>
      <c r="AC725" s="96">
        <v>442.68401486988853</v>
      </c>
      <c r="AD725" s="96">
        <v>461.04646840148706</v>
      </c>
      <c r="AE725" s="96">
        <v>490.69934944237923</v>
      </c>
      <c r="AF725" s="96">
        <v>450.99674721189592</v>
      </c>
    </row>
    <row r="726" spans="1:32">
      <c r="A726" s="3">
        <v>2019</v>
      </c>
      <c r="B726" s="5" t="s">
        <v>17</v>
      </c>
      <c r="C726" s="5" t="s">
        <v>21</v>
      </c>
      <c r="D726" s="2">
        <v>4</v>
      </c>
      <c r="E726" s="2">
        <v>17</v>
      </c>
      <c r="F726" s="96">
        <v>585.20000000000005</v>
      </c>
      <c r="G726" s="96">
        <v>531.4</v>
      </c>
      <c r="H726" s="96">
        <v>555.79999999999995</v>
      </c>
      <c r="I726" s="96">
        <v>540.79999999999995</v>
      </c>
      <c r="J726" s="96">
        <v>547.5</v>
      </c>
      <c r="K726" s="96">
        <v>550.79999999999995</v>
      </c>
      <c r="L726" s="96">
        <v>610.20000000000005</v>
      </c>
      <c r="M726" s="96">
        <v>699.3</v>
      </c>
      <c r="N726" s="96">
        <v>636.29999999999995</v>
      </c>
      <c r="O726" s="96">
        <v>560.9</v>
      </c>
      <c r="P726" s="96">
        <v>540</v>
      </c>
      <c r="Q726" s="96">
        <v>578.29999999999995</v>
      </c>
      <c r="R726" s="96">
        <v>534.70000000000005</v>
      </c>
      <c r="S726" s="9">
        <v>107.6</v>
      </c>
      <c r="T726" s="96">
        <v>726.06133828996292</v>
      </c>
      <c r="U726" s="96">
        <v>659.3113382899628</v>
      </c>
      <c r="V726" s="96">
        <v>689.58457249070625</v>
      </c>
      <c r="W726" s="96">
        <v>670.97397769516726</v>
      </c>
      <c r="X726" s="96">
        <v>679.28671003717477</v>
      </c>
      <c r="Y726" s="96">
        <v>683.38104089219325</v>
      </c>
      <c r="Z726" s="96">
        <v>757.07899628252801</v>
      </c>
      <c r="AA726" s="96">
        <v>867.62592936802969</v>
      </c>
      <c r="AB726" s="96">
        <v>789.46143122676574</v>
      </c>
      <c r="AC726" s="96">
        <v>695.91217472118956</v>
      </c>
      <c r="AD726" s="96">
        <v>669.98141263940522</v>
      </c>
      <c r="AE726" s="96">
        <v>717.50046468401479</v>
      </c>
      <c r="AF726" s="96">
        <v>663.40566914498152</v>
      </c>
    </row>
    <row r="727" spans="1:32">
      <c r="A727" s="3">
        <v>2019</v>
      </c>
      <c r="B727" s="5" t="s">
        <v>17</v>
      </c>
      <c r="C727" s="5" t="s">
        <v>22</v>
      </c>
      <c r="D727" s="2">
        <v>5</v>
      </c>
      <c r="E727" s="2">
        <v>17</v>
      </c>
      <c r="F727" s="96">
        <v>629.20000000000005</v>
      </c>
      <c r="G727" s="96">
        <v>572.9</v>
      </c>
      <c r="H727" s="96">
        <v>598.29999999999995</v>
      </c>
      <c r="I727" s="96">
        <v>580</v>
      </c>
      <c r="J727" s="96">
        <v>591.4</v>
      </c>
      <c r="K727" s="96">
        <v>588.6</v>
      </c>
      <c r="L727" s="96">
        <v>659.4</v>
      </c>
      <c r="M727" s="96">
        <v>747.4</v>
      </c>
      <c r="N727" s="96">
        <v>691.2</v>
      </c>
      <c r="O727" s="96">
        <v>600</v>
      </c>
      <c r="P727" s="96">
        <v>577.70000000000005</v>
      </c>
      <c r="Q727" s="96">
        <v>625</v>
      </c>
      <c r="R727" s="96">
        <v>548.79999999999995</v>
      </c>
      <c r="S727" s="9">
        <v>107.6</v>
      </c>
      <c r="T727" s="96">
        <v>780.65241635687744</v>
      </c>
      <c r="U727" s="96">
        <v>710.80065055762077</v>
      </c>
      <c r="V727" s="96">
        <v>742.31459107806688</v>
      </c>
      <c r="W727" s="96">
        <v>719.6096654275093</v>
      </c>
      <c r="X727" s="96">
        <v>733.75371747211898</v>
      </c>
      <c r="Y727" s="96">
        <v>730.27973977695171</v>
      </c>
      <c r="Z727" s="96">
        <v>818.12174721189592</v>
      </c>
      <c r="AA727" s="96">
        <v>927.30390334572485</v>
      </c>
      <c r="AB727" s="96">
        <v>857.57620817843883</v>
      </c>
      <c r="AC727" s="96">
        <v>744.42379182156139</v>
      </c>
      <c r="AD727" s="96">
        <v>716.75604089219348</v>
      </c>
      <c r="AE727" s="96">
        <v>775.44144981412649</v>
      </c>
      <c r="AF727" s="96">
        <v>680.89962825278803</v>
      </c>
    </row>
    <row r="728" spans="1:32">
      <c r="A728" s="3">
        <v>2019</v>
      </c>
      <c r="B728" s="5" t="s">
        <v>17</v>
      </c>
      <c r="C728" s="5" t="s">
        <v>23</v>
      </c>
      <c r="D728" s="2">
        <v>6</v>
      </c>
      <c r="E728" s="2">
        <v>17</v>
      </c>
      <c r="F728" s="96">
        <v>527.9</v>
      </c>
      <c r="G728" s="96">
        <v>475.2</v>
      </c>
      <c r="H728" s="96">
        <v>497.5</v>
      </c>
      <c r="I728" s="96">
        <v>476.8</v>
      </c>
      <c r="J728" s="96">
        <v>475.9</v>
      </c>
      <c r="K728" s="96">
        <v>495.3</v>
      </c>
      <c r="L728" s="96">
        <v>537.79999999999995</v>
      </c>
      <c r="M728" s="96">
        <v>657.4</v>
      </c>
      <c r="N728" s="96">
        <v>555.6</v>
      </c>
      <c r="O728" s="96">
        <v>492.6</v>
      </c>
      <c r="P728" s="96">
        <v>488.9</v>
      </c>
      <c r="Q728" s="96">
        <v>527.29999999999995</v>
      </c>
      <c r="R728" s="96">
        <v>512.20000000000005</v>
      </c>
      <c r="S728" s="9">
        <v>107.6</v>
      </c>
      <c r="T728" s="96">
        <v>654.9688661710037</v>
      </c>
      <c r="U728" s="96">
        <v>589.58364312267656</v>
      </c>
      <c r="V728" s="96">
        <v>617.25139405204459</v>
      </c>
      <c r="W728" s="96">
        <v>591.56877323420076</v>
      </c>
      <c r="X728" s="96">
        <v>590.45213754646841</v>
      </c>
      <c r="Y728" s="96">
        <v>614.52184014869897</v>
      </c>
      <c r="Z728" s="96">
        <v>667.25185873605938</v>
      </c>
      <c r="AA728" s="96">
        <v>815.6403345724907</v>
      </c>
      <c r="AB728" s="96">
        <v>689.33643122676585</v>
      </c>
      <c r="AC728" s="96">
        <v>611.17193308550191</v>
      </c>
      <c r="AD728" s="96">
        <v>606.58131970260217</v>
      </c>
      <c r="AE728" s="96">
        <v>654.22444237918205</v>
      </c>
      <c r="AF728" s="96">
        <v>635.48977695167298</v>
      </c>
    </row>
    <row r="729" spans="1:32">
      <c r="A729" s="3">
        <v>2019</v>
      </c>
      <c r="B729" s="5" t="s">
        <v>17</v>
      </c>
      <c r="C729" s="5" t="s">
        <v>24</v>
      </c>
      <c r="D729" s="2">
        <v>7</v>
      </c>
      <c r="E729" s="2">
        <v>17</v>
      </c>
      <c r="F729" s="96">
        <v>196.9</v>
      </c>
      <c r="G729" s="96">
        <v>193.1</v>
      </c>
      <c r="H729" s="96">
        <v>197</v>
      </c>
      <c r="I729" s="96">
        <v>196.6</v>
      </c>
      <c r="J729" s="96">
        <v>188.2</v>
      </c>
      <c r="K729" s="96">
        <v>195.5</v>
      </c>
      <c r="L729" s="96">
        <v>198.6</v>
      </c>
      <c r="M729" s="96">
        <v>198.8</v>
      </c>
      <c r="N729" s="96">
        <v>199.2</v>
      </c>
      <c r="O729" s="96">
        <v>196.6</v>
      </c>
      <c r="P729" s="96">
        <v>197.4</v>
      </c>
      <c r="Q729" s="96">
        <v>203.7</v>
      </c>
      <c r="R729" s="96">
        <v>195</v>
      </c>
      <c r="S729" s="9">
        <v>107.6</v>
      </c>
      <c r="T729" s="96">
        <v>244.29507434944242</v>
      </c>
      <c r="U729" s="96">
        <v>239.58039033457248</v>
      </c>
      <c r="V729" s="96">
        <v>244.41914498141264</v>
      </c>
      <c r="W729" s="96">
        <v>243.92286245353159</v>
      </c>
      <c r="X729" s="96">
        <v>233.50092936802972</v>
      </c>
      <c r="Y729" s="96">
        <v>242.55808550185876</v>
      </c>
      <c r="Z729" s="96">
        <v>246.40427509293681</v>
      </c>
      <c r="AA729" s="96">
        <v>246.65241635687735</v>
      </c>
      <c r="AB729" s="96">
        <v>247.14869888475835</v>
      </c>
      <c r="AC729" s="96">
        <v>243.92286245353159</v>
      </c>
      <c r="AD729" s="96">
        <v>244.91542750929369</v>
      </c>
      <c r="AE729" s="96">
        <v>252.73187732342006</v>
      </c>
      <c r="AF729" s="96">
        <v>241.93773234200745</v>
      </c>
    </row>
    <row r="730" spans="1:32">
      <c r="A730" s="3">
        <v>2019</v>
      </c>
      <c r="B730" s="5" t="s">
        <v>17</v>
      </c>
      <c r="C730" s="5" t="s">
        <v>25</v>
      </c>
      <c r="D730" s="2">
        <v>8</v>
      </c>
      <c r="E730" s="2">
        <v>17</v>
      </c>
      <c r="F730" s="96">
        <v>184.2</v>
      </c>
      <c r="G730" s="96">
        <v>177.8</v>
      </c>
      <c r="H730" s="96">
        <v>183.2</v>
      </c>
      <c r="I730" s="96">
        <v>187.4</v>
      </c>
      <c r="J730" s="96">
        <v>179.3</v>
      </c>
      <c r="K730" s="96">
        <v>189.9</v>
      </c>
      <c r="L730" s="96">
        <v>185.8</v>
      </c>
      <c r="M730" s="96">
        <v>191.6</v>
      </c>
      <c r="N730" s="96">
        <v>179.5</v>
      </c>
      <c r="O730" s="96">
        <v>186.3</v>
      </c>
      <c r="P730" s="96">
        <v>191.9</v>
      </c>
      <c r="Q730" s="96">
        <v>175.4</v>
      </c>
      <c r="R730" s="96">
        <v>182.1</v>
      </c>
      <c r="S730" s="9">
        <v>107.6</v>
      </c>
      <c r="T730" s="96">
        <v>228.5381040892193</v>
      </c>
      <c r="U730" s="96">
        <v>220.5975836431227</v>
      </c>
      <c r="V730" s="96">
        <v>227.29739776951672</v>
      </c>
      <c r="W730" s="96">
        <v>232.50836431226767</v>
      </c>
      <c r="X730" s="96">
        <v>222.45864312267662</v>
      </c>
      <c r="Y730" s="96">
        <v>235.6101301115242</v>
      </c>
      <c r="Z730" s="96">
        <v>230.52323420074353</v>
      </c>
      <c r="AA730" s="96">
        <v>237.7193308550186</v>
      </c>
      <c r="AB730" s="96">
        <v>222.7067843866171</v>
      </c>
      <c r="AC730" s="96">
        <v>231.14358736059484</v>
      </c>
      <c r="AD730" s="96">
        <v>238.09154275092939</v>
      </c>
      <c r="AE730" s="96">
        <v>217.61988847583646</v>
      </c>
      <c r="AF730" s="96">
        <v>225.93262081784385</v>
      </c>
    </row>
    <row r="731" spans="1:32">
      <c r="A731" s="3">
        <v>2019</v>
      </c>
      <c r="B731" s="5" t="s">
        <v>17</v>
      </c>
      <c r="C731" s="5" t="s">
        <v>26</v>
      </c>
      <c r="D731" s="2">
        <v>9</v>
      </c>
      <c r="E731" s="2">
        <v>17</v>
      </c>
      <c r="F731" s="96">
        <v>201.5</v>
      </c>
      <c r="G731" s="96">
        <v>197.5</v>
      </c>
      <c r="H731" s="96">
        <v>201.5</v>
      </c>
      <c r="I731" s="96">
        <v>201.5</v>
      </c>
      <c r="J731" s="96">
        <v>190.7</v>
      </c>
      <c r="K731" s="96">
        <v>196.4</v>
      </c>
      <c r="L731" s="96">
        <v>202.4</v>
      </c>
      <c r="M731" s="96">
        <v>206.7</v>
      </c>
      <c r="N731" s="96">
        <v>205.5</v>
      </c>
      <c r="O731" s="96">
        <v>201.1</v>
      </c>
      <c r="P731" s="96">
        <v>200</v>
      </c>
      <c r="Q731" s="96">
        <v>210.3</v>
      </c>
      <c r="R731" s="96">
        <v>197.7</v>
      </c>
      <c r="S731" s="9">
        <v>107.6</v>
      </c>
      <c r="T731" s="96">
        <v>250.00232342007436</v>
      </c>
      <c r="U731" s="96">
        <v>245.03949814126395</v>
      </c>
      <c r="V731" s="96">
        <v>250.00232342007436</v>
      </c>
      <c r="W731" s="96">
        <v>250.00232342007436</v>
      </c>
      <c r="X731" s="96">
        <v>236.60269516728624</v>
      </c>
      <c r="Y731" s="96">
        <v>243.67472118959111</v>
      </c>
      <c r="Z731" s="96">
        <v>251.11895910780672</v>
      </c>
      <c r="AA731" s="96">
        <v>256.45399628252784</v>
      </c>
      <c r="AB731" s="96">
        <v>254.96514869888478</v>
      </c>
      <c r="AC731" s="96">
        <v>249.50604089219331</v>
      </c>
      <c r="AD731" s="96">
        <v>248.14126394052045</v>
      </c>
      <c r="AE731" s="96">
        <v>260.92053903345732</v>
      </c>
      <c r="AF731" s="96">
        <v>245.28763940520446</v>
      </c>
    </row>
    <row r="732" spans="1:32">
      <c r="A732" s="3">
        <v>2019</v>
      </c>
      <c r="B732" s="5" t="s">
        <v>27</v>
      </c>
      <c r="C732" s="5" t="s">
        <v>18</v>
      </c>
      <c r="D732" s="2">
        <v>10</v>
      </c>
      <c r="E732" s="2">
        <v>17</v>
      </c>
      <c r="F732" s="44">
        <v>13.28</v>
      </c>
      <c r="G732" s="44">
        <v>12.07</v>
      </c>
      <c r="H732" s="44">
        <v>12.6</v>
      </c>
      <c r="I732" s="44">
        <v>12.25</v>
      </c>
      <c r="J732" s="44">
        <v>12.36</v>
      </c>
      <c r="K732" s="44">
        <v>12.44</v>
      </c>
      <c r="L732" s="44">
        <v>13.75</v>
      </c>
      <c r="M732" s="44">
        <v>16.48</v>
      </c>
      <c r="N732" s="44">
        <v>14.53</v>
      </c>
      <c r="O732" s="44">
        <v>12.65</v>
      </c>
      <c r="P732" s="44">
        <v>12.36</v>
      </c>
      <c r="Q732" s="44">
        <v>13.42</v>
      </c>
      <c r="R732" s="44">
        <v>11.83</v>
      </c>
      <c r="S732" s="9">
        <v>107.6</v>
      </c>
      <c r="T732" s="44">
        <v>16.476579925650558</v>
      </c>
      <c r="U732" s="44">
        <v>14.975325278810409</v>
      </c>
      <c r="V732" s="44">
        <v>15.632899628252789</v>
      </c>
      <c r="W732" s="44">
        <v>15.198652416356879</v>
      </c>
      <c r="X732" s="44">
        <v>15.335130111524164</v>
      </c>
      <c r="Y732" s="44">
        <v>15.434386617100373</v>
      </c>
      <c r="Z732" s="44">
        <v>17.05971189591078</v>
      </c>
      <c r="AA732" s="44">
        <v>20.446840148698886</v>
      </c>
      <c r="AB732" s="44">
        <v>18.02746282527881</v>
      </c>
      <c r="AC732" s="44">
        <v>15.69493494423792</v>
      </c>
      <c r="AD732" s="44">
        <v>15.335130111524164</v>
      </c>
      <c r="AE732" s="44">
        <v>16.650278810408921</v>
      </c>
      <c r="AF732" s="44">
        <v>14.677555762081786</v>
      </c>
    </row>
    <row r="733" spans="1:32">
      <c r="A733" s="3">
        <v>2019</v>
      </c>
      <c r="B733" s="5" t="s">
        <v>27</v>
      </c>
      <c r="C733" s="5" t="s">
        <v>19</v>
      </c>
      <c r="D733" s="2">
        <v>11</v>
      </c>
      <c r="E733" s="2">
        <v>17</v>
      </c>
      <c r="F733" s="44">
        <v>14.68</v>
      </c>
      <c r="G733" s="44">
        <v>13.29</v>
      </c>
      <c r="H733" s="44">
        <v>13.9</v>
      </c>
      <c r="I733" s="44">
        <v>13.56</v>
      </c>
      <c r="J733" s="44">
        <v>13.73</v>
      </c>
      <c r="K733" s="44">
        <v>13.7</v>
      </c>
      <c r="L733" s="44">
        <v>15.39</v>
      </c>
      <c r="M733" s="44">
        <v>17.75</v>
      </c>
      <c r="N733" s="44">
        <v>16.489999999999998</v>
      </c>
      <c r="O733" s="44">
        <v>14.04</v>
      </c>
      <c r="P733" s="44">
        <v>13.51</v>
      </c>
      <c r="Q733" s="44">
        <v>14.7</v>
      </c>
      <c r="R733" s="44">
        <v>12.38</v>
      </c>
      <c r="S733" s="9">
        <v>107.6</v>
      </c>
      <c r="T733" s="44">
        <v>18.213568773234201</v>
      </c>
      <c r="U733" s="44">
        <v>16.488986988847582</v>
      </c>
      <c r="V733" s="44">
        <v>17.245817843866174</v>
      </c>
      <c r="W733" s="44">
        <v>16.823977695167287</v>
      </c>
      <c r="X733" s="44">
        <v>17.034897769516732</v>
      </c>
      <c r="Y733" s="44">
        <v>16.997676579925649</v>
      </c>
      <c r="Z733" s="44">
        <v>19.094470260223051</v>
      </c>
      <c r="AA733" s="44">
        <v>22.02253717472119</v>
      </c>
      <c r="AB733" s="44">
        <v>20.45924721189591</v>
      </c>
      <c r="AC733" s="44">
        <v>17.419516728624536</v>
      </c>
      <c r="AD733" s="44">
        <v>16.761942379182159</v>
      </c>
      <c r="AE733" s="44">
        <v>18.238382899628252</v>
      </c>
      <c r="AF733" s="44">
        <v>15.359944237918217</v>
      </c>
    </row>
    <row r="734" spans="1:32">
      <c r="A734" s="3">
        <v>2019</v>
      </c>
      <c r="B734" s="5" t="s">
        <v>27</v>
      </c>
      <c r="C734" s="5" t="s">
        <v>20</v>
      </c>
      <c r="D734" s="2">
        <v>12</v>
      </c>
      <c r="E734" s="2">
        <v>17</v>
      </c>
      <c r="F734" s="44">
        <v>12.02</v>
      </c>
      <c r="G734" s="44">
        <v>10.88</v>
      </c>
      <c r="H734" s="44">
        <v>11.5</v>
      </c>
      <c r="I734" s="44">
        <v>10.98</v>
      </c>
      <c r="J734" s="44">
        <v>10.97</v>
      </c>
      <c r="K734" s="44">
        <v>11.28</v>
      </c>
      <c r="L734" s="44">
        <v>12.1</v>
      </c>
      <c r="M734" s="44">
        <v>15.33</v>
      </c>
      <c r="N734" s="44">
        <v>12.77</v>
      </c>
      <c r="O734" s="44">
        <v>11.47</v>
      </c>
      <c r="P734" s="44">
        <v>11.36</v>
      </c>
      <c r="Q734" s="44">
        <v>12.41</v>
      </c>
      <c r="R734" s="44">
        <v>11.14</v>
      </c>
      <c r="S734" s="9">
        <v>107.6</v>
      </c>
      <c r="T734" s="44">
        <v>14.913289962825278</v>
      </c>
      <c r="U734" s="44">
        <v>13.498884758364314</v>
      </c>
      <c r="V734" s="44">
        <v>14.268122676579926</v>
      </c>
      <c r="W734" s="44">
        <v>13.622955390334575</v>
      </c>
      <c r="X734" s="44">
        <v>13.610548327137549</v>
      </c>
      <c r="Y734" s="44">
        <v>13.995167286245353</v>
      </c>
      <c r="Z734" s="44">
        <v>15.012546468401487</v>
      </c>
      <c r="AA734" s="44">
        <v>19.020027881040892</v>
      </c>
      <c r="AB734" s="44">
        <v>15.84381970260223</v>
      </c>
      <c r="AC734" s="44">
        <v>14.230901486988849</v>
      </c>
      <c r="AD734" s="44">
        <v>14.094423791821562</v>
      </c>
      <c r="AE734" s="44">
        <v>15.397165427509295</v>
      </c>
      <c r="AF734" s="44">
        <v>13.821468401486991</v>
      </c>
    </row>
    <row r="735" spans="1:32">
      <c r="A735" s="3">
        <v>2019</v>
      </c>
      <c r="B735" s="5" t="s">
        <v>27</v>
      </c>
      <c r="C735" s="5" t="s">
        <v>21</v>
      </c>
      <c r="D735" s="2">
        <v>13</v>
      </c>
      <c r="E735" s="2">
        <v>17</v>
      </c>
      <c r="F735" s="44">
        <v>14.9</v>
      </c>
      <c r="G735" s="44">
        <v>13.55</v>
      </c>
      <c r="H735" s="44">
        <v>14.02</v>
      </c>
      <c r="I735" s="44">
        <v>13.62</v>
      </c>
      <c r="J735" s="44">
        <v>13.72</v>
      </c>
      <c r="K735" s="44">
        <v>13.78</v>
      </c>
      <c r="L735" s="44">
        <v>15.38</v>
      </c>
      <c r="M735" s="44">
        <v>18.27</v>
      </c>
      <c r="N735" s="44">
        <v>16.350000000000001</v>
      </c>
      <c r="O735" s="44">
        <v>14.09</v>
      </c>
      <c r="P735" s="44">
        <v>13.75</v>
      </c>
      <c r="Q735" s="44">
        <v>15</v>
      </c>
      <c r="R735" s="44">
        <v>13.09</v>
      </c>
      <c r="S735" s="9">
        <v>107.6</v>
      </c>
      <c r="T735" s="44">
        <v>18.486524163568774</v>
      </c>
      <c r="U735" s="44">
        <v>16.811570631970262</v>
      </c>
      <c r="V735" s="44">
        <v>17.394702602230481</v>
      </c>
      <c r="W735" s="44">
        <v>16.898420074349442</v>
      </c>
      <c r="X735" s="44">
        <v>17.022490706319704</v>
      </c>
      <c r="Y735" s="44">
        <v>17.09693308550186</v>
      </c>
      <c r="Z735" s="44">
        <v>19.082063197026024</v>
      </c>
      <c r="AA735" s="44">
        <v>22.667704460966544</v>
      </c>
      <c r="AB735" s="44">
        <v>20.285548327137551</v>
      </c>
      <c r="AC735" s="44">
        <v>17.481552044609664</v>
      </c>
      <c r="AD735" s="44">
        <v>17.05971189591078</v>
      </c>
      <c r="AE735" s="44">
        <v>18.610594795539033</v>
      </c>
      <c r="AF735" s="44">
        <v>16.240845724907064</v>
      </c>
    </row>
    <row r="736" spans="1:32">
      <c r="A736" s="3">
        <v>2019</v>
      </c>
      <c r="B736" s="5" t="s">
        <v>27</v>
      </c>
      <c r="C736" s="5" t="s">
        <v>22</v>
      </c>
      <c r="D736" s="2">
        <v>14</v>
      </c>
      <c r="E736" s="2">
        <v>17</v>
      </c>
      <c r="F736" s="44">
        <v>15.5</v>
      </c>
      <c r="G736" s="44">
        <v>14.09</v>
      </c>
      <c r="H736" s="44">
        <v>14.73</v>
      </c>
      <c r="I736" s="44">
        <v>14.23</v>
      </c>
      <c r="J736" s="44">
        <v>14.39</v>
      </c>
      <c r="K736" s="44">
        <v>14.37</v>
      </c>
      <c r="L736" s="44">
        <v>16.21</v>
      </c>
      <c r="M736" s="44">
        <v>19.100000000000001</v>
      </c>
      <c r="N736" s="44">
        <v>17.41</v>
      </c>
      <c r="O736" s="44">
        <v>14.83</v>
      </c>
      <c r="P736" s="44">
        <v>14.24</v>
      </c>
      <c r="Q736" s="44">
        <v>15.55</v>
      </c>
      <c r="R736" s="44">
        <v>13.01</v>
      </c>
      <c r="S736" s="9">
        <v>107.6</v>
      </c>
      <c r="T736" s="44">
        <v>19.230947955390334</v>
      </c>
      <c r="U736" s="44">
        <v>17.481552044609664</v>
      </c>
      <c r="V736" s="44">
        <v>18.275604089219332</v>
      </c>
      <c r="W736" s="44">
        <v>17.655250929368034</v>
      </c>
      <c r="X736" s="44">
        <v>17.853763940520448</v>
      </c>
      <c r="Y736" s="44">
        <v>17.828949814126396</v>
      </c>
      <c r="Z736" s="44">
        <v>20.111849442379185</v>
      </c>
      <c r="AA736" s="44">
        <v>23.697490706319709</v>
      </c>
      <c r="AB736" s="44">
        <v>21.600697026022306</v>
      </c>
      <c r="AC736" s="44">
        <v>18.399674721189594</v>
      </c>
      <c r="AD736" s="44">
        <v>17.667657992565058</v>
      </c>
      <c r="AE736" s="44">
        <v>19.292983271375466</v>
      </c>
      <c r="AF736" s="44">
        <v>16.141589219330857</v>
      </c>
    </row>
    <row r="737" spans="1:32">
      <c r="A737" s="3">
        <v>2019</v>
      </c>
      <c r="B737" s="5" t="s">
        <v>27</v>
      </c>
      <c r="C737" s="5" t="s">
        <v>23</v>
      </c>
      <c r="D737" s="2">
        <v>15</v>
      </c>
      <c r="E737" s="2">
        <v>17</v>
      </c>
      <c r="F737" s="44">
        <v>13.99</v>
      </c>
      <c r="G737" s="44">
        <v>12.6</v>
      </c>
      <c r="H737" s="44">
        <v>13.18</v>
      </c>
      <c r="I737" s="44">
        <v>12.53</v>
      </c>
      <c r="J737" s="44">
        <v>12.54</v>
      </c>
      <c r="K737" s="44">
        <v>12.94</v>
      </c>
      <c r="L737" s="44">
        <v>14.29</v>
      </c>
      <c r="M737" s="44">
        <v>17.54</v>
      </c>
      <c r="N737" s="44">
        <v>14.74</v>
      </c>
      <c r="O737" s="44">
        <v>13</v>
      </c>
      <c r="P737" s="44">
        <v>13.08</v>
      </c>
      <c r="Q737" s="44">
        <v>14.2</v>
      </c>
      <c r="R737" s="44">
        <v>13.17</v>
      </c>
      <c r="S737" s="9">
        <v>107.6</v>
      </c>
      <c r="T737" s="44">
        <v>17.357481412639405</v>
      </c>
      <c r="U737" s="44">
        <v>15.632899628252789</v>
      </c>
      <c r="V737" s="44">
        <v>16.352509293680299</v>
      </c>
      <c r="W737" s="44">
        <v>15.546050185873606</v>
      </c>
      <c r="X737" s="44">
        <v>15.558457249070631</v>
      </c>
      <c r="Y737" s="44">
        <v>16.054739776951674</v>
      </c>
      <c r="Z737" s="44">
        <v>17.729693308550186</v>
      </c>
      <c r="AA737" s="44">
        <v>21.761988847583641</v>
      </c>
      <c r="AB737" s="44">
        <v>18.288011152416356</v>
      </c>
      <c r="AC737" s="44">
        <v>16.12918215613383</v>
      </c>
      <c r="AD737" s="44">
        <v>16.22843866171004</v>
      </c>
      <c r="AE737" s="44">
        <v>17.618029739776951</v>
      </c>
      <c r="AF737" s="44">
        <v>16.340102230483271</v>
      </c>
    </row>
    <row r="738" spans="1:32">
      <c r="A738" s="3">
        <v>2019</v>
      </c>
      <c r="B738" s="5" t="s">
        <v>27</v>
      </c>
      <c r="C738" s="5" t="s">
        <v>24</v>
      </c>
      <c r="D738" s="2">
        <v>16</v>
      </c>
      <c r="E738" s="2">
        <v>17</v>
      </c>
      <c r="F738" s="44">
        <v>9.94</v>
      </c>
      <c r="G738" s="44">
        <v>9.36</v>
      </c>
      <c r="H738" s="44">
        <v>9.6300000000000008</v>
      </c>
      <c r="I738" s="44">
        <v>9.57</v>
      </c>
      <c r="J738" s="44">
        <v>9.5500000000000007</v>
      </c>
      <c r="K738" s="44">
        <v>9.56</v>
      </c>
      <c r="L738" s="44">
        <v>10</v>
      </c>
      <c r="M738" s="44">
        <v>10.6</v>
      </c>
      <c r="N738" s="44">
        <v>10.3</v>
      </c>
      <c r="O738" s="44">
        <v>10</v>
      </c>
      <c r="P738" s="44">
        <v>9.51</v>
      </c>
      <c r="Q738" s="44">
        <v>10.15</v>
      </c>
      <c r="R738" s="44">
        <v>9.5500000000000007</v>
      </c>
      <c r="S738" s="9">
        <v>107.6</v>
      </c>
      <c r="T738" s="44">
        <v>12.332620817843868</v>
      </c>
      <c r="U738" s="44">
        <v>11.613011152416357</v>
      </c>
      <c r="V738" s="44">
        <v>11.94800185873606</v>
      </c>
      <c r="W738" s="44">
        <v>11.873559479553904</v>
      </c>
      <c r="X738" s="44">
        <v>11.848745353159854</v>
      </c>
      <c r="Y738" s="44">
        <v>11.861152416356878</v>
      </c>
      <c r="Z738" s="44">
        <v>12.407063197026023</v>
      </c>
      <c r="AA738" s="44">
        <v>13.151486988847584</v>
      </c>
      <c r="AB738" s="44">
        <v>12.779275092936805</v>
      </c>
      <c r="AC738" s="44">
        <v>12.407063197026023</v>
      </c>
      <c r="AD738" s="44">
        <v>11.799117100371749</v>
      </c>
      <c r="AE738" s="44">
        <v>12.593169144981415</v>
      </c>
      <c r="AF738" s="44">
        <v>11.848745353159854</v>
      </c>
    </row>
    <row r="739" spans="1:32">
      <c r="A739" s="3">
        <v>2019</v>
      </c>
      <c r="B739" s="5" t="s">
        <v>27</v>
      </c>
      <c r="C739" s="5" t="s">
        <v>25</v>
      </c>
      <c r="D739" s="2">
        <v>17</v>
      </c>
      <c r="E739" s="2">
        <v>17</v>
      </c>
      <c r="F739" s="44">
        <v>9.66</v>
      </c>
      <c r="G739" s="44">
        <v>9.07</v>
      </c>
      <c r="H739" s="44">
        <v>9.7200000000000006</v>
      </c>
      <c r="I739" s="44">
        <v>9.36</v>
      </c>
      <c r="J739" s="44">
        <v>9.41</v>
      </c>
      <c r="K739" s="44">
        <v>9.51</v>
      </c>
      <c r="L739" s="44">
        <v>9.74</v>
      </c>
      <c r="M739" s="44">
        <v>10.36</v>
      </c>
      <c r="N739" s="44">
        <v>9.93</v>
      </c>
      <c r="O739" s="44">
        <v>9.6</v>
      </c>
      <c r="P739" s="44">
        <v>9.42</v>
      </c>
      <c r="Q739" s="44">
        <v>9.4499999999999993</v>
      </c>
      <c r="R739" s="44">
        <v>9.4600000000000009</v>
      </c>
      <c r="S739" s="9">
        <v>107.6</v>
      </c>
      <c r="T739" s="44">
        <v>11.985223048327139</v>
      </c>
      <c r="U739" s="44">
        <v>11.253206319702603</v>
      </c>
      <c r="V739" s="44">
        <v>12.059665427509296</v>
      </c>
      <c r="W739" s="44">
        <v>11.613011152416357</v>
      </c>
      <c r="X739" s="44">
        <v>11.675046468401488</v>
      </c>
      <c r="Y739" s="44">
        <v>11.799117100371749</v>
      </c>
      <c r="Z739" s="44">
        <v>12.084479553903346</v>
      </c>
      <c r="AA739" s="44">
        <v>12.853717472118959</v>
      </c>
      <c r="AB739" s="44">
        <v>12.32021375464684</v>
      </c>
      <c r="AC739" s="44">
        <v>11.910780669144982</v>
      </c>
      <c r="AD739" s="44">
        <v>11.687453531598512</v>
      </c>
      <c r="AE739" s="44">
        <v>11.72467472118959</v>
      </c>
      <c r="AF739" s="44">
        <v>11.737081784386618</v>
      </c>
    </row>
    <row r="740" spans="1:32">
      <c r="A740" s="3">
        <v>2019</v>
      </c>
      <c r="B740" s="5" t="s">
        <v>27</v>
      </c>
      <c r="C740" s="5" t="s">
        <v>26</v>
      </c>
      <c r="D740" s="2">
        <v>18</v>
      </c>
      <c r="E740" s="2">
        <v>17</v>
      </c>
      <c r="F740" s="44">
        <v>10</v>
      </c>
      <c r="G740" s="44">
        <v>9.48</v>
      </c>
      <c r="H740" s="44">
        <v>9.6199999999999992</v>
      </c>
      <c r="I740" s="44">
        <v>9.6199999999999992</v>
      </c>
      <c r="J740" s="44">
        <v>9.58</v>
      </c>
      <c r="K740" s="44">
        <v>9.57</v>
      </c>
      <c r="L740" s="44">
        <v>10</v>
      </c>
      <c r="M740" s="44">
        <v>10.73</v>
      </c>
      <c r="N740" s="44">
        <v>10.47</v>
      </c>
      <c r="O740" s="44">
        <v>10.07</v>
      </c>
      <c r="P740" s="44">
        <v>9.5500000000000007</v>
      </c>
      <c r="Q740" s="44">
        <v>10.31</v>
      </c>
      <c r="R740" s="44">
        <v>9.58</v>
      </c>
      <c r="S740" s="9">
        <v>107.6</v>
      </c>
      <c r="T740" s="44">
        <v>12.407063197026023</v>
      </c>
      <c r="U740" s="44">
        <v>11.761895910780671</v>
      </c>
      <c r="V740" s="44">
        <v>11.935594795539034</v>
      </c>
      <c r="W740" s="44">
        <v>11.935594795539034</v>
      </c>
      <c r="X740" s="44">
        <v>11.88596654275093</v>
      </c>
      <c r="Y740" s="44">
        <v>11.873559479553904</v>
      </c>
      <c r="Z740" s="44">
        <v>12.407063197026023</v>
      </c>
      <c r="AA740" s="44">
        <v>13.312778810408924</v>
      </c>
      <c r="AB740" s="44">
        <v>12.990195167286247</v>
      </c>
      <c r="AC740" s="44">
        <v>12.493912639405206</v>
      </c>
      <c r="AD740" s="44">
        <v>11.848745353159854</v>
      </c>
      <c r="AE740" s="44">
        <v>12.791682156133829</v>
      </c>
      <c r="AF740" s="44">
        <v>11.88596654275093</v>
      </c>
    </row>
    <row r="741" spans="1:32">
      <c r="A741" s="3">
        <v>2019</v>
      </c>
      <c r="B741" s="5" t="s">
        <v>28</v>
      </c>
      <c r="C741" s="5" t="s">
        <v>18</v>
      </c>
      <c r="D741" s="2">
        <v>19</v>
      </c>
      <c r="E741" s="2">
        <v>17</v>
      </c>
      <c r="F741" s="45">
        <v>13.22</v>
      </c>
      <c r="G741" s="45">
        <v>12.02</v>
      </c>
      <c r="H741" s="45">
        <v>12.55</v>
      </c>
      <c r="I741" s="45">
        <v>12.17</v>
      </c>
      <c r="J741" s="45">
        <v>12.3</v>
      </c>
      <c r="K741" s="45">
        <v>12.38</v>
      </c>
      <c r="L741" s="45">
        <v>13.69</v>
      </c>
      <c r="M741" s="45">
        <v>16.45</v>
      </c>
      <c r="N741" s="45">
        <v>14.48</v>
      </c>
      <c r="O741" s="45">
        <v>12.56</v>
      </c>
      <c r="P741" s="45">
        <v>12.31</v>
      </c>
      <c r="Q741" s="45">
        <v>13.36</v>
      </c>
      <c r="R741" s="45">
        <v>11.76</v>
      </c>
      <c r="S741" s="9">
        <v>107.6</v>
      </c>
      <c r="T741" s="45">
        <v>16.402137546468403</v>
      </c>
      <c r="U741" s="45">
        <v>14.913289962825278</v>
      </c>
      <c r="V741" s="45">
        <v>15.570864312267661</v>
      </c>
      <c r="W741" s="45">
        <v>15.09939591078067</v>
      </c>
      <c r="X741" s="45">
        <v>15.26068773234201</v>
      </c>
      <c r="Y741" s="45">
        <v>15.359944237918217</v>
      </c>
      <c r="Z741" s="45">
        <v>16.985269516728625</v>
      </c>
      <c r="AA741" s="45">
        <v>20.409618959107807</v>
      </c>
      <c r="AB741" s="45">
        <v>17.965427509293683</v>
      </c>
      <c r="AC741" s="45">
        <v>15.583271375464685</v>
      </c>
      <c r="AD741" s="45">
        <v>15.273094795539034</v>
      </c>
      <c r="AE741" s="45">
        <v>16.575836431226765</v>
      </c>
      <c r="AF741" s="45">
        <v>14.590706319702603</v>
      </c>
    </row>
    <row r="742" spans="1:32">
      <c r="A742" s="3">
        <v>2019</v>
      </c>
      <c r="B742" s="5" t="s">
        <v>28</v>
      </c>
      <c r="C742" s="5" t="s">
        <v>19</v>
      </c>
      <c r="D742" s="2">
        <v>20</v>
      </c>
      <c r="E742" s="2">
        <v>17</v>
      </c>
      <c r="F742" s="45">
        <v>14.55</v>
      </c>
      <c r="G742" s="45">
        <v>13.21</v>
      </c>
      <c r="H742" s="45">
        <v>13.8</v>
      </c>
      <c r="I742" s="45">
        <v>13.42</v>
      </c>
      <c r="J742" s="45">
        <v>13.63</v>
      </c>
      <c r="K742" s="45">
        <v>13.62</v>
      </c>
      <c r="L742" s="45">
        <v>15.33</v>
      </c>
      <c r="M742" s="45">
        <v>17.71</v>
      </c>
      <c r="N742" s="45">
        <v>16.399999999999999</v>
      </c>
      <c r="O742" s="45">
        <v>13.98</v>
      </c>
      <c r="P742" s="45">
        <v>13.43</v>
      </c>
      <c r="Q742" s="45">
        <v>14.53</v>
      </c>
      <c r="R742" s="45">
        <v>12.3</v>
      </c>
      <c r="S742" s="9">
        <v>107.6</v>
      </c>
      <c r="T742" s="45">
        <v>18.052276951672866</v>
      </c>
      <c r="U742" s="45">
        <v>16.389730483271379</v>
      </c>
      <c r="V742" s="45">
        <v>17.121747211895915</v>
      </c>
      <c r="W742" s="45">
        <v>16.650278810408921</v>
      </c>
      <c r="X742" s="45">
        <v>16.91082713754647</v>
      </c>
      <c r="Y742" s="45">
        <v>16.898420074349442</v>
      </c>
      <c r="Z742" s="45">
        <v>19.020027881040892</v>
      </c>
      <c r="AA742" s="45">
        <v>21.97290892193309</v>
      </c>
      <c r="AB742" s="45">
        <v>20.347583643122675</v>
      </c>
      <c r="AC742" s="45">
        <v>17.345074349442381</v>
      </c>
      <c r="AD742" s="45">
        <v>16.662685873605948</v>
      </c>
      <c r="AE742" s="45">
        <v>18.02746282527881</v>
      </c>
      <c r="AF742" s="45">
        <v>15.26068773234201</v>
      </c>
    </row>
    <row r="743" spans="1:32">
      <c r="A743" s="3">
        <v>2019</v>
      </c>
      <c r="B743" s="5" t="s">
        <v>28</v>
      </c>
      <c r="C743" s="5" t="s">
        <v>20</v>
      </c>
      <c r="D743" s="2">
        <v>21</v>
      </c>
      <c r="E743" s="2">
        <v>17</v>
      </c>
      <c r="F743" s="45">
        <v>12.02</v>
      </c>
      <c r="G743" s="45">
        <v>10.85</v>
      </c>
      <c r="H743" s="45">
        <v>11.5</v>
      </c>
      <c r="I743" s="45">
        <v>10.97</v>
      </c>
      <c r="J743" s="45">
        <v>10.96</v>
      </c>
      <c r="K743" s="45">
        <v>11.27</v>
      </c>
      <c r="L743" s="45">
        <v>12.09</v>
      </c>
      <c r="M743" s="45">
        <v>15.33</v>
      </c>
      <c r="N743" s="45">
        <v>12.77</v>
      </c>
      <c r="O743" s="45">
        <v>11.46</v>
      </c>
      <c r="P743" s="45">
        <v>11.35</v>
      </c>
      <c r="Q743" s="45">
        <v>12.4</v>
      </c>
      <c r="R743" s="45">
        <v>11.09</v>
      </c>
      <c r="S743" s="9">
        <v>107.6</v>
      </c>
      <c r="T743" s="45">
        <v>14.913289962825278</v>
      </c>
      <c r="U743" s="45">
        <v>13.461663568773234</v>
      </c>
      <c r="V743" s="45">
        <v>14.268122676579926</v>
      </c>
      <c r="W743" s="45">
        <v>13.610548327137549</v>
      </c>
      <c r="X743" s="45">
        <v>13.598141263940523</v>
      </c>
      <c r="Y743" s="45">
        <v>13.982760223048327</v>
      </c>
      <c r="Z743" s="45">
        <v>15.000139405204461</v>
      </c>
      <c r="AA743" s="45">
        <v>19.020027881040892</v>
      </c>
      <c r="AB743" s="45">
        <v>15.84381970260223</v>
      </c>
      <c r="AC743" s="45">
        <v>14.218494423791823</v>
      </c>
      <c r="AD743" s="45">
        <v>14.082016728624534</v>
      </c>
      <c r="AE743" s="45">
        <v>15.384758364312269</v>
      </c>
      <c r="AF743" s="45">
        <v>13.759433085501858</v>
      </c>
    </row>
    <row r="744" spans="1:32">
      <c r="A744" s="3">
        <v>2019</v>
      </c>
      <c r="B744" s="5" t="s">
        <v>28</v>
      </c>
      <c r="C744" s="5" t="s">
        <v>21</v>
      </c>
      <c r="D744" s="2">
        <v>22</v>
      </c>
      <c r="E744" s="2">
        <v>17</v>
      </c>
      <c r="F744" s="45">
        <v>14.82</v>
      </c>
      <c r="G744" s="45">
        <v>13.43</v>
      </c>
      <c r="H744" s="45">
        <v>13.96</v>
      </c>
      <c r="I744" s="45">
        <v>13.51</v>
      </c>
      <c r="J744" s="45">
        <v>13.65</v>
      </c>
      <c r="K744" s="45">
        <v>13.74</v>
      </c>
      <c r="L744" s="45">
        <v>15.33</v>
      </c>
      <c r="M744" s="45">
        <v>18.23</v>
      </c>
      <c r="N744" s="45">
        <v>16.29</v>
      </c>
      <c r="O744" s="45">
        <v>14.02</v>
      </c>
      <c r="P744" s="45">
        <v>13.65</v>
      </c>
      <c r="Q744" s="45">
        <v>14.88</v>
      </c>
      <c r="R744" s="45">
        <v>12.9</v>
      </c>
      <c r="S744" s="9">
        <v>107.6</v>
      </c>
      <c r="T744" s="45">
        <v>18.387267657992567</v>
      </c>
      <c r="U744" s="45">
        <v>16.662685873605948</v>
      </c>
      <c r="V744" s="45">
        <v>17.320260223048329</v>
      </c>
      <c r="W744" s="45">
        <v>16.761942379182159</v>
      </c>
      <c r="X744" s="45">
        <v>16.935641263940521</v>
      </c>
      <c r="Y744" s="45">
        <v>17.047304832713756</v>
      </c>
      <c r="Z744" s="45">
        <v>19.020027881040892</v>
      </c>
      <c r="AA744" s="45">
        <v>22.61807620817844</v>
      </c>
      <c r="AB744" s="45">
        <v>20.211105947955389</v>
      </c>
      <c r="AC744" s="45">
        <v>17.394702602230481</v>
      </c>
      <c r="AD744" s="45">
        <v>16.935641263940521</v>
      </c>
      <c r="AE744" s="45">
        <v>18.461710037174722</v>
      </c>
      <c r="AF744" s="45">
        <v>16.005111524163571</v>
      </c>
    </row>
    <row r="745" spans="1:32">
      <c r="A745" s="3">
        <v>2019</v>
      </c>
      <c r="B745" s="5" t="s">
        <v>28</v>
      </c>
      <c r="C745" s="5" t="s">
        <v>22</v>
      </c>
      <c r="D745" s="2">
        <v>23</v>
      </c>
      <c r="E745" s="2">
        <v>17</v>
      </c>
      <c r="F745" s="45">
        <v>15.35</v>
      </c>
      <c r="G745" s="45">
        <v>13.8</v>
      </c>
      <c r="H745" s="45">
        <v>14.56</v>
      </c>
      <c r="I745" s="45">
        <v>14.05</v>
      </c>
      <c r="J745" s="45">
        <v>14.24</v>
      </c>
      <c r="K745" s="45">
        <v>14.32</v>
      </c>
      <c r="L745" s="45">
        <v>16.07</v>
      </c>
      <c r="M745" s="45">
        <v>19.07</v>
      </c>
      <c r="N745" s="45">
        <v>17.3</v>
      </c>
      <c r="O745" s="45">
        <v>14.76</v>
      </c>
      <c r="P745" s="45">
        <v>14.11</v>
      </c>
      <c r="Q745" s="45">
        <v>15.36</v>
      </c>
      <c r="R745" s="45">
        <v>12.77</v>
      </c>
      <c r="S745" s="9">
        <v>107.6</v>
      </c>
      <c r="T745" s="45">
        <v>19.044842007434944</v>
      </c>
      <c r="U745" s="45">
        <v>17.121747211895915</v>
      </c>
      <c r="V745" s="45">
        <v>18.06468401486989</v>
      </c>
      <c r="W745" s="45">
        <v>17.431923791821564</v>
      </c>
      <c r="X745" s="45">
        <v>17.667657992565058</v>
      </c>
      <c r="Y745" s="45">
        <v>17.766914498141265</v>
      </c>
      <c r="Z745" s="45">
        <v>19.938150557620823</v>
      </c>
      <c r="AA745" s="45">
        <v>23.660269516728629</v>
      </c>
      <c r="AB745" s="45">
        <v>21.46421933085502</v>
      </c>
      <c r="AC745" s="45">
        <v>18.312825278810411</v>
      </c>
      <c r="AD745" s="45">
        <v>17.50636617100372</v>
      </c>
      <c r="AE745" s="45">
        <v>19.057249070631972</v>
      </c>
      <c r="AF745" s="45">
        <v>15.84381970260223</v>
      </c>
    </row>
    <row r="746" spans="1:32">
      <c r="A746" s="3">
        <v>2019</v>
      </c>
      <c r="B746" s="5" t="s">
        <v>28</v>
      </c>
      <c r="C746" s="5" t="s">
        <v>23</v>
      </c>
      <c r="D746" s="2">
        <v>24</v>
      </c>
      <c r="E746" s="2">
        <v>17</v>
      </c>
      <c r="F746" s="45">
        <v>13.97</v>
      </c>
      <c r="G746" s="45">
        <v>12.61</v>
      </c>
      <c r="H746" s="45">
        <v>13.14</v>
      </c>
      <c r="I746" s="45">
        <v>12.5</v>
      </c>
      <c r="J746" s="45">
        <v>12.49</v>
      </c>
      <c r="K746" s="45">
        <v>12.94</v>
      </c>
      <c r="L746" s="45">
        <v>14.29</v>
      </c>
      <c r="M746" s="45">
        <v>17.54</v>
      </c>
      <c r="N746" s="45">
        <v>14.74</v>
      </c>
      <c r="O746" s="45">
        <v>12.96</v>
      </c>
      <c r="P746" s="45">
        <v>13.03</v>
      </c>
      <c r="Q746" s="45">
        <v>14.17</v>
      </c>
      <c r="R746" s="45">
        <v>13.14</v>
      </c>
      <c r="S746" s="9">
        <v>107.6</v>
      </c>
      <c r="T746" s="45">
        <v>17.332667286245353</v>
      </c>
      <c r="U746" s="45">
        <v>15.645306691449814</v>
      </c>
      <c r="V746" s="45">
        <v>16.302881040892196</v>
      </c>
      <c r="W746" s="45">
        <v>15.508828996282528</v>
      </c>
      <c r="X746" s="45">
        <v>15.496421933085502</v>
      </c>
      <c r="Y746" s="45">
        <v>16.054739776951674</v>
      </c>
      <c r="Z746" s="45">
        <v>17.729693308550186</v>
      </c>
      <c r="AA746" s="45">
        <v>21.761988847583641</v>
      </c>
      <c r="AB746" s="45">
        <v>18.288011152416356</v>
      </c>
      <c r="AC746" s="45">
        <v>16.079553903345726</v>
      </c>
      <c r="AD746" s="45">
        <v>16.166403345724905</v>
      </c>
      <c r="AE746" s="45">
        <v>17.580808550185875</v>
      </c>
      <c r="AF746" s="45">
        <v>16.302881040892196</v>
      </c>
    </row>
    <row r="747" spans="1:32">
      <c r="A747" s="3">
        <v>2019</v>
      </c>
      <c r="B747" s="5" t="s">
        <v>28</v>
      </c>
      <c r="C747" s="5" t="s">
        <v>24</v>
      </c>
      <c r="D747" s="2">
        <v>25</v>
      </c>
      <c r="E747" s="2">
        <v>17</v>
      </c>
      <c r="F747" s="45">
        <v>9.94</v>
      </c>
      <c r="G747" s="45">
        <v>9.36</v>
      </c>
      <c r="H747" s="45">
        <v>9.6300000000000008</v>
      </c>
      <c r="I747" s="45">
        <v>9.57</v>
      </c>
      <c r="J747" s="45">
        <v>9.56</v>
      </c>
      <c r="K747" s="45">
        <v>9.57</v>
      </c>
      <c r="L747" s="45">
        <v>10</v>
      </c>
      <c r="M747" s="45">
        <v>10.62</v>
      </c>
      <c r="N747" s="45">
        <v>10.33</v>
      </c>
      <c r="O747" s="45">
        <v>10</v>
      </c>
      <c r="P747" s="45">
        <v>9.51</v>
      </c>
      <c r="Q747" s="45">
        <v>10.18</v>
      </c>
      <c r="R747" s="45">
        <v>9.5500000000000007</v>
      </c>
      <c r="S747" s="9">
        <v>107.6</v>
      </c>
      <c r="T747" s="45">
        <v>12.332620817843868</v>
      </c>
      <c r="U747" s="45">
        <v>11.613011152416357</v>
      </c>
      <c r="V747" s="45">
        <v>11.94800185873606</v>
      </c>
      <c r="W747" s="45">
        <v>11.873559479553904</v>
      </c>
      <c r="X747" s="45">
        <v>11.861152416356878</v>
      </c>
      <c r="Y747" s="45">
        <v>11.873559479553904</v>
      </c>
      <c r="Z747" s="45">
        <v>12.407063197026023</v>
      </c>
      <c r="AA747" s="45">
        <v>13.176301115241635</v>
      </c>
      <c r="AB747" s="45">
        <v>12.816496282527883</v>
      </c>
      <c r="AC747" s="45">
        <v>12.407063197026023</v>
      </c>
      <c r="AD747" s="45">
        <v>11.799117100371749</v>
      </c>
      <c r="AE747" s="45">
        <v>12.630390334572491</v>
      </c>
      <c r="AF747" s="45">
        <v>11.848745353159854</v>
      </c>
    </row>
    <row r="748" spans="1:32">
      <c r="A748" s="3">
        <v>2019</v>
      </c>
      <c r="B748" s="5" t="s">
        <v>28</v>
      </c>
      <c r="C748" s="5" t="s">
        <v>25</v>
      </c>
      <c r="D748" s="2">
        <v>26</v>
      </c>
      <c r="E748" s="2">
        <v>17</v>
      </c>
      <c r="F748" s="45">
        <v>9.66</v>
      </c>
      <c r="G748" s="45">
        <v>9.06</v>
      </c>
      <c r="H748" s="45">
        <v>9.73</v>
      </c>
      <c r="I748" s="45">
        <v>9.3699999999999992</v>
      </c>
      <c r="J748" s="45">
        <v>9.42</v>
      </c>
      <c r="K748" s="45">
        <v>9.52</v>
      </c>
      <c r="L748" s="45">
        <v>9.73</v>
      </c>
      <c r="M748" s="45">
        <v>10.35</v>
      </c>
      <c r="N748" s="45">
        <v>9.9700000000000006</v>
      </c>
      <c r="O748" s="45">
        <v>9.6199999999999992</v>
      </c>
      <c r="P748" s="45">
        <v>9.4</v>
      </c>
      <c r="Q748" s="45">
        <v>9.4700000000000006</v>
      </c>
      <c r="R748" s="45">
        <v>9.4700000000000006</v>
      </c>
      <c r="S748" s="9">
        <v>107.6</v>
      </c>
      <c r="T748" s="45">
        <v>11.985223048327139</v>
      </c>
      <c r="U748" s="45">
        <v>11.240799256505577</v>
      </c>
      <c r="V748" s="45">
        <v>12.072072490706322</v>
      </c>
      <c r="W748" s="45">
        <v>11.625418215613383</v>
      </c>
      <c r="X748" s="45">
        <v>11.687453531598512</v>
      </c>
      <c r="Y748" s="45">
        <v>11.811524163568773</v>
      </c>
      <c r="Z748" s="45">
        <v>12.072072490706322</v>
      </c>
      <c r="AA748" s="45">
        <v>12.841310408921933</v>
      </c>
      <c r="AB748" s="45">
        <v>12.369842007434945</v>
      </c>
      <c r="AC748" s="45">
        <v>11.935594795539034</v>
      </c>
      <c r="AD748" s="45">
        <v>11.662639405204462</v>
      </c>
      <c r="AE748" s="45">
        <v>11.749488847583645</v>
      </c>
      <c r="AF748" s="45">
        <v>11.749488847583645</v>
      </c>
    </row>
    <row r="749" spans="1:32">
      <c r="A749" s="3">
        <v>2019</v>
      </c>
      <c r="B749" s="5" t="s">
        <v>28</v>
      </c>
      <c r="C749" s="5" t="s">
        <v>26</v>
      </c>
      <c r="D749" s="2">
        <v>27</v>
      </c>
      <c r="E749" s="2">
        <v>17</v>
      </c>
      <c r="F749" s="45">
        <v>10</v>
      </c>
      <c r="G749" s="45">
        <v>9.49</v>
      </c>
      <c r="H749" s="45">
        <v>9.6199999999999992</v>
      </c>
      <c r="I749" s="45">
        <v>9.6199999999999992</v>
      </c>
      <c r="J749" s="45">
        <v>9.6</v>
      </c>
      <c r="K749" s="45">
        <v>9.58</v>
      </c>
      <c r="L749" s="45">
        <v>10</v>
      </c>
      <c r="M749" s="45">
        <v>10.77</v>
      </c>
      <c r="N749" s="45">
        <v>10.5</v>
      </c>
      <c r="O749" s="45">
        <v>10.09</v>
      </c>
      <c r="P749" s="45">
        <v>9.5500000000000007</v>
      </c>
      <c r="Q749" s="45">
        <v>10.32</v>
      </c>
      <c r="R749" s="45">
        <v>9.58</v>
      </c>
      <c r="S749" s="9">
        <v>107.6</v>
      </c>
      <c r="T749" s="45">
        <v>12.407063197026023</v>
      </c>
      <c r="U749" s="45">
        <v>11.774302973977695</v>
      </c>
      <c r="V749" s="45">
        <v>11.935594795539034</v>
      </c>
      <c r="W749" s="45">
        <v>11.935594795539034</v>
      </c>
      <c r="X749" s="45">
        <v>11.910780669144982</v>
      </c>
      <c r="Y749" s="45">
        <v>11.88596654275093</v>
      </c>
      <c r="Z749" s="45">
        <v>12.407063197026023</v>
      </c>
      <c r="AA749" s="45">
        <v>13.362407063197026</v>
      </c>
      <c r="AB749" s="45">
        <v>13.027416356877325</v>
      </c>
      <c r="AC749" s="45">
        <v>12.518726765799256</v>
      </c>
      <c r="AD749" s="45">
        <v>11.848745353159854</v>
      </c>
      <c r="AE749" s="45">
        <v>12.804089219330855</v>
      </c>
      <c r="AF749" s="45">
        <v>11.88596654275093</v>
      </c>
    </row>
    <row r="750" spans="1:32">
      <c r="A750" s="3">
        <v>2019</v>
      </c>
      <c r="B750" s="5" t="s">
        <v>29</v>
      </c>
      <c r="C750" s="5" t="s">
        <v>18</v>
      </c>
      <c r="D750" s="2">
        <v>28</v>
      </c>
      <c r="E750" s="2">
        <v>17</v>
      </c>
      <c r="F750" s="46">
        <v>24937</v>
      </c>
      <c r="G750" s="46">
        <v>22613</v>
      </c>
      <c r="H750" s="46">
        <v>23741</v>
      </c>
      <c r="I750" s="46">
        <v>23002</v>
      </c>
      <c r="J750" s="46">
        <v>23615</v>
      </c>
      <c r="K750" s="46">
        <v>23632</v>
      </c>
      <c r="L750" s="46">
        <v>26073</v>
      </c>
      <c r="M750" s="46">
        <v>31209</v>
      </c>
      <c r="N750" s="46">
        <v>27140</v>
      </c>
      <c r="O750" s="46">
        <v>23218</v>
      </c>
      <c r="P750" s="46">
        <v>23000</v>
      </c>
      <c r="Q750" s="46">
        <v>24671</v>
      </c>
      <c r="R750" s="46">
        <v>22531</v>
      </c>
      <c r="S750" s="9">
        <v>107.6</v>
      </c>
      <c r="T750" s="46">
        <v>30939.493494423794</v>
      </c>
      <c r="U750" s="46">
        <v>28056.092007434945</v>
      </c>
      <c r="V750" s="46">
        <v>29455.608736059483</v>
      </c>
      <c r="W750" s="46">
        <v>28538.72676579926</v>
      </c>
      <c r="X750" s="46">
        <v>29299.279739776954</v>
      </c>
      <c r="Y750" s="46">
        <v>29320.371747211899</v>
      </c>
      <c r="Z750" s="46">
        <v>32348.935873605951</v>
      </c>
      <c r="AA750" s="46">
        <v>38721.203531598512</v>
      </c>
      <c r="AB750" s="46">
        <v>33672.769516728629</v>
      </c>
      <c r="AC750" s="46">
        <v>28806.71933085502</v>
      </c>
      <c r="AD750" s="46">
        <v>28536.245353159851</v>
      </c>
      <c r="AE750" s="46">
        <v>30609.465613382901</v>
      </c>
      <c r="AF750" s="46">
        <v>27954.354089219334</v>
      </c>
    </row>
    <row r="751" spans="1:32">
      <c r="A751" s="3">
        <v>2019</v>
      </c>
      <c r="B751" s="5" t="s">
        <v>29</v>
      </c>
      <c r="C751" s="5" t="s">
        <v>19</v>
      </c>
      <c r="D751" s="2">
        <v>29</v>
      </c>
      <c r="E751" s="2">
        <v>17</v>
      </c>
      <c r="F751" s="46">
        <v>30418</v>
      </c>
      <c r="G751" s="46">
        <v>27427</v>
      </c>
      <c r="H751" s="46">
        <v>28967</v>
      </c>
      <c r="I751" s="46">
        <v>28112</v>
      </c>
      <c r="J751" s="46">
        <v>29155</v>
      </c>
      <c r="K751" s="46">
        <v>28485</v>
      </c>
      <c r="L751" s="46">
        <v>32383</v>
      </c>
      <c r="M751" s="46">
        <v>36000</v>
      </c>
      <c r="N751" s="46">
        <v>33924</v>
      </c>
      <c r="O751" s="46">
        <v>29609</v>
      </c>
      <c r="P751" s="46">
        <v>27805</v>
      </c>
      <c r="Q751" s="46">
        <v>30078</v>
      </c>
      <c r="R751" s="46">
        <v>26545</v>
      </c>
      <c r="S751" s="9">
        <v>107.6</v>
      </c>
      <c r="T751" s="46">
        <v>37739.804832713759</v>
      </c>
      <c r="U751" s="46">
        <v>34028.852230483273</v>
      </c>
      <c r="V751" s="46">
        <v>35939.539962825278</v>
      </c>
      <c r="W751" s="46">
        <v>34878.736059479554</v>
      </c>
      <c r="X751" s="46">
        <v>36172.792750929373</v>
      </c>
      <c r="Y751" s="46">
        <v>35341.519516728629</v>
      </c>
      <c r="Z751" s="46">
        <v>40177.792750929373</v>
      </c>
      <c r="AA751" s="46">
        <v>44665.42750929368</v>
      </c>
      <c r="AB751" s="46">
        <v>42089.72118959108</v>
      </c>
      <c r="AC751" s="46">
        <v>36736.073420074354</v>
      </c>
      <c r="AD751" s="46">
        <v>34497.839219330854</v>
      </c>
      <c r="AE751" s="46">
        <v>37317.964684014871</v>
      </c>
      <c r="AF751" s="46">
        <v>32934.549256505576</v>
      </c>
    </row>
    <row r="752" spans="1:32">
      <c r="A752" s="3">
        <v>2019</v>
      </c>
      <c r="B752" s="5" t="s">
        <v>29</v>
      </c>
      <c r="C752" s="5" t="s">
        <v>20</v>
      </c>
      <c r="D752" s="2">
        <v>30</v>
      </c>
      <c r="E752" s="2">
        <v>17</v>
      </c>
      <c r="F752" s="46">
        <v>19578</v>
      </c>
      <c r="G752" s="46">
        <v>18202</v>
      </c>
      <c r="H752" s="46">
        <v>19005</v>
      </c>
      <c r="I752" s="46">
        <v>17845</v>
      </c>
      <c r="J752" s="46">
        <v>18061</v>
      </c>
      <c r="K752" s="46">
        <v>18424</v>
      </c>
      <c r="L752" s="46">
        <v>19690</v>
      </c>
      <c r="M752" s="46">
        <v>26510</v>
      </c>
      <c r="N752" s="46">
        <v>20743</v>
      </c>
      <c r="O752" s="46">
        <v>17917</v>
      </c>
      <c r="P752" s="46">
        <v>18672</v>
      </c>
      <c r="Q752" s="46">
        <v>20421</v>
      </c>
      <c r="R752" s="46">
        <v>18461</v>
      </c>
      <c r="S752" s="9">
        <v>107.6</v>
      </c>
      <c r="T752" s="46">
        <v>24290.548327137549</v>
      </c>
      <c r="U752" s="46">
        <v>22583.336431226766</v>
      </c>
      <c r="V752" s="46">
        <v>23579.623605947956</v>
      </c>
      <c r="W752" s="46">
        <v>22140.404275092937</v>
      </c>
      <c r="X752" s="46">
        <v>22408.3968401487</v>
      </c>
      <c r="Y752" s="46">
        <v>22858.773234200744</v>
      </c>
      <c r="Z752" s="46">
        <v>24429.50743494424</v>
      </c>
      <c r="AA752" s="46">
        <v>32891.12453531599</v>
      </c>
      <c r="AB752" s="46">
        <v>25735.97118959108</v>
      </c>
      <c r="AC752" s="46">
        <v>22229.735130111527</v>
      </c>
      <c r="AD752" s="46">
        <v>23166.468401486989</v>
      </c>
      <c r="AE752" s="46">
        <v>25336.46375464684</v>
      </c>
      <c r="AF752" s="46">
        <v>22904.679368029741</v>
      </c>
    </row>
    <row r="753" spans="1:32">
      <c r="A753" s="3">
        <v>2019</v>
      </c>
      <c r="B753" s="5" t="s">
        <v>29</v>
      </c>
      <c r="C753" s="5" t="s">
        <v>21</v>
      </c>
      <c r="D753" s="2">
        <v>31</v>
      </c>
      <c r="E753" s="2">
        <v>17</v>
      </c>
      <c r="F753" s="46">
        <v>30378</v>
      </c>
      <c r="G753" s="46">
        <v>27251</v>
      </c>
      <c r="H753" s="46">
        <v>28511</v>
      </c>
      <c r="I753" s="46">
        <v>27921</v>
      </c>
      <c r="J753" s="46">
        <v>28556</v>
      </c>
      <c r="K753" s="46">
        <v>28278</v>
      </c>
      <c r="L753" s="46">
        <v>31900</v>
      </c>
      <c r="M753" s="46">
        <v>36851</v>
      </c>
      <c r="N753" s="46">
        <v>33396</v>
      </c>
      <c r="O753" s="46">
        <v>29282</v>
      </c>
      <c r="P753" s="46">
        <v>27858</v>
      </c>
      <c r="Q753" s="46">
        <v>30000</v>
      </c>
      <c r="R753" s="46">
        <v>27453</v>
      </c>
      <c r="S753" s="9">
        <v>107.6</v>
      </c>
      <c r="T753" s="46">
        <v>37690.176579925654</v>
      </c>
      <c r="U753" s="46">
        <v>33810.487918215615</v>
      </c>
      <c r="V753" s="46">
        <v>35373.777881040893</v>
      </c>
      <c r="W753" s="46">
        <v>34641.761152416359</v>
      </c>
      <c r="X753" s="46">
        <v>35429.60966542751</v>
      </c>
      <c r="Y753" s="46">
        <v>35084.693308550188</v>
      </c>
      <c r="Z753" s="46">
        <v>39578.531598513015</v>
      </c>
      <c r="AA753" s="46">
        <v>45721.268587360595</v>
      </c>
      <c r="AB753" s="46">
        <v>41434.628252788105</v>
      </c>
      <c r="AC753" s="46">
        <v>36330.362453531598</v>
      </c>
      <c r="AD753" s="46">
        <v>34563.596654275098</v>
      </c>
      <c r="AE753" s="46">
        <v>37221.189591078066</v>
      </c>
      <c r="AF753" s="46">
        <v>34061.110594795544</v>
      </c>
    </row>
    <row r="754" spans="1:32">
      <c r="A754" s="3">
        <v>2019</v>
      </c>
      <c r="B754" s="5" t="s">
        <v>29</v>
      </c>
      <c r="C754" s="5" t="s">
        <v>22</v>
      </c>
      <c r="D754" s="2">
        <v>32</v>
      </c>
      <c r="E754" s="2">
        <v>17</v>
      </c>
      <c r="F754" s="46">
        <v>32919</v>
      </c>
      <c r="G754" s="46">
        <v>29346</v>
      </c>
      <c r="H754" s="46">
        <v>31077</v>
      </c>
      <c r="I754" s="46">
        <v>30302</v>
      </c>
      <c r="J754" s="46">
        <v>31060</v>
      </c>
      <c r="K754" s="46">
        <v>30887</v>
      </c>
      <c r="L754" s="46">
        <v>34924</v>
      </c>
      <c r="M754" s="46">
        <v>39823</v>
      </c>
      <c r="N754" s="46">
        <v>36709</v>
      </c>
      <c r="O754" s="46">
        <v>31965</v>
      </c>
      <c r="P754" s="46">
        <v>30000</v>
      </c>
      <c r="Q754" s="46">
        <v>32244</v>
      </c>
      <c r="R754" s="46">
        <v>28901</v>
      </c>
      <c r="S754" s="9">
        <v>107.6</v>
      </c>
      <c r="T754" s="46">
        <v>40842.811338289968</v>
      </c>
      <c r="U754" s="46">
        <v>36409.767657992568</v>
      </c>
      <c r="V754" s="46">
        <v>38557.430297397768</v>
      </c>
      <c r="W754" s="46">
        <v>37595.882899628254</v>
      </c>
      <c r="X754" s="46">
        <v>38536.338289962827</v>
      </c>
      <c r="Y754" s="46">
        <v>38321.696096654276</v>
      </c>
      <c r="Z754" s="46">
        <v>43330.42750929368</v>
      </c>
      <c r="AA754" s="46">
        <v>49408.647769516734</v>
      </c>
      <c r="AB754" s="46">
        <v>45545.088289962827</v>
      </c>
      <c r="AC754" s="46">
        <v>39659.17750929368</v>
      </c>
      <c r="AD754" s="46">
        <v>37221.189591078066</v>
      </c>
      <c r="AE754" s="46">
        <v>40005.334572490705</v>
      </c>
      <c r="AF754" s="46">
        <v>35857.65334572491</v>
      </c>
    </row>
    <row r="755" spans="1:32">
      <c r="A755" s="3">
        <v>2019</v>
      </c>
      <c r="B755" s="5" t="s">
        <v>29</v>
      </c>
      <c r="C755" s="5" t="s">
        <v>23</v>
      </c>
      <c r="D755" s="2">
        <v>33</v>
      </c>
      <c r="E755" s="2">
        <v>17</v>
      </c>
      <c r="F755" s="46">
        <v>26808</v>
      </c>
      <c r="G755" s="46">
        <v>24243</v>
      </c>
      <c r="H755" s="46">
        <v>25057</v>
      </c>
      <c r="I755" s="46">
        <v>24321</v>
      </c>
      <c r="J755" s="46">
        <v>24297</v>
      </c>
      <c r="K755" s="46">
        <v>25000</v>
      </c>
      <c r="L755" s="46">
        <v>27859</v>
      </c>
      <c r="M755" s="46">
        <v>33968</v>
      </c>
      <c r="N755" s="46">
        <v>28576</v>
      </c>
      <c r="O755" s="46">
        <v>25000</v>
      </c>
      <c r="P755" s="46">
        <v>24928</v>
      </c>
      <c r="Q755" s="46">
        <v>26951</v>
      </c>
      <c r="R755" s="46">
        <v>25705</v>
      </c>
      <c r="S755" s="9">
        <v>107.6</v>
      </c>
      <c r="T755" s="46">
        <v>33260.855018587361</v>
      </c>
      <c r="U755" s="46">
        <v>30078.443308550188</v>
      </c>
      <c r="V755" s="46">
        <v>31088.378252788105</v>
      </c>
      <c r="W755" s="46">
        <v>30175.218401486989</v>
      </c>
      <c r="X755" s="46">
        <v>30145.441449814127</v>
      </c>
      <c r="Y755" s="46">
        <v>31017.657992565059</v>
      </c>
      <c r="Z755" s="46">
        <v>34564.8373605948</v>
      </c>
      <c r="AA755" s="46">
        <v>42144.312267657995</v>
      </c>
      <c r="AB755" s="46">
        <v>35454.423791821566</v>
      </c>
      <c r="AC755" s="46">
        <v>31017.657992565059</v>
      </c>
      <c r="AD755" s="46">
        <v>30928.327137546468</v>
      </c>
      <c r="AE755" s="46">
        <v>33438.276022304832</v>
      </c>
      <c r="AF755" s="46">
        <v>31892.355947955391</v>
      </c>
    </row>
    <row r="756" spans="1:32">
      <c r="A756" s="3">
        <v>2019</v>
      </c>
      <c r="B756" s="5" t="s">
        <v>29</v>
      </c>
      <c r="C756" s="5" t="s">
        <v>24</v>
      </c>
      <c r="D756" s="2">
        <v>34</v>
      </c>
      <c r="E756" s="2">
        <v>17</v>
      </c>
      <c r="F756" s="46">
        <v>10584</v>
      </c>
      <c r="G756" s="46">
        <v>10487</v>
      </c>
      <c r="H756" s="46">
        <v>10648</v>
      </c>
      <c r="I756" s="46">
        <v>10448</v>
      </c>
      <c r="J756" s="46">
        <v>10155</v>
      </c>
      <c r="K756" s="46">
        <v>10447</v>
      </c>
      <c r="L756" s="46">
        <v>10572</v>
      </c>
      <c r="M756" s="46">
        <v>10702</v>
      </c>
      <c r="N756" s="46">
        <v>10594</v>
      </c>
      <c r="O756" s="46">
        <v>10421</v>
      </c>
      <c r="P756" s="46">
        <v>10703</v>
      </c>
      <c r="Q756" s="46">
        <v>11167</v>
      </c>
      <c r="R756" s="46">
        <v>10567</v>
      </c>
      <c r="S756" s="9">
        <v>107.6</v>
      </c>
      <c r="T756" s="46">
        <v>13131.635687732343</v>
      </c>
      <c r="U756" s="46">
        <v>13011.28717472119</v>
      </c>
      <c r="V756" s="46">
        <v>13211.040892193309</v>
      </c>
      <c r="W756" s="46">
        <v>12962.89962825279</v>
      </c>
      <c r="X756" s="46">
        <v>12599.372676579926</v>
      </c>
      <c r="Y756" s="46">
        <v>12961.658921933085</v>
      </c>
      <c r="Z756" s="46">
        <v>13116.747211895912</v>
      </c>
      <c r="AA756" s="46">
        <v>13278.039033457249</v>
      </c>
      <c r="AB756" s="46">
        <v>13144.04275092937</v>
      </c>
      <c r="AC756" s="46">
        <v>12929.400557620818</v>
      </c>
      <c r="AD756" s="46">
        <v>13279.279739776952</v>
      </c>
      <c r="AE756" s="46">
        <v>13854.96747211896</v>
      </c>
      <c r="AF756" s="46">
        <v>13110.543680297398</v>
      </c>
    </row>
    <row r="757" spans="1:32">
      <c r="A757" s="3">
        <v>2019</v>
      </c>
      <c r="B757" s="5" t="s">
        <v>29</v>
      </c>
      <c r="C757" s="5" t="s">
        <v>25</v>
      </c>
      <c r="D757" s="2">
        <v>35</v>
      </c>
      <c r="E757" s="2">
        <v>17</v>
      </c>
      <c r="F757" s="46">
        <v>10375</v>
      </c>
      <c r="G757" s="46">
        <v>10277</v>
      </c>
      <c r="H757" s="46">
        <v>10660</v>
      </c>
      <c r="I757" s="46">
        <v>10533</v>
      </c>
      <c r="J757" s="46">
        <v>9996</v>
      </c>
      <c r="K757" s="46">
        <v>10541</v>
      </c>
      <c r="L757" s="46">
        <v>10410</v>
      </c>
      <c r="M757" s="46">
        <v>10343</v>
      </c>
      <c r="N757" s="46">
        <v>10205</v>
      </c>
      <c r="O757" s="46">
        <v>10425</v>
      </c>
      <c r="P757" s="46">
        <v>11075</v>
      </c>
      <c r="Q757" s="46">
        <v>10211</v>
      </c>
      <c r="R757" s="46">
        <v>10186</v>
      </c>
      <c r="S757" s="9">
        <v>107.6</v>
      </c>
      <c r="T757" s="46">
        <v>12872.328066914499</v>
      </c>
      <c r="U757" s="46">
        <v>12750.738847583643</v>
      </c>
      <c r="V757" s="46">
        <v>13225.92936802974</v>
      </c>
      <c r="W757" s="46">
        <v>13068.35966542751</v>
      </c>
      <c r="X757" s="46">
        <v>12402.100371747212</v>
      </c>
      <c r="Y757" s="46">
        <v>13078.285315985131</v>
      </c>
      <c r="Z757" s="46">
        <v>12915.75278810409</v>
      </c>
      <c r="AA757" s="46">
        <v>12832.625464684015</v>
      </c>
      <c r="AB757" s="46">
        <v>12661.407992565057</v>
      </c>
      <c r="AC757" s="46">
        <v>12934.363382899628</v>
      </c>
      <c r="AD757" s="46">
        <v>13740.822490706321</v>
      </c>
      <c r="AE757" s="46">
        <v>12668.852230483271</v>
      </c>
      <c r="AF757" s="46">
        <v>12637.834572490707</v>
      </c>
    </row>
    <row r="758" spans="1:32">
      <c r="A758" s="3">
        <v>2019</v>
      </c>
      <c r="B758" s="5" t="s">
        <v>29</v>
      </c>
      <c r="C758" s="5" t="s">
        <v>26</v>
      </c>
      <c r="D758" s="2">
        <v>36</v>
      </c>
      <c r="E758" s="2">
        <v>17</v>
      </c>
      <c r="F758" s="46">
        <v>10626</v>
      </c>
      <c r="G758" s="46">
        <v>10511</v>
      </c>
      <c r="H758" s="46">
        <v>10639</v>
      </c>
      <c r="I758" s="46">
        <v>10438</v>
      </c>
      <c r="J758" s="46">
        <v>10174</v>
      </c>
      <c r="K758" s="46">
        <v>10422</v>
      </c>
      <c r="L758" s="46">
        <v>10598</v>
      </c>
      <c r="M758" s="46">
        <v>10962</v>
      </c>
      <c r="N758" s="46">
        <v>10693</v>
      </c>
      <c r="O758" s="46">
        <v>10419</v>
      </c>
      <c r="P758" s="46">
        <v>10607</v>
      </c>
      <c r="Q758" s="46">
        <v>11341</v>
      </c>
      <c r="R758" s="46">
        <v>10754</v>
      </c>
      <c r="S758" s="9">
        <v>107.6</v>
      </c>
      <c r="T758" s="46">
        <v>13183.745353159851</v>
      </c>
      <c r="U758" s="46">
        <v>13041.064126394052</v>
      </c>
      <c r="V758" s="46">
        <v>13199.874535315987</v>
      </c>
      <c r="W758" s="46">
        <v>12950.492565055763</v>
      </c>
      <c r="X758" s="46">
        <v>12622.946096654276</v>
      </c>
      <c r="Y758" s="46">
        <v>12930.641263940521</v>
      </c>
      <c r="Z758" s="46">
        <v>13149.005576208179</v>
      </c>
      <c r="AA758" s="46">
        <v>13600.622676579926</v>
      </c>
      <c r="AB758" s="46">
        <v>13266.872676579926</v>
      </c>
      <c r="AC758" s="46">
        <v>12926.919144981413</v>
      </c>
      <c r="AD758" s="46">
        <v>13160.171933085503</v>
      </c>
      <c r="AE758" s="46">
        <v>14070.850371747212</v>
      </c>
      <c r="AF758" s="46">
        <v>13342.555762081785</v>
      </c>
    </row>
    <row r="759" spans="1:32">
      <c r="A759" s="3">
        <v>2020</v>
      </c>
      <c r="B759" s="5" t="s">
        <v>17</v>
      </c>
      <c r="C759" s="5" t="s">
        <v>18</v>
      </c>
      <c r="D759" s="2">
        <v>1</v>
      </c>
      <c r="E759" s="2">
        <v>18</v>
      </c>
      <c r="F759" s="96">
        <v>479.1</v>
      </c>
      <c r="G759" s="96">
        <v>438.5</v>
      </c>
      <c r="H759" s="96">
        <v>458.1</v>
      </c>
      <c r="I759" s="96">
        <v>442.3</v>
      </c>
      <c r="J759" s="96">
        <v>463</v>
      </c>
      <c r="K759" s="96">
        <v>460</v>
      </c>
      <c r="L759" s="96">
        <v>498.3</v>
      </c>
      <c r="M759" s="96">
        <v>588.70000000000005</v>
      </c>
      <c r="N759" s="96">
        <v>510.6</v>
      </c>
      <c r="O759" s="96">
        <v>443.8</v>
      </c>
      <c r="P759" s="96">
        <v>455.1</v>
      </c>
      <c r="Q759" s="96">
        <v>487</v>
      </c>
      <c r="R759" s="96">
        <v>432.7</v>
      </c>
      <c r="S759" s="19">
        <v>108.5</v>
      </c>
      <c r="T759" s="96">
        <v>589.49170506912446</v>
      </c>
      <c r="U759" s="96">
        <v>539.536866359447</v>
      </c>
      <c r="V759" s="96">
        <v>563.65299539170508</v>
      </c>
      <c r="W759" s="96">
        <v>544.21244239631335</v>
      </c>
      <c r="X759" s="96">
        <v>569.68202764976957</v>
      </c>
      <c r="Y759" s="96">
        <v>565.99078341013819</v>
      </c>
      <c r="Z759" s="96">
        <v>613.11566820276505</v>
      </c>
      <c r="AA759" s="96">
        <v>724.34516129032272</v>
      </c>
      <c r="AB759" s="96">
        <v>628.24976958525349</v>
      </c>
      <c r="AC759" s="96">
        <v>546.05806451612909</v>
      </c>
      <c r="AD759" s="96">
        <v>559.96175115207382</v>
      </c>
      <c r="AE759" s="96">
        <v>599.21198156682033</v>
      </c>
      <c r="AF759" s="96">
        <v>532.40046082949311</v>
      </c>
    </row>
    <row r="760" spans="1:32">
      <c r="A760" s="3">
        <v>2020</v>
      </c>
      <c r="B760" s="5" t="s">
        <v>17</v>
      </c>
      <c r="C760" s="5" t="s">
        <v>19</v>
      </c>
      <c r="D760" s="2">
        <v>2</v>
      </c>
      <c r="E760" s="2">
        <v>18</v>
      </c>
      <c r="F760" s="96">
        <v>568.4</v>
      </c>
      <c r="G760" s="96">
        <v>511</v>
      </c>
      <c r="H760" s="96">
        <v>534.6</v>
      </c>
      <c r="I760" s="96">
        <v>524.5</v>
      </c>
      <c r="J760" s="96">
        <v>555.79999999999995</v>
      </c>
      <c r="K760" s="96">
        <v>536.6</v>
      </c>
      <c r="L760" s="96">
        <v>587.79999999999995</v>
      </c>
      <c r="M760" s="96">
        <v>670.8</v>
      </c>
      <c r="N760" s="96">
        <v>611.20000000000005</v>
      </c>
      <c r="O760" s="96">
        <v>535.1</v>
      </c>
      <c r="P760" s="96">
        <v>526.5</v>
      </c>
      <c r="Q760" s="96">
        <v>574.9</v>
      </c>
      <c r="R760" s="96">
        <v>477.8</v>
      </c>
      <c r="S760" s="19">
        <v>108.5</v>
      </c>
      <c r="T760" s="96">
        <v>699.36774193548376</v>
      </c>
      <c r="U760" s="96">
        <v>628.74193548387098</v>
      </c>
      <c r="V760" s="96">
        <v>657.77972350230425</v>
      </c>
      <c r="W760" s="96">
        <v>645.35253456221199</v>
      </c>
      <c r="X760" s="96">
        <v>683.86451612903215</v>
      </c>
      <c r="Y760" s="96">
        <v>660.24055299539179</v>
      </c>
      <c r="Z760" s="96">
        <v>723.23778801843309</v>
      </c>
      <c r="AA760" s="96">
        <v>825.3622119815667</v>
      </c>
      <c r="AB760" s="96">
        <v>752.02949308755774</v>
      </c>
      <c r="AC760" s="96">
        <v>658.39493087557605</v>
      </c>
      <c r="AD760" s="96">
        <v>647.81336405529953</v>
      </c>
      <c r="AE760" s="96">
        <v>707.36543778801843</v>
      </c>
      <c r="AF760" s="96">
        <v>587.89216589861758</v>
      </c>
    </row>
    <row r="761" spans="1:32">
      <c r="A761" s="3">
        <v>2020</v>
      </c>
      <c r="B761" s="5" t="s">
        <v>17</v>
      </c>
      <c r="C761" s="5" t="s">
        <v>20</v>
      </c>
      <c r="D761" s="2">
        <v>3</v>
      </c>
      <c r="E761" s="2">
        <v>18</v>
      </c>
      <c r="F761" s="96">
        <v>400.1</v>
      </c>
      <c r="G761" s="96">
        <v>371</v>
      </c>
      <c r="H761" s="96">
        <v>384.5</v>
      </c>
      <c r="I761" s="96">
        <v>367.4</v>
      </c>
      <c r="J761" s="96">
        <v>370.2</v>
      </c>
      <c r="K761" s="96">
        <v>380.2</v>
      </c>
      <c r="L761" s="96">
        <v>402.7</v>
      </c>
      <c r="M761" s="96">
        <v>523.20000000000005</v>
      </c>
      <c r="N761" s="96">
        <v>412.7</v>
      </c>
      <c r="O761" s="96">
        <v>358.7</v>
      </c>
      <c r="P761" s="96">
        <v>385.2</v>
      </c>
      <c r="Q761" s="96">
        <v>420.8</v>
      </c>
      <c r="R761" s="96">
        <v>378.3</v>
      </c>
      <c r="S761" s="19">
        <v>108.5</v>
      </c>
      <c r="T761" s="96">
        <v>492.28894009216594</v>
      </c>
      <c r="U761" s="96">
        <v>456.48387096774195</v>
      </c>
      <c r="V761" s="96">
        <v>473.09447004608296</v>
      </c>
      <c r="W761" s="96">
        <v>452.05437788018429</v>
      </c>
      <c r="X761" s="96">
        <v>455.49953917050686</v>
      </c>
      <c r="Y761" s="96">
        <v>467.8036866359447</v>
      </c>
      <c r="Z761" s="96">
        <v>495.48801843317972</v>
      </c>
      <c r="AA761" s="96">
        <v>643.75299539170521</v>
      </c>
      <c r="AB761" s="96">
        <v>507.7921658986175</v>
      </c>
      <c r="AC761" s="96">
        <v>441.34976958525345</v>
      </c>
      <c r="AD761" s="96">
        <v>473.95576036866356</v>
      </c>
      <c r="AE761" s="96">
        <v>517.75852534562216</v>
      </c>
      <c r="AF761" s="96">
        <v>465.46589861751153</v>
      </c>
    </row>
    <row r="762" spans="1:32">
      <c r="A762" s="3">
        <v>2020</v>
      </c>
      <c r="B762" s="5" t="s">
        <v>17</v>
      </c>
      <c r="C762" s="5" t="s">
        <v>21</v>
      </c>
      <c r="D762" s="2">
        <v>4</v>
      </c>
      <c r="E762" s="2">
        <v>18</v>
      </c>
      <c r="F762" s="96">
        <v>585.70000000000005</v>
      </c>
      <c r="G762" s="96">
        <v>525.20000000000005</v>
      </c>
      <c r="H762" s="96">
        <v>558.1</v>
      </c>
      <c r="I762" s="96">
        <v>539.70000000000005</v>
      </c>
      <c r="J762" s="96">
        <v>562.5</v>
      </c>
      <c r="K762" s="96">
        <v>551.70000000000005</v>
      </c>
      <c r="L762" s="96">
        <v>607.6</v>
      </c>
      <c r="M762" s="96">
        <v>714.3</v>
      </c>
      <c r="N762" s="96">
        <v>629</v>
      </c>
      <c r="O762" s="96">
        <v>558.9</v>
      </c>
      <c r="P762" s="96">
        <v>547.4</v>
      </c>
      <c r="Q762" s="96">
        <v>595</v>
      </c>
      <c r="R762" s="96">
        <v>528.6</v>
      </c>
      <c r="S762" s="19">
        <v>108.5</v>
      </c>
      <c r="T762" s="96">
        <v>720.65391705069135</v>
      </c>
      <c r="U762" s="96">
        <v>646.21382488479276</v>
      </c>
      <c r="V762" s="96">
        <v>686.69447004608298</v>
      </c>
      <c r="W762" s="96">
        <v>664.05483870967748</v>
      </c>
      <c r="X762" s="96">
        <v>692.10829493087556</v>
      </c>
      <c r="Y762" s="96">
        <v>678.81981566820286</v>
      </c>
      <c r="Z762" s="96">
        <v>747.6</v>
      </c>
      <c r="AA762" s="96">
        <v>878.88525345622111</v>
      </c>
      <c r="AB762" s="96">
        <v>773.9308755760369</v>
      </c>
      <c r="AC762" s="96">
        <v>687.67880184331796</v>
      </c>
      <c r="AD762" s="96">
        <v>673.52903225806449</v>
      </c>
      <c r="AE762" s="96">
        <v>732.09677419354841</v>
      </c>
      <c r="AF762" s="96">
        <v>650.3972350230415</v>
      </c>
    </row>
    <row r="763" spans="1:32">
      <c r="A763" s="3">
        <v>2020</v>
      </c>
      <c r="B763" s="5" t="s">
        <v>17</v>
      </c>
      <c r="C763" s="5" t="s">
        <v>22</v>
      </c>
      <c r="D763" s="2">
        <v>5</v>
      </c>
      <c r="E763" s="2">
        <v>18</v>
      </c>
      <c r="F763" s="96">
        <v>617.5</v>
      </c>
      <c r="G763" s="96">
        <v>549.9</v>
      </c>
      <c r="H763" s="96">
        <v>583.6</v>
      </c>
      <c r="I763" s="96">
        <v>574.9</v>
      </c>
      <c r="J763" s="96">
        <v>597.20000000000005</v>
      </c>
      <c r="K763" s="96">
        <v>576.9</v>
      </c>
      <c r="L763" s="96">
        <v>646.20000000000005</v>
      </c>
      <c r="M763" s="96">
        <v>759.9</v>
      </c>
      <c r="N763" s="96">
        <v>674.6</v>
      </c>
      <c r="O763" s="96">
        <v>587.6</v>
      </c>
      <c r="P763" s="96">
        <v>569.6</v>
      </c>
      <c r="Q763" s="96">
        <v>626</v>
      </c>
      <c r="R763" s="96">
        <v>530.6</v>
      </c>
      <c r="S763" s="19">
        <v>108.5</v>
      </c>
      <c r="T763" s="96">
        <v>759.78110599078343</v>
      </c>
      <c r="U763" s="96">
        <v>676.60506912442395</v>
      </c>
      <c r="V763" s="96">
        <v>718.07004608294937</v>
      </c>
      <c r="W763" s="96">
        <v>707.36543778801843</v>
      </c>
      <c r="X763" s="96">
        <v>734.80368663594481</v>
      </c>
      <c r="Y763" s="96">
        <v>709.82626728110597</v>
      </c>
      <c r="Z763" s="96">
        <v>795.09400921658994</v>
      </c>
      <c r="AA763" s="96">
        <v>934.99216589861749</v>
      </c>
      <c r="AB763" s="96">
        <v>830.03778801843328</v>
      </c>
      <c r="AC763" s="96">
        <v>722.99170506912446</v>
      </c>
      <c r="AD763" s="96">
        <v>700.84423963133645</v>
      </c>
      <c r="AE763" s="96">
        <v>770.23963133640552</v>
      </c>
      <c r="AF763" s="96">
        <v>652.85806451612905</v>
      </c>
    </row>
    <row r="764" spans="1:32">
      <c r="A764" s="3">
        <v>2020</v>
      </c>
      <c r="B764" s="5" t="s">
        <v>17</v>
      </c>
      <c r="C764" s="5" t="s">
        <v>23</v>
      </c>
      <c r="D764" s="2">
        <v>6</v>
      </c>
      <c r="E764" s="2">
        <v>18</v>
      </c>
      <c r="F764" s="96">
        <v>543.5</v>
      </c>
      <c r="G764" s="96">
        <v>497.6</v>
      </c>
      <c r="H764" s="96">
        <v>517.5</v>
      </c>
      <c r="I764" s="96">
        <v>491.2</v>
      </c>
      <c r="J764" s="96">
        <v>498.4</v>
      </c>
      <c r="K764" s="96">
        <v>508.3</v>
      </c>
      <c r="L764" s="96">
        <v>551.70000000000005</v>
      </c>
      <c r="M764" s="96">
        <v>670.5</v>
      </c>
      <c r="N764" s="96">
        <v>563.20000000000005</v>
      </c>
      <c r="O764" s="96">
        <v>504</v>
      </c>
      <c r="P764" s="96">
        <v>516.6</v>
      </c>
      <c r="Q764" s="96">
        <v>558.9</v>
      </c>
      <c r="R764" s="96">
        <v>525.4</v>
      </c>
      <c r="S764" s="19">
        <v>108.5</v>
      </c>
      <c r="T764" s="96">
        <v>668.73041474654383</v>
      </c>
      <c r="U764" s="96">
        <v>612.25437788018439</v>
      </c>
      <c r="V764" s="96">
        <v>636.73963133640552</v>
      </c>
      <c r="W764" s="96">
        <v>604.37972350230416</v>
      </c>
      <c r="X764" s="96">
        <v>613.23870967741925</v>
      </c>
      <c r="Y764" s="96">
        <v>625.41981566820277</v>
      </c>
      <c r="Z764" s="96">
        <v>678.81981566820286</v>
      </c>
      <c r="AA764" s="96">
        <v>824.99308755760364</v>
      </c>
      <c r="AB764" s="96">
        <v>692.96958525345633</v>
      </c>
      <c r="AC764" s="96">
        <v>620.12903225806451</v>
      </c>
      <c r="AD764" s="96">
        <v>635.63225806451624</v>
      </c>
      <c r="AE764" s="96">
        <v>687.67880184331796</v>
      </c>
      <c r="AF764" s="96">
        <v>646.45990783410127</v>
      </c>
    </row>
    <row r="765" spans="1:32">
      <c r="A765" s="3">
        <v>2020</v>
      </c>
      <c r="B765" s="5" t="s">
        <v>17</v>
      </c>
      <c r="C765" s="5" t="s">
        <v>24</v>
      </c>
      <c r="D765" s="2">
        <v>7</v>
      </c>
      <c r="E765" s="2">
        <v>18</v>
      </c>
      <c r="F765" s="96">
        <v>202.4</v>
      </c>
      <c r="G765" s="96">
        <v>198.6</v>
      </c>
      <c r="H765" s="96">
        <v>200</v>
      </c>
      <c r="I765" s="96">
        <v>196.2</v>
      </c>
      <c r="J765" s="96">
        <v>199.5</v>
      </c>
      <c r="K765" s="96">
        <v>202.6</v>
      </c>
      <c r="L765" s="96">
        <v>202.7</v>
      </c>
      <c r="M765" s="96">
        <v>205.8</v>
      </c>
      <c r="N765" s="96">
        <v>204.6</v>
      </c>
      <c r="O765" s="96">
        <v>196.4</v>
      </c>
      <c r="P765" s="96">
        <v>210.5</v>
      </c>
      <c r="Q765" s="96">
        <v>217.9</v>
      </c>
      <c r="R765" s="96">
        <v>197.9</v>
      </c>
      <c r="S765" s="19">
        <v>108.5</v>
      </c>
      <c r="T765" s="96">
        <v>249.03594470046085</v>
      </c>
      <c r="U765" s="96">
        <v>244.36036866359444</v>
      </c>
      <c r="V765" s="96">
        <v>246.08294930875576</v>
      </c>
      <c r="W765" s="96">
        <v>241.40737327188938</v>
      </c>
      <c r="X765" s="96">
        <v>245.46774193548387</v>
      </c>
      <c r="Y765" s="96">
        <v>249.28202764976956</v>
      </c>
      <c r="Z765" s="96">
        <v>249.40506912442393</v>
      </c>
      <c r="AA765" s="96">
        <v>253.21935483870971</v>
      </c>
      <c r="AB765" s="96">
        <v>251.74285714285713</v>
      </c>
      <c r="AC765" s="96">
        <v>241.65345622119818</v>
      </c>
      <c r="AD765" s="96">
        <v>259.00230414746545</v>
      </c>
      <c r="AE765" s="96">
        <v>268.1073732718894</v>
      </c>
      <c r="AF765" s="96">
        <v>243.49907834101384</v>
      </c>
    </row>
    <row r="766" spans="1:32">
      <c r="A766" s="3">
        <v>2020</v>
      </c>
      <c r="B766" s="5" t="s">
        <v>17</v>
      </c>
      <c r="C766" s="5" t="s">
        <v>25</v>
      </c>
      <c r="D766" s="2">
        <v>8</v>
      </c>
      <c r="E766" s="2">
        <v>18</v>
      </c>
      <c r="F766" s="96">
        <v>191.6</v>
      </c>
      <c r="G766" s="96">
        <v>196.5</v>
      </c>
      <c r="H766" s="96">
        <v>188.8</v>
      </c>
      <c r="I766" s="96">
        <v>184</v>
      </c>
      <c r="J766" s="96">
        <v>184</v>
      </c>
      <c r="K766" s="96">
        <v>196.8</v>
      </c>
      <c r="L766" s="96">
        <v>192.8</v>
      </c>
      <c r="M766" s="96">
        <v>204.1</v>
      </c>
      <c r="N766" s="96">
        <v>185.8</v>
      </c>
      <c r="O766" s="96">
        <v>189.7</v>
      </c>
      <c r="P766" s="96">
        <v>203.5</v>
      </c>
      <c r="Q766" s="96">
        <v>191.6</v>
      </c>
      <c r="R766" s="96">
        <v>182.3</v>
      </c>
      <c r="S766" s="19">
        <v>108.5</v>
      </c>
      <c r="T766" s="96">
        <v>235.74746543778801</v>
      </c>
      <c r="U766" s="96">
        <v>241.77649769585253</v>
      </c>
      <c r="V766" s="96">
        <v>232.30230414746546</v>
      </c>
      <c r="W766" s="96">
        <v>226.39631336405529</v>
      </c>
      <c r="X766" s="96">
        <v>226.39631336405529</v>
      </c>
      <c r="Y766" s="96">
        <v>242.1456221198157</v>
      </c>
      <c r="Z766" s="96">
        <v>237.22396313364058</v>
      </c>
      <c r="AA766" s="96">
        <v>251.12764976958525</v>
      </c>
      <c r="AB766" s="96">
        <v>228.61105990783412</v>
      </c>
      <c r="AC766" s="96">
        <v>233.40967741935481</v>
      </c>
      <c r="AD766" s="96">
        <v>250.38940092165899</v>
      </c>
      <c r="AE766" s="96">
        <v>235.74746543778801</v>
      </c>
      <c r="AF766" s="96">
        <v>224.30460829493092</v>
      </c>
    </row>
    <row r="767" spans="1:32">
      <c r="A767" s="3">
        <v>2020</v>
      </c>
      <c r="B767" s="5" t="s">
        <v>17</v>
      </c>
      <c r="C767" s="5" t="s">
        <v>26</v>
      </c>
      <c r="D767" s="2">
        <v>9</v>
      </c>
      <c r="E767" s="2">
        <v>18</v>
      </c>
      <c r="F767" s="96">
        <v>206.9</v>
      </c>
      <c r="G767" s="96">
        <v>200</v>
      </c>
      <c r="H767" s="96">
        <v>203.4</v>
      </c>
      <c r="I767" s="96">
        <v>199.5</v>
      </c>
      <c r="J767" s="96">
        <v>203.6</v>
      </c>
      <c r="K767" s="96">
        <v>203.3</v>
      </c>
      <c r="L767" s="96">
        <v>206.6</v>
      </c>
      <c r="M767" s="96">
        <v>206.3</v>
      </c>
      <c r="N767" s="96">
        <v>213.3</v>
      </c>
      <c r="O767" s="96">
        <v>200.7</v>
      </c>
      <c r="P767" s="96">
        <v>213.1</v>
      </c>
      <c r="Q767" s="96">
        <v>225.5</v>
      </c>
      <c r="R767" s="96">
        <v>203.7</v>
      </c>
      <c r="S767" s="19">
        <v>108.5</v>
      </c>
      <c r="T767" s="96">
        <v>254.57281105990785</v>
      </c>
      <c r="U767" s="96">
        <v>246.08294930875576</v>
      </c>
      <c r="V767" s="96">
        <v>250.26635944700462</v>
      </c>
      <c r="W767" s="96">
        <v>245.46774193548387</v>
      </c>
      <c r="X767" s="96">
        <v>250.51244239631336</v>
      </c>
      <c r="Y767" s="96">
        <v>250.14331797235025</v>
      </c>
      <c r="Z767" s="96">
        <v>254.20368663594468</v>
      </c>
      <c r="AA767" s="96">
        <v>253.83456221198159</v>
      </c>
      <c r="AB767" s="96">
        <v>262.44746543778803</v>
      </c>
      <c r="AC767" s="96">
        <v>246.94423963133639</v>
      </c>
      <c r="AD767" s="96">
        <v>262.20138248847923</v>
      </c>
      <c r="AE767" s="96">
        <v>277.45852534562209</v>
      </c>
      <c r="AF767" s="96">
        <v>250.6354838709677</v>
      </c>
    </row>
    <row r="768" spans="1:32">
      <c r="A768" s="3">
        <v>2020</v>
      </c>
      <c r="B768" s="5" t="s">
        <v>27</v>
      </c>
      <c r="C768" s="5" t="s">
        <v>18</v>
      </c>
      <c r="D768" s="2">
        <v>10</v>
      </c>
      <c r="E768" s="2">
        <v>18</v>
      </c>
      <c r="F768" s="44">
        <v>13.71</v>
      </c>
      <c r="G768" s="44">
        <v>12.47</v>
      </c>
      <c r="H768" s="44">
        <v>12.94</v>
      </c>
      <c r="I768" s="44">
        <v>12.52</v>
      </c>
      <c r="J768" s="44">
        <v>12.93</v>
      </c>
      <c r="K768" s="44">
        <v>12.86</v>
      </c>
      <c r="L768" s="44">
        <v>14.22</v>
      </c>
      <c r="M768" s="44">
        <v>16.98</v>
      </c>
      <c r="N768" s="44">
        <v>14.72</v>
      </c>
      <c r="O768" s="44">
        <v>12.91</v>
      </c>
      <c r="P768" s="44">
        <v>12.69</v>
      </c>
      <c r="Q768" s="44">
        <v>14.24</v>
      </c>
      <c r="R768" s="44">
        <v>12</v>
      </c>
      <c r="S768" s="19">
        <v>108.5</v>
      </c>
      <c r="T768" s="44">
        <v>16.868986175115207</v>
      </c>
      <c r="U768" s="44">
        <v>15.343271889400922</v>
      </c>
      <c r="V768" s="44">
        <v>15.921566820276498</v>
      </c>
      <c r="W768" s="44">
        <v>15.40479262672811</v>
      </c>
      <c r="X768" s="44">
        <v>15.90926267281106</v>
      </c>
      <c r="Y768" s="44">
        <v>15.823133640552994</v>
      </c>
      <c r="Z768" s="44">
        <v>17.496497695852536</v>
      </c>
      <c r="AA768" s="44">
        <v>20.892442396313363</v>
      </c>
      <c r="AB768" s="44">
        <v>18.111705069124426</v>
      </c>
      <c r="AC768" s="44">
        <v>15.884654377880185</v>
      </c>
      <c r="AD768" s="44">
        <v>15.613963133640553</v>
      </c>
      <c r="AE768" s="44">
        <v>17.521105990783411</v>
      </c>
      <c r="AF768" s="44">
        <v>14.764976958525345</v>
      </c>
    </row>
    <row r="769" spans="1:32">
      <c r="A769" s="3">
        <v>2020</v>
      </c>
      <c r="B769" s="5" t="s">
        <v>27</v>
      </c>
      <c r="C769" s="5" t="s">
        <v>19</v>
      </c>
      <c r="D769" s="2">
        <v>11</v>
      </c>
      <c r="E769" s="2">
        <v>18</v>
      </c>
      <c r="F769" s="44">
        <v>14.84</v>
      </c>
      <c r="G769" s="44">
        <v>13.69</v>
      </c>
      <c r="H769" s="44">
        <v>14.02</v>
      </c>
      <c r="I769" s="44">
        <v>13.54</v>
      </c>
      <c r="J769" s="44">
        <v>14.31</v>
      </c>
      <c r="K769" s="44">
        <v>14</v>
      </c>
      <c r="L769" s="44">
        <v>15.34</v>
      </c>
      <c r="M769" s="44">
        <v>18.329999999999998</v>
      </c>
      <c r="N769" s="44">
        <v>16.350000000000001</v>
      </c>
      <c r="O769" s="44">
        <v>14.19</v>
      </c>
      <c r="P769" s="44">
        <v>13.76</v>
      </c>
      <c r="Q769" s="44">
        <v>15.26</v>
      </c>
      <c r="R769" s="44">
        <v>12.3</v>
      </c>
      <c r="S769" s="19">
        <v>108.5</v>
      </c>
      <c r="T769" s="44">
        <v>18.259354838709676</v>
      </c>
      <c r="U769" s="44">
        <v>16.844377880184332</v>
      </c>
      <c r="V769" s="44">
        <v>17.250414746543779</v>
      </c>
      <c r="W769" s="44">
        <v>16.659815668202764</v>
      </c>
      <c r="X769" s="44">
        <v>17.607235023041476</v>
      </c>
      <c r="Y769" s="44">
        <v>17.225806451612904</v>
      </c>
      <c r="Z769" s="44">
        <v>18.874562211981566</v>
      </c>
      <c r="AA769" s="44">
        <v>22.553502304147464</v>
      </c>
      <c r="AB769" s="44">
        <v>20.117281105990788</v>
      </c>
      <c r="AC769" s="44">
        <v>17.459585253456222</v>
      </c>
      <c r="AD769" s="44">
        <v>16.930506912442397</v>
      </c>
      <c r="AE769" s="44">
        <v>18.776129032258066</v>
      </c>
      <c r="AF769" s="44">
        <v>15.134101382488481</v>
      </c>
    </row>
    <row r="770" spans="1:32">
      <c r="A770" s="3">
        <v>2020</v>
      </c>
      <c r="B770" s="5" t="s">
        <v>27</v>
      </c>
      <c r="C770" s="5" t="s">
        <v>20</v>
      </c>
      <c r="D770" s="2">
        <v>12</v>
      </c>
      <c r="E770" s="2">
        <v>18</v>
      </c>
      <c r="F770" s="44">
        <v>12.58</v>
      </c>
      <c r="G770" s="44">
        <v>11.29</v>
      </c>
      <c r="H770" s="44">
        <v>12.06</v>
      </c>
      <c r="I770" s="44">
        <v>11.46</v>
      </c>
      <c r="J770" s="44">
        <v>11.54</v>
      </c>
      <c r="K770" s="44">
        <v>11.82</v>
      </c>
      <c r="L770" s="44">
        <v>12.92</v>
      </c>
      <c r="M770" s="44">
        <v>15.64</v>
      </c>
      <c r="N770" s="44">
        <v>13.16</v>
      </c>
      <c r="O770" s="44">
        <v>11.8</v>
      </c>
      <c r="P770" s="44">
        <v>11.94</v>
      </c>
      <c r="Q770" s="44">
        <v>13.37</v>
      </c>
      <c r="R770" s="44">
        <v>11.56</v>
      </c>
      <c r="S770" s="19">
        <v>108.5</v>
      </c>
      <c r="T770" s="44">
        <v>15.478617511520739</v>
      </c>
      <c r="U770" s="44">
        <v>13.891382488479262</v>
      </c>
      <c r="V770" s="44">
        <v>14.838801843317972</v>
      </c>
      <c r="W770" s="44">
        <v>14.100552995391705</v>
      </c>
      <c r="X770" s="44">
        <v>14.198986175115207</v>
      </c>
      <c r="Y770" s="44">
        <v>14.543502304147466</v>
      </c>
      <c r="Z770" s="44">
        <v>15.896958525345621</v>
      </c>
      <c r="AA770" s="44">
        <v>19.243686635944702</v>
      </c>
      <c r="AB770" s="44">
        <v>16.192258064516132</v>
      </c>
      <c r="AC770" s="44">
        <v>14.518894009216591</v>
      </c>
      <c r="AD770" s="44">
        <v>14.691152073732718</v>
      </c>
      <c r="AE770" s="44">
        <v>16.450645161290321</v>
      </c>
      <c r="AF770" s="44">
        <v>14.223594470046082</v>
      </c>
    </row>
    <row r="771" spans="1:32">
      <c r="A771" s="3">
        <v>2020</v>
      </c>
      <c r="B771" s="5" t="s">
        <v>27</v>
      </c>
      <c r="C771" s="5" t="s">
        <v>21</v>
      </c>
      <c r="D771" s="2">
        <v>13</v>
      </c>
      <c r="E771" s="2">
        <v>18</v>
      </c>
      <c r="F771" s="44">
        <v>15.15</v>
      </c>
      <c r="G771" s="44">
        <v>13.75</v>
      </c>
      <c r="H771" s="44">
        <v>14.44</v>
      </c>
      <c r="I771" s="44">
        <v>13.8</v>
      </c>
      <c r="J771" s="44">
        <v>14.19</v>
      </c>
      <c r="K771" s="44">
        <v>14.17</v>
      </c>
      <c r="L771" s="44">
        <v>15.52</v>
      </c>
      <c r="M771" s="44">
        <v>18.91</v>
      </c>
      <c r="N771" s="44">
        <v>16.21</v>
      </c>
      <c r="O771" s="44">
        <v>14.26</v>
      </c>
      <c r="P771" s="44">
        <v>14</v>
      </c>
      <c r="Q771" s="44">
        <v>15.65</v>
      </c>
      <c r="R771" s="44">
        <v>13.13</v>
      </c>
      <c r="S771" s="19">
        <v>108.5</v>
      </c>
      <c r="T771" s="44">
        <v>18.640783410138251</v>
      </c>
      <c r="U771" s="44">
        <v>16.918202764976957</v>
      </c>
      <c r="V771" s="44">
        <v>17.767188940092165</v>
      </c>
      <c r="W771" s="44">
        <v>16.97972350230415</v>
      </c>
      <c r="X771" s="44">
        <v>17.459585253456222</v>
      </c>
      <c r="Y771" s="44">
        <v>17.434976958525343</v>
      </c>
      <c r="Z771" s="44">
        <v>19.096036866359448</v>
      </c>
      <c r="AA771" s="44">
        <v>23.267142857142858</v>
      </c>
      <c r="AB771" s="44">
        <v>19.945023041474656</v>
      </c>
      <c r="AC771" s="44">
        <v>17.545714285714286</v>
      </c>
      <c r="AD771" s="44">
        <v>17.225806451612904</v>
      </c>
      <c r="AE771" s="44">
        <v>19.255990783410137</v>
      </c>
      <c r="AF771" s="44">
        <v>16.155345622119818</v>
      </c>
    </row>
    <row r="772" spans="1:32">
      <c r="A772" s="3">
        <v>2020</v>
      </c>
      <c r="B772" s="5" t="s">
        <v>27</v>
      </c>
      <c r="C772" s="5" t="s">
        <v>22</v>
      </c>
      <c r="D772" s="2">
        <v>14</v>
      </c>
      <c r="E772" s="2">
        <v>18</v>
      </c>
      <c r="F772" s="44">
        <v>15.58</v>
      </c>
      <c r="G772" s="44">
        <v>14.07</v>
      </c>
      <c r="H772" s="44">
        <v>14.88</v>
      </c>
      <c r="I772" s="44">
        <v>14.3</v>
      </c>
      <c r="J772" s="44">
        <v>14.86</v>
      </c>
      <c r="K772" s="44">
        <v>14.47</v>
      </c>
      <c r="L772" s="44">
        <v>16.13</v>
      </c>
      <c r="M772" s="44">
        <v>19.670000000000002</v>
      </c>
      <c r="N772" s="44">
        <v>17.13</v>
      </c>
      <c r="O772" s="44">
        <v>14.72</v>
      </c>
      <c r="P772" s="44">
        <v>14.38</v>
      </c>
      <c r="Q772" s="44">
        <v>15.95</v>
      </c>
      <c r="R772" s="44">
        <v>12.86</v>
      </c>
      <c r="S772" s="19">
        <v>108.5</v>
      </c>
      <c r="T772" s="44">
        <v>19.169861751152073</v>
      </c>
      <c r="U772" s="44">
        <v>17.311935483870968</v>
      </c>
      <c r="V772" s="44">
        <v>18.30857142857143</v>
      </c>
      <c r="W772" s="44">
        <v>17.59493087557604</v>
      </c>
      <c r="X772" s="44">
        <v>18.283963133640551</v>
      </c>
      <c r="Y772" s="44">
        <v>17.804101382488479</v>
      </c>
      <c r="Z772" s="44">
        <v>19.846589861751152</v>
      </c>
      <c r="AA772" s="44">
        <v>24.20225806451613</v>
      </c>
      <c r="AB772" s="44">
        <v>21.077004608294931</v>
      </c>
      <c r="AC772" s="44">
        <v>18.111705069124426</v>
      </c>
      <c r="AD772" s="44">
        <v>17.69336405529954</v>
      </c>
      <c r="AE772" s="44">
        <v>19.62511520737327</v>
      </c>
      <c r="AF772" s="44">
        <v>15.823133640552994</v>
      </c>
    </row>
    <row r="773" spans="1:32">
      <c r="A773" s="3">
        <v>2020</v>
      </c>
      <c r="B773" s="5" t="s">
        <v>27</v>
      </c>
      <c r="C773" s="5" t="s">
        <v>23</v>
      </c>
      <c r="D773" s="2">
        <v>15</v>
      </c>
      <c r="E773" s="2">
        <v>18</v>
      </c>
      <c r="F773" s="44">
        <v>14.42</v>
      </c>
      <c r="G773" s="44">
        <v>13.09</v>
      </c>
      <c r="H773" s="44">
        <v>13.95</v>
      </c>
      <c r="I773" s="44">
        <v>13.13</v>
      </c>
      <c r="J773" s="44">
        <v>13.13</v>
      </c>
      <c r="K773" s="44">
        <v>13.61</v>
      </c>
      <c r="L773" s="44">
        <v>14.74</v>
      </c>
      <c r="M773" s="44">
        <v>18.010000000000002</v>
      </c>
      <c r="N773" s="44">
        <v>15</v>
      </c>
      <c r="O773" s="44">
        <v>13.29</v>
      </c>
      <c r="P773" s="44">
        <v>13.57</v>
      </c>
      <c r="Q773" s="44">
        <v>15.23</v>
      </c>
      <c r="R773" s="44">
        <v>13.73</v>
      </c>
      <c r="S773" s="19">
        <v>108.5</v>
      </c>
      <c r="T773" s="44">
        <v>17.74258064516129</v>
      </c>
      <c r="U773" s="44">
        <v>16.106129032258064</v>
      </c>
      <c r="V773" s="44">
        <v>17.164285714285711</v>
      </c>
      <c r="W773" s="44">
        <v>16.155345622119818</v>
      </c>
      <c r="X773" s="44">
        <v>16.155345622119818</v>
      </c>
      <c r="Y773" s="44">
        <v>16.745944700460829</v>
      </c>
      <c r="Z773" s="44">
        <v>18.136313364055301</v>
      </c>
      <c r="AA773" s="44">
        <v>22.159769585253457</v>
      </c>
      <c r="AB773" s="44">
        <v>18.456221198156683</v>
      </c>
      <c r="AC773" s="44">
        <v>16.352211981566821</v>
      </c>
      <c r="AD773" s="44">
        <v>16.696728110599079</v>
      </c>
      <c r="AE773" s="44">
        <v>18.739216589861751</v>
      </c>
      <c r="AF773" s="44">
        <v>16.893594470046086</v>
      </c>
    </row>
    <row r="774" spans="1:32">
      <c r="A774" s="3">
        <v>2020</v>
      </c>
      <c r="B774" s="5" t="s">
        <v>27</v>
      </c>
      <c r="C774" s="5" t="s">
        <v>24</v>
      </c>
      <c r="D774" s="2">
        <v>16</v>
      </c>
      <c r="E774" s="2">
        <v>18</v>
      </c>
      <c r="F774" s="44">
        <v>10.38</v>
      </c>
      <c r="G774" s="44">
        <v>10</v>
      </c>
      <c r="H774" s="44">
        <v>10</v>
      </c>
      <c r="I774" s="44">
        <v>9.9600000000000009</v>
      </c>
      <c r="J774" s="44">
        <v>10.07</v>
      </c>
      <c r="K774" s="44">
        <v>10.029999999999999</v>
      </c>
      <c r="L774" s="44">
        <v>10.52</v>
      </c>
      <c r="M774" s="44">
        <v>11.01</v>
      </c>
      <c r="N774" s="44">
        <v>10.86</v>
      </c>
      <c r="O774" s="44">
        <v>10.56</v>
      </c>
      <c r="P774" s="44">
        <v>10.029999999999999</v>
      </c>
      <c r="Q774" s="44">
        <v>10.89</v>
      </c>
      <c r="R774" s="44">
        <v>9.81</v>
      </c>
      <c r="S774" s="19">
        <v>108.5</v>
      </c>
      <c r="T774" s="44">
        <v>12.771705069124424</v>
      </c>
      <c r="U774" s="44">
        <v>12.304147465437788</v>
      </c>
      <c r="V774" s="44">
        <v>12.304147465437788</v>
      </c>
      <c r="W774" s="44">
        <v>12.254930875576038</v>
      </c>
      <c r="X774" s="44">
        <v>12.390276497695853</v>
      </c>
      <c r="Y774" s="44">
        <v>12.341059907834101</v>
      </c>
      <c r="Z774" s="44">
        <v>12.943963133640551</v>
      </c>
      <c r="AA774" s="44">
        <v>13.546866359447005</v>
      </c>
      <c r="AB774" s="44">
        <v>13.362304147465437</v>
      </c>
      <c r="AC774" s="44">
        <v>12.993179723502305</v>
      </c>
      <c r="AD774" s="44">
        <v>12.341059907834101</v>
      </c>
      <c r="AE774" s="44">
        <v>13.399216589861751</v>
      </c>
      <c r="AF774" s="44">
        <v>12.07036866359447</v>
      </c>
    </row>
    <row r="775" spans="1:32">
      <c r="A775" s="3">
        <v>2020</v>
      </c>
      <c r="B775" s="5" t="s">
        <v>27</v>
      </c>
      <c r="C775" s="5" t="s">
        <v>25</v>
      </c>
      <c r="D775" s="2">
        <v>17</v>
      </c>
      <c r="E775" s="2">
        <v>18</v>
      </c>
      <c r="F775" s="44">
        <v>10.119999999999999</v>
      </c>
      <c r="G775" s="44">
        <v>10.08</v>
      </c>
      <c r="H775" s="44">
        <v>10</v>
      </c>
      <c r="I775" s="44">
        <v>9.82</v>
      </c>
      <c r="J775" s="44">
        <v>10.029999999999999</v>
      </c>
      <c r="K775" s="44">
        <v>9.99</v>
      </c>
      <c r="L775" s="44">
        <v>10.27</v>
      </c>
      <c r="M775" s="44">
        <v>10.65</v>
      </c>
      <c r="N775" s="44">
        <v>10.8</v>
      </c>
      <c r="O775" s="44">
        <v>10.19</v>
      </c>
      <c r="P775" s="44">
        <v>10</v>
      </c>
      <c r="Q775" s="44">
        <v>10.1</v>
      </c>
      <c r="R775" s="44">
        <v>9.5</v>
      </c>
      <c r="S775" s="19">
        <v>108.5</v>
      </c>
      <c r="T775" s="44">
        <v>12.451797235023042</v>
      </c>
      <c r="U775" s="44">
        <v>12.40258064516129</v>
      </c>
      <c r="V775" s="44">
        <v>12.304147465437788</v>
      </c>
      <c r="W775" s="44">
        <v>12.082672811059908</v>
      </c>
      <c r="X775" s="44">
        <v>12.341059907834101</v>
      </c>
      <c r="Y775" s="44">
        <v>12.291843317972351</v>
      </c>
      <c r="Z775" s="44">
        <v>12.636359447004606</v>
      </c>
      <c r="AA775" s="44">
        <v>13.103917050691246</v>
      </c>
      <c r="AB775" s="44">
        <v>13.288479262672812</v>
      </c>
      <c r="AC775" s="44">
        <v>12.537926267281106</v>
      </c>
      <c r="AD775" s="44">
        <v>12.304147465437788</v>
      </c>
      <c r="AE775" s="44">
        <v>12.427188940092165</v>
      </c>
      <c r="AF775" s="44">
        <v>11.688940092165899</v>
      </c>
    </row>
    <row r="776" spans="1:32">
      <c r="A776" s="3">
        <v>2020</v>
      </c>
      <c r="B776" s="5" t="s">
        <v>27</v>
      </c>
      <c r="C776" s="5" t="s">
        <v>26</v>
      </c>
      <c r="D776" s="2">
        <v>18</v>
      </c>
      <c r="E776" s="2">
        <v>18</v>
      </c>
      <c r="F776" s="44">
        <v>10.47</v>
      </c>
      <c r="G776" s="44">
        <v>10</v>
      </c>
      <c r="H776" s="44">
        <v>10.02</v>
      </c>
      <c r="I776" s="44">
        <v>9.9700000000000006</v>
      </c>
      <c r="J776" s="44">
        <v>10.09</v>
      </c>
      <c r="K776" s="44">
        <v>10.11</v>
      </c>
      <c r="L776" s="44">
        <v>10.6</v>
      </c>
      <c r="M776" s="44">
        <v>11.22</v>
      </c>
      <c r="N776" s="44">
        <v>10.9</v>
      </c>
      <c r="O776" s="44">
        <v>10.63</v>
      </c>
      <c r="P776" s="44">
        <v>10.08</v>
      </c>
      <c r="Q776" s="44">
        <v>11.17</v>
      </c>
      <c r="R776" s="44">
        <v>9.85</v>
      </c>
      <c r="S776" s="19">
        <v>108.5</v>
      </c>
      <c r="T776" s="44">
        <v>12.882442396313365</v>
      </c>
      <c r="U776" s="44">
        <v>12.304147465437788</v>
      </c>
      <c r="V776" s="44">
        <v>12.328755760368661</v>
      </c>
      <c r="W776" s="44">
        <v>12.267235023041476</v>
      </c>
      <c r="X776" s="44">
        <v>12.414884792626728</v>
      </c>
      <c r="Y776" s="44">
        <v>12.439493087557603</v>
      </c>
      <c r="Z776" s="44">
        <v>13.042396313364055</v>
      </c>
      <c r="AA776" s="44">
        <v>13.8052534562212</v>
      </c>
      <c r="AB776" s="44">
        <v>13.411520737327189</v>
      </c>
      <c r="AC776" s="44">
        <v>13.079308755760369</v>
      </c>
      <c r="AD776" s="44">
        <v>12.40258064516129</v>
      </c>
      <c r="AE776" s="44">
        <v>13.743732718894009</v>
      </c>
      <c r="AF776" s="44">
        <v>12.11958525345622</v>
      </c>
    </row>
    <row r="777" spans="1:32">
      <c r="A777" s="3">
        <v>2020</v>
      </c>
      <c r="B777" s="5" t="s">
        <v>28</v>
      </c>
      <c r="C777" s="5" t="s">
        <v>18</v>
      </c>
      <c r="D777" s="2">
        <v>19</v>
      </c>
      <c r="E777" s="2">
        <v>18</v>
      </c>
      <c r="F777" s="45">
        <v>13.68</v>
      </c>
      <c r="G777" s="45">
        <v>12.42</v>
      </c>
      <c r="H777" s="45">
        <v>12.92</v>
      </c>
      <c r="I777" s="45">
        <v>12.46</v>
      </c>
      <c r="J777" s="45">
        <v>12.87</v>
      </c>
      <c r="K777" s="45">
        <v>12.81</v>
      </c>
      <c r="L777" s="45">
        <v>14.2</v>
      </c>
      <c r="M777" s="45">
        <v>16.98</v>
      </c>
      <c r="N777" s="45">
        <v>14.64</v>
      </c>
      <c r="O777" s="45">
        <v>12.88</v>
      </c>
      <c r="P777" s="45">
        <v>12.65</v>
      </c>
      <c r="Q777" s="45">
        <v>14.19</v>
      </c>
      <c r="R777" s="45">
        <v>11.96</v>
      </c>
      <c r="S777" s="19">
        <v>108.5</v>
      </c>
      <c r="T777" s="45">
        <v>16.832073732718893</v>
      </c>
      <c r="U777" s="45">
        <v>15.281751152073731</v>
      </c>
      <c r="V777" s="45">
        <v>15.896958525345621</v>
      </c>
      <c r="W777" s="45">
        <v>15.330967741935485</v>
      </c>
      <c r="X777" s="45">
        <v>15.835437788018433</v>
      </c>
      <c r="Y777" s="45">
        <v>15.761612903225807</v>
      </c>
      <c r="Z777" s="45">
        <v>17.471889400921658</v>
      </c>
      <c r="AA777" s="45">
        <v>20.892442396313363</v>
      </c>
      <c r="AB777" s="45">
        <v>18.013271889400922</v>
      </c>
      <c r="AC777" s="45">
        <v>15.847741935483871</v>
      </c>
      <c r="AD777" s="45">
        <v>15.564746543778803</v>
      </c>
      <c r="AE777" s="45">
        <v>17.459585253456222</v>
      </c>
      <c r="AF777" s="45">
        <v>14.715760368663595</v>
      </c>
    </row>
    <row r="778" spans="1:32">
      <c r="A778" s="3">
        <v>2020</v>
      </c>
      <c r="B778" s="5" t="s">
        <v>28</v>
      </c>
      <c r="C778" s="5" t="s">
        <v>19</v>
      </c>
      <c r="D778" s="2">
        <v>20</v>
      </c>
      <c r="E778" s="2">
        <v>18</v>
      </c>
      <c r="F778" s="45">
        <v>14.76</v>
      </c>
      <c r="G778" s="45">
        <v>13.66</v>
      </c>
      <c r="H778" s="45">
        <v>13.96</v>
      </c>
      <c r="I778" s="45">
        <v>13.49</v>
      </c>
      <c r="J778" s="45">
        <v>14.22</v>
      </c>
      <c r="K778" s="45">
        <v>13.94</v>
      </c>
      <c r="L778" s="45">
        <v>15.33</v>
      </c>
      <c r="M778" s="45">
        <v>18.309999999999999</v>
      </c>
      <c r="N778" s="45">
        <v>16.27</v>
      </c>
      <c r="O778" s="45">
        <v>14.1</v>
      </c>
      <c r="P778" s="45">
        <v>13.72</v>
      </c>
      <c r="Q778" s="45">
        <v>15.11</v>
      </c>
      <c r="R778" s="45">
        <v>12.22</v>
      </c>
      <c r="S778" s="19">
        <v>108.5</v>
      </c>
      <c r="T778" s="45">
        <v>18.160921658986176</v>
      </c>
      <c r="U778" s="45">
        <v>16.807465437788018</v>
      </c>
      <c r="V778" s="45">
        <v>17.176589861751154</v>
      </c>
      <c r="W778" s="45">
        <v>16.598294930875575</v>
      </c>
      <c r="X778" s="45">
        <v>17.496497695852536</v>
      </c>
      <c r="Y778" s="45">
        <v>17.151981566820275</v>
      </c>
      <c r="Z778" s="45">
        <v>18.86225806451613</v>
      </c>
      <c r="AA778" s="45">
        <v>22.528894009216586</v>
      </c>
      <c r="AB778" s="45">
        <v>20.018847926267281</v>
      </c>
      <c r="AC778" s="45">
        <v>17.348847926267279</v>
      </c>
      <c r="AD778" s="45">
        <v>16.881290322580647</v>
      </c>
      <c r="AE778" s="45">
        <v>18.591566820276498</v>
      </c>
      <c r="AF778" s="45">
        <v>15.035668202764978</v>
      </c>
    </row>
    <row r="779" spans="1:32">
      <c r="A779" s="3">
        <v>2020</v>
      </c>
      <c r="B779" s="5" t="s">
        <v>28</v>
      </c>
      <c r="C779" s="5" t="s">
        <v>20</v>
      </c>
      <c r="D779" s="2">
        <v>21</v>
      </c>
      <c r="E779" s="2">
        <v>18</v>
      </c>
      <c r="F779" s="45">
        <v>12.57</v>
      </c>
      <c r="G779" s="45">
        <v>11.29</v>
      </c>
      <c r="H779" s="45">
        <v>12.05</v>
      </c>
      <c r="I779" s="45">
        <v>11.43</v>
      </c>
      <c r="J779" s="45">
        <v>11.52</v>
      </c>
      <c r="K779" s="45">
        <v>11.81</v>
      </c>
      <c r="L779" s="45">
        <v>12.94</v>
      </c>
      <c r="M779" s="45">
        <v>15.65</v>
      </c>
      <c r="N779" s="45">
        <v>13.13</v>
      </c>
      <c r="O779" s="45">
        <v>11.79</v>
      </c>
      <c r="P779" s="45">
        <v>11.95</v>
      </c>
      <c r="Q779" s="45">
        <v>13.36</v>
      </c>
      <c r="R779" s="45">
        <v>11.51</v>
      </c>
      <c r="S779" s="19">
        <v>108.5</v>
      </c>
      <c r="T779" s="45">
        <v>15.466313364055299</v>
      </c>
      <c r="U779" s="45">
        <v>13.891382488479262</v>
      </c>
      <c r="V779" s="45">
        <v>14.826497695852536</v>
      </c>
      <c r="W779" s="45">
        <v>14.063640552995391</v>
      </c>
      <c r="X779" s="45">
        <v>14.174377880184331</v>
      </c>
      <c r="Y779" s="45">
        <v>14.531198156682027</v>
      </c>
      <c r="Z779" s="45">
        <v>15.921566820276498</v>
      </c>
      <c r="AA779" s="45">
        <v>19.255990783410137</v>
      </c>
      <c r="AB779" s="45">
        <v>16.155345622119818</v>
      </c>
      <c r="AC779" s="45">
        <v>14.506589861751152</v>
      </c>
      <c r="AD779" s="45">
        <v>14.703456221198156</v>
      </c>
      <c r="AE779" s="45">
        <v>16.438341013824886</v>
      </c>
      <c r="AF779" s="45">
        <v>14.162073732718895</v>
      </c>
    </row>
    <row r="780" spans="1:32">
      <c r="A780" s="3">
        <v>2020</v>
      </c>
      <c r="B780" s="5" t="s">
        <v>28</v>
      </c>
      <c r="C780" s="5" t="s">
        <v>21</v>
      </c>
      <c r="D780" s="2">
        <v>22</v>
      </c>
      <c r="E780" s="2">
        <v>18</v>
      </c>
      <c r="F780" s="45">
        <v>15.08</v>
      </c>
      <c r="G780" s="45">
        <v>13.74</v>
      </c>
      <c r="H780" s="45">
        <v>14.41</v>
      </c>
      <c r="I780" s="45">
        <v>13.72</v>
      </c>
      <c r="J780" s="45">
        <v>14.07</v>
      </c>
      <c r="K780" s="45">
        <v>14.11</v>
      </c>
      <c r="L780" s="45">
        <v>15.45</v>
      </c>
      <c r="M780" s="45">
        <v>18.89</v>
      </c>
      <c r="N780" s="45">
        <v>16.149999999999999</v>
      </c>
      <c r="O780" s="45">
        <v>14.19</v>
      </c>
      <c r="P780" s="45">
        <v>13.97</v>
      </c>
      <c r="Q780" s="45">
        <v>15.57</v>
      </c>
      <c r="R780" s="45">
        <v>13.01</v>
      </c>
      <c r="S780" s="19">
        <v>108.5</v>
      </c>
      <c r="T780" s="45">
        <v>18.554654377880183</v>
      </c>
      <c r="U780" s="45">
        <v>16.905898617511522</v>
      </c>
      <c r="V780" s="45">
        <v>17.730276497695854</v>
      </c>
      <c r="W780" s="45">
        <v>16.881290322580647</v>
      </c>
      <c r="X780" s="45">
        <v>17.311935483870968</v>
      </c>
      <c r="Y780" s="45">
        <v>17.361152073732718</v>
      </c>
      <c r="Z780" s="45">
        <v>19.00990783410138</v>
      </c>
      <c r="AA780" s="45">
        <v>23.242534562211983</v>
      </c>
      <c r="AB780" s="45">
        <v>19.871198156682023</v>
      </c>
      <c r="AC780" s="45">
        <v>17.459585253456222</v>
      </c>
      <c r="AD780" s="45">
        <v>17.18889400921659</v>
      </c>
      <c r="AE780" s="45">
        <v>19.157557603686637</v>
      </c>
      <c r="AF780" s="45">
        <v>16.007695852534564</v>
      </c>
    </row>
    <row r="781" spans="1:32">
      <c r="A781" s="3">
        <v>2020</v>
      </c>
      <c r="B781" s="5" t="s">
        <v>28</v>
      </c>
      <c r="C781" s="5" t="s">
        <v>22</v>
      </c>
      <c r="D781" s="2">
        <v>23</v>
      </c>
      <c r="E781" s="2">
        <v>18</v>
      </c>
      <c r="F781" s="45">
        <v>15.5</v>
      </c>
      <c r="G781" s="45">
        <v>13.97</v>
      </c>
      <c r="H781" s="45">
        <v>14.76</v>
      </c>
      <c r="I781" s="45">
        <v>14.18</v>
      </c>
      <c r="J781" s="45">
        <v>14.74</v>
      </c>
      <c r="K781" s="45">
        <v>14.43</v>
      </c>
      <c r="L781" s="45">
        <v>16.03</v>
      </c>
      <c r="M781" s="45">
        <v>19.66</v>
      </c>
      <c r="N781" s="45">
        <v>17.04</v>
      </c>
      <c r="O781" s="45">
        <v>14.61</v>
      </c>
      <c r="P781" s="45">
        <v>14.36</v>
      </c>
      <c r="Q781" s="45">
        <v>15.85</v>
      </c>
      <c r="R781" s="45">
        <v>12.75</v>
      </c>
      <c r="S781" s="19">
        <v>108.5</v>
      </c>
      <c r="T781" s="45">
        <v>19.071428571428573</v>
      </c>
      <c r="U781" s="45">
        <v>17.18889400921659</v>
      </c>
      <c r="V781" s="45">
        <v>18.160921658986176</v>
      </c>
      <c r="W781" s="45">
        <v>17.447281105990783</v>
      </c>
      <c r="X781" s="45">
        <v>18.136313364055301</v>
      </c>
      <c r="Y781" s="45">
        <v>17.754884792626729</v>
      </c>
      <c r="Z781" s="45">
        <v>19.723548387096777</v>
      </c>
      <c r="AA781" s="45">
        <v>24.189953917050694</v>
      </c>
      <c r="AB781" s="45">
        <v>20.966267281105988</v>
      </c>
      <c r="AC781" s="45">
        <v>17.976359447004608</v>
      </c>
      <c r="AD781" s="45">
        <v>17.668755760368661</v>
      </c>
      <c r="AE781" s="45">
        <v>19.502073732718895</v>
      </c>
      <c r="AF781" s="45">
        <v>15.68778801843318</v>
      </c>
    </row>
    <row r="782" spans="1:32">
      <c r="A782" s="3">
        <v>2020</v>
      </c>
      <c r="B782" s="5" t="s">
        <v>28</v>
      </c>
      <c r="C782" s="5" t="s">
        <v>23</v>
      </c>
      <c r="D782" s="2">
        <v>24</v>
      </c>
      <c r="E782" s="2">
        <v>18</v>
      </c>
      <c r="F782" s="45">
        <v>14.41</v>
      </c>
      <c r="G782" s="45">
        <v>13.06</v>
      </c>
      <c r="H782" s="45">
        <v>13.93</v>
      </c>
      <c r="I782" s="45">
        <v>13.11</v>
      </c>
      <c r="J782" s="45">
        <v>13.08</v>
      </c>
      <c r="K782" s="45">
        <v>13.56</v>
      </c>
      <c r="L782" s="45">
        <v>14.71</v>
      </c>
      <c r="M782" s="45">
        <v>18.03</v>
      </c>
      <c r="N782" s="45">
        <v>15</v>
      </c>
      <c r="O782" s="45">
        <v>13.27</v>
      </c>
      <c r="P782" s="45">
        <v>13.58</v>
      </c>
      <c r="Q782" s="45">
        <v>15.23</v>
      </c>
      <c r="R782" s="45">
        <v>13.72</v>
      </c>
      <c r="S782" s="19">
        <v>108.5</v>
      </c>
      <c r="T782" s="45">
        <v>17.730276497695854</v>
      </c>
      <c r="U782" s="45">
        <v>16.06921658986175</v>
      </c>
      <c r="V782" s="45">
        <v>17.13967741935484</v>
      </c>
      <c r="W782" s="45">
        <v>16.130737327188939</v>
      </c>
      <c r="X782" s="45">
        <v>16.093824884792628</v>
      </c>
      <c r="Y782" s="45">
        <v>16.684423963133639</v>
      </c>
      <c r="Z782" s="45">
        <v>18.099400921658987</v>
      </c>
      <c r="AA782" s="45">
        <v>22.184377880184332</v>
      </c>
      <c r="AB782" s="45">
        <v>18.456221198156683</v>
      </c>
      <c r="AC782" s="45">
        <v>16.327603686635943</v>
      </c>
      <c r="AD782" s="45">
        <v>16.709032258064518</v>
      </c>
      <c r="AE782" s="45">
        <v>18.739216589861751</v>
      </c>
      <c r="AF782" s="45">
        <v>16.881290322580647</v>
      </c>
    </row>
    <row r="783" spans="1:32">
      <c r="A783" s="3">
        <v>2020</v>
      </c>
      <c r="B783" s="5" t="s">
        <v>28</v>
      </c>
      <c r="C783" s="5" t="s">
        <v>24</v>
      </c>
      <c r="D783" s="2">
        <v>25</v>
      </c>
      <c r="E783" s="2">
        <v>18</v>
      </c>
      <c r="F783" s="45">
        <v>10.39</v>
      </c>
      <c r="G783" s="45">
        <v>10</v>
      </c>
      <c r="H783" s="45">
        <v>10.01</v>
      </c>
      <c r="I783" s="45">
        <v>9.94</v>
      </c>
      <c r="J783" s="45">
        <v>10.07</v>
      </c>
      <c r="K783" s="45">
        <v>10.039999999999999</v>
      </c>
      <c r="L783" s="45">
        <v>10.55</v>
      </c>
      <c r="M783" s="45">
        <v>11</v>
      </c>
      <c r="N783" s="45">
        <v>10.92</v>
      </c>
      <c r="O783" s="45">
        <v>10.58</v>
      </c>
      <c r="P783" s="45">
        <v>10.08</v>
      </c>
      <c r="Q783" s="45">
        <v>10.9</v>
      </c>
      <c r="R783" s="45">
        <v>9.75</v>
      </c>
      <c r="S783" s="19">
        <v>108.5</v>
      </c>
      <c r="T783" s="45">
        <v>12.784009216589862</v>
      </c>
      <c r="U783" s="45">
        <v>12.304147465437788</v>
      </c>
      <c r="V783" s="45">
        <v>12.316451612903226</v>
      </c>
      <c r="W783" s="45">
        <v>12.230322580645161</v>
      </c>
      <c r="X783" s="45">
        <v>12.390276497695853</v>
      </c>
      <c r="Y783" s="45">
        <v>12.353364055299538</v>
      </c>
      <c r="Z783" s="45">
        <v>12.980875576036867</v>
      </c>
      <c r="AA783" s="45">
        <v>13.534562211981568</v>
      </c>
      <c r="AB783" s="45">
        <v>13.436129032258064</v>
      </c>
      <c r="AC783" s="45">
        <v>13.01778801843318</v>
      </c>
      <c r="AD783" s="45">
        <v>12.40258064516129</v>
      </c>
      <c r="AE783" s="45">
        <v>13.411520737327189</v>
      </c>
      <c r="AF783" s="45">
        <v>11.996543778801843</v>
      </c>
    </row>
    <row r="784" spans="1:32">
      <c r="A784" s="3">
        <v>2020</v>
      </c>
      <c r="B784" s="5" t="s">
        <v>28</v>
      </c>
      <c r="C784" s="5" t="s">
        <v>25</v>
      </c>
      <c r="D784" s="2">
        <v>26</v>
      </c>
      <c r="E784" s="2">
        <v>18</v>
      </c>
      <c r="F784" s="45">
        <v>10.119999999999999</v>
      </c>
      <c r="G784" s="45">
        <v>10.039999999999999</v>
      </c>
      <c r="H784" s="45">
        <v>10</v>
      </c>
      <c r="I784" s="45">
        <v>9.77</v>
      </c>
      <c r="J784" s="45">
        <v>10.050000000000001</v>
      </c>
      <c r="K784" s="45">
        <v>10</v>
      </c>
      <c r="L784" s="45">
        <v>10.35</v>
      </c>
      <c r="M784" s="45">
        <v>10.66</v>
      </c>
      <c r="N784" s="45">
        <v>10.89</v>
      </c>
      <c r="O784" s="45">
        <v>10.1</v>
      </c>
      <c r="P784" s="45">
        <v>10.01</v>
      </c>
      <c r="Q784" s="45">
        <v>10.16</v>
      </c>
      <c r="R784" s="45">
        <v>9.4600000000000009</v>
      </c>
      <c r="S784" s="19">
        <v>108.5</v>
      </c>
      <c r="T784" s="45">
        <v>12.451797235023042</v>
      </c>
      <c r="U784" s="45">
        <v>12.353364055299538</v>
      </c>
      <c r="V784" s="45">
        <v>12.304147465437788</v>
      </c>
      <c r="W784" s="45">
        <v>12.021152073732717</v>
      </c>
      <c r="X784" s="45">
        <v>12.365668202764979</v>
      </c>
      <c r="Y784" s="45">
        <v>12.304147465437788</v>
      </c>
      <c r="Z784" s="45">
        <v>12.73479262672811</v>
      </c>
      <c r="AA784" s="45">
        <v>13.116221198156683</v>
      </c>
      <c r="AB784" s="45">
        <v>13.399216589861751</v>
      </c>
      <c r="AC784" s="45">
        <v>12.427188940092165</v>
      </c>
      <c r="AD784" s="45">
        <v>12.316451612903226</v>
      </c>
      <c r="AE784" s="45">
        <v>12.501013824884794</v>
      </c>
      <c r="AF784" s="45">
        <v>11.639723502304149</v>
      </c>
    </row>
    <row r="785" spans="1:32">
      <c r="A785" s="3">
        <v>2020</v>
      </c>
      <c r="B785" s="5" t="s">
        <v>28</v>
      </c>
      <c r="C785" s="5" t="s">
        <v>26</v>
      </c>
      <c r="D785" s="2">
        <v>27</v>
      </c>
      <c r="E785" s="2">
        <v>18</v>
      </c>
      <c r="F785" s="45">
        <v>10.47</v>
      </c>
      <c r="G785" s="45">
        <v>10</v>
      </c>
      <c r="H785" s="45">
        <v>10.039999999999999</v>
      </c>
      <c r="I785" s="45">
        <v>9.9700000000000006</v>
      </c>
      <c r="J785" s="45">
        <v>10.08</v>
      </c>
      <c r="K785" s="45">
        <v>10.119999999999999</v>
      </c>
      <c r="L785" s="45">
        <v>10.64</v>
      </c>
      <c r="M785" s="45">
        <v>11.19</v>
      </c>
      <c r="N785" s="45">
        <v>10.94</v>
      </c>
      <c r="O785" s="45">
        <v>10.66</v>
      </c>
      <c r="P785" s="45">
        <v>10.09</v>
      </c>
      <c r="Q785" s="45">
        <v>11.16</v>
      </c>
      <c r="R785" s="45">
        <v>9.82</v>
      </c>
      <c r="S785" s="19">
        <v>108.5</v>
      </c>
      <c r="T785" s="45">
        <v>12.882442396313365</v>
      </c>
      <c r="U785" s="45">
        <v>12.304147465437788</v>
      </c>
      <c r="V785" s="45">
        <v>12.353364055299538</v>
      </c>
      <c r="W785" s="45">
        <v>12.267235023041476</v>
      </c>
      <c r="X785" s="45">
        <v>12.40258064516129</v>
      </c>
      <c r="Y785" s="45">
        <v>12.451797235023042</v>
      </c>
      <c r="Z785" s="45">
        <v>13.091612903225807</v>
      </c>
      <c r="AA785" s="45">
        <v>13.768341013824886</v>
      </c>
      <c r="AB785" s="45">
        <v>13.460737327188941</v>
      </c>
      <c r="AC785" s="45">
        <v>13.116221198156683</v>
      </c>
      <c r="AD785" s="45">
        <v>12.414884792626728</v>
      </c>
      <c r="AE785" s="45">
        <v>13.731428571428573</v>
      </c>
      <c r="AF785" s="45">
        <v>12.082672811059908</v>
      </c>
    </row>
    <row r="786" spans="1:32">
      <c r="A786" s="3">
        <v>2020</v>
      </c>
      <c r="B786" s="5" t="s">
        <v>29</v>
      </c>
      <c r="C786" s="5" t="s">
        <v>18</v>
      </c>
      <c r="D786" s="2">
        <v>28</v>
      </c>
      <c r="E786" s="2">
        <v>18</v>
      </c>
      <c r="F786" s="46">
        <v>25886</v>
      </c>
      <c r="G786" s="46">
        <v>23758</v>
      </c>
      <c r="H786" s="46">
        <v>24440</v>
      </c>
      <c r="I786" s="46">
        <v>23987</v>
      </c>
      <c r="J786" s="46">
        <v>24638</v>
      </c>
      <c r="K786" s="46">
        <v>24687</v>
      </c>
      <c r="L786" s="46">
        <v>26880</v>
      </c>
      <c r="M786" s="46">
        <v>32514</v>
      </c>
      <c r="N786" s="46">
        <v>27903</v>
      </c>
      <c r="O786" s="46">
        <v>24119</v>
      </c>
      <c r="P786" s="46">
        <v>23841</v>
      </c>
      <c r="Q786" s="46">
        <v>25896</v>
      </c>
      <c r="R786" s="46">
        <v>23302</v>
      </c>
      <c r="S786" s="19">
        <v>108.5</v>
      </c>
      <c r="T786" s="46">
        <v>31850.516129032258</v>
      </c>
      <c r="U786" s="46">
        <v>29232.193548387098</v>
      </c>
      <c r="V786" s="46">
        <v>30071.336405529953</v>
      </c>
      <c r="W786" s="46">
        <v>29513.958525345621</v>
      </c>
      <c r="X786" s="46">
        <v>30314.958525345621</v>
      </c>
      <c r="Y786" s="46">
        <v>30375.248847926268</v>
      </c>
      <c r="Z786" s="46">
        <v>33073.548387096773</v>
      </c>
      <c r="AA786" s="46">
        <v>40005.705069124422</v>
      </c>
      <c r="AB786" s="46">
        <v>34332.262672811063</v>
      </c>
      <c r="AC786" s="46">
        <v>29676.373271889403</v>
      </c>
      <c r="AD786" s="46">
        <v>29334.317972350229</v>
      </c>
      <c r="AE786" s="46">
        <v>31862.820276497696</v>
      </c>
      <c r="AF786" s="46">
        <v>28671.124423963134</v>
      </c>
    </row>
    <row r="787" spans="1:32">
      <c r="A787" s="3">
        <v>2020</v>
      </c>
      <c r="B787" s="5" t="s">
        <v>29</v>
      </c>
      <c r="C787" s="5" t="s">
        <v>19</v>
      </c>
      <c r="D787" s="2">
        <v>29</v>
      </c>
      <c r="E787" s="2">
        <v>18</v>
      </c>
      <c r="F787" s="46">
        <v>31393</v>
      </c>
      <c r="G787" s="46">
        <v>28173</v>
      </c>
      <c r="H787" s="46">
        <v>29373</v>
      </c>
      <c r="I787" s="46">
        <v>29001</v>
      </c>
      <c r="J787" s="46">
        <v>29976</v>
      </c>
      <c r="K787" s="46">
        <v>29532</v>
      </c>
      <c r="L787" s="46">
        <v>33200</v>
      </c>
      <c r="M787" s="46">
        <v>37704</v>
      </c>
      <c r="N787" s="46">
        <v>34647</v>
      </c>
      <c r="O787" s="46">
        <v>30028</v>
      </c>
      <c r="P787" s="46">
        <v>28390</v>
      </c>
      <c r="Q787" s="46">
        <v>32072</v>
      </c>
      <c r="R787" s="46">
        <v>27167</v>
      </c>
      <c r="S787" s="19">
        <v>108.5</v>
      </c>
      <c r="T787" s="46">
        <v>38626.410138248844</v>
      </c>
      <c r="U787" s="46">
        <v>34664.474654377882</v>
      </c>
      <c r="V787" s="46">
        <v>36140.972350230411</v>
      </c>
      <c r="W787" s="46">
        <v>35683.258064516129</v>
      </c>
      <c r="X787" s="46">
        <v>36882.912442396315</v>
      </c>
      <c r="Y787" s="46">
        <v>36336.608294930877</v>
      </c>
      <c r="Z787" s="46">
        <v>40849.76958525346</v>
      </c>
      <c r="AA787" s="46">
        <v>46391.557603686633</v>
      </c>
      <c r="AB787" s="46">
        <v>42630.179723502304</v>
      </c>
      <c r="AC787" s="46">
        <v>36946.894009216587</v>
      </c>
      <c r="AD787" s="46">
        <v>34931.474654377882</v>
      </c>
      <c r="AE787" s="46">
        <v>39461.861751152072</v>
      </c>
      <c r="AF787" s="46">
        <v>33426.677419354841</v>
      </c>
    </row>
    <row r="788" spans="1:32">
      <c r="A788" s="3">
        <v>2020</v>
      </c>
      <c r="B788" s="5" t="s">
        <v>29</v>
      </c>
      <c r="C788" s="5" t="s">
        <v>20</v>
      </c>
      <c r="D788" s="2">
        <v>30</v>
      </c>
      <c r="E788" s="2">
        <v>18</v>
      </c>
      <c r="F788" s="46">
        <v>20614</v>
      </c>
      <c r="G788" s="46">
        <v>19189</v>
      </c>
      <c r="H788" s="46">
        <v>20035</v>
      </c>
      <c r="I788" s="46">
        <v>18803</v>
      </c>
      <c r="J788" s="46">
        <v>19033</v>
      </c>
      <c r="K788" s="46">
        <v>19530</v>
      </c>
      <c r="L788" s="46">
        <v>20463</v>
      </c>
      <c r="M788" s="46">
        <v>27500</v>
      </c>
      <c r="N788" s="46">
        <v>21520</v>
      </c>
      <c r="O788" s="46">
        <v>18600</v>
      </c>
      <c r="P788" s="46">
        <v>19728</v>
      </c>
      <c r="Q788" s="46">
        <v>21947</v>
      </c>
      <c r="R788" s="46">
        <v>19313</v>
      </c>
      <c r="S788" s="19">
        <v>108.5</v>
      </c>
      <c r="T788" s="46">
        <v>25363.769585253456</v>
      </c>
      <c r="U788" s="46">
        <v>23610.428571428572</v>
      </c>
      <c r="V788" s="46">
        <v>24651.359447004608</v>
      </c>
      <c r="W788" s="46">
        <v>23135.488479262673</v>
      </c>
      <c r="X788" s="46">
        <v>23418.483870967742</v>
      </c>
      <c r="Y788" s="46">
        <v>24030</v>
      </c>
      <c r="Z788" s="46">
        <v>25177.976958525345</v>
      </c>
      <c r="AA788" s="46">
        <v>33836.405529953918</v>
      </c>
      <c r="AB788" s="46">
        <v>26478.525345622118</v>
      </c>
      <c r="AC788" s="46">
        <v>22885.714285714286</v>
      </c>
      <c r="AD788" s="46">
        <v>24273.622119815667</v>
      </c>
      <c r="AE788" s="46">
        <v>27003.912442396315</v>
      </c>
      <c r="AF788" s="46">
        <v>23763</v>
      </c>
    </row>
    <row r="789" spans="1:32">
      <c r="A789" s="3">
        <v>2020</v>
      </c>
      <c r="B789" s="5" t="s">
        <v>29</v>
      </c>
      <c r="C789" s="5" t="s">
        <v>21</v>
      </c>
      <c r="D789" s="2">
        <v>31</v>
      </c>
      <c r="E789" s="2">
        <v>18</v>
      </c>
      <c r="F789" s="46">
        <v>31487</v>
      </c>
      <c r="G789" s="46">
        <v>27906</v>
      </c>
      <c r="H789" s="46">
        <v>29523</v>
      </c>
      <c r="I789" s="46">
        <v>28810</v>
      </c>
      <c r="J789" s="46">
        <v>29417</v>
      </c>
      <c r="K789" s="46">
        <v>29485</v>
      </c>
      <c r="L789" s="46">
        <v>33002</v>
      </c>
      <c r="M789" s="46">
        <v>38526</v>
      </c>
      <c r="N789" s="46">
        <v>34193</v>
      </c>
      <c r="O789" s="46">
        <v>30172</v>
      </c>
      <c r="P789" s="46">
        <v>28530</v>
      </c>
      <c r="Q789" s="46">
        <v>31840</v>
      </c>
      <c r="R789" s="46">
        <v>28547</v>
      </c>
      <c r="S789" s="19">
        <v>108.5</v>
      </c>
      <c r="T789" s="46">
        <v>38742.069124423964</v>
      </c>
      <c r="U789" s="46">
        <v>34335.953917050691</v>
      </c>
      <c r="V789" s="46">
        <v>36325.534562211978</v>
      </c>
      <c r="W789" s="46">
        <v>35448.248847926268</v>
      </c>
      <c r="X789" s="46">
        <v>36195.11059907834</v>
      </c>
      <c r="Y789" s="46">
        <v>36278.77880184332</v>
      </c>
      <c r="Z789" s="46">
        <v>40606.147465437789</v>
      </c>
      <c r="AA789" s="46">
        <v>47402.958525345624</v>
      </c>
      <c r="AB789" s="46">
        <v>42071.571428571428</v>
      </c>
      <c r="AC789" s="46">
        <v>37124.073732718891</v>
      </c>
      <c r="AD789" s="46">
        <v>35103.732718894011</v>
      </c>
      <c r="AE789" s="46">
        <v>39176.405529953918</v>
      </c>
      <c r="AF789" s="46">
        <v>35124.649769585252</v>
      </c>
    </row>
    <row r="790" spans="1:32">
      <c r="A790" s="3">
        <v>2020</v>
      </c>
      <c r="B790" s="5" t="s">
        <v>29</v>
      </c>
      <c r="C790" s="5" t="s">
        <v>22</v>
      </c>
      <c r="D790" s="2">
        <v>32</v>
      </c>
      <c r="E790" s="2">
        <v>18</v>
      </c>
      <c r="F790" s="46">
        <v>33915</v>
      </c>
      <c r="G790" s="46">
        <v>30024</v>
      </c>
      <c r="H790" s="46">
        <v>31858</v>
      </c>
      <c r="I790" s="46">
        <v>31275</v>
      </c>
      <c r="J790" s="46">
        <v>32023</v>
      </c>
      <c r="K790" s="46">
        <v>31859</v>
      </c>
      <c r="L790" s="46">
        <v>35639</v>
      </c>
      <c r="M790" s="46">
        <v>41848</v>
      </c>
      <c r="N790" s="46">
        <v>37471</v>
      </c>
      <c r="O790" s="46">
        <v>32506</v>
      </c>
      <c r="P790" s="46">
        <v>30236</v>
      </c>
      <c r="Q790" s="46">
        <v>34139</v>
      </c>
      <c r="R790" s="46">
        <v>29680</v>
      </c>
      <c r="S790" s="19">
        <v>108.5</v>
      </c>
      <c r="T790" s="46">
        <v>41729.516129032258</v>
      </c>
      <c r="U790" s="46">
        <v>36941.972350230411</v>
      </c>
      <c r="V790" s="46">
        <v>39198.552995391707</v>
      </c>
      <c r="W790" s="46">
        <v>38481.22119815668</v>
      </c>
      <c r="X790" s="46">
        <v>39401.571428571428</v>
      </c>
      <c r="Y790" s="46">
        <v>39199.783410138247</v>
      </c>
      <c r="Z790" s="46">
        <v>43850.751152073732</v>
      </c>
      <c r="AA790" s="46">
        <v>51490.396313364057</v>
      </c>
      <c r="AB790" s="46">
        <v>46104.870967741932</v>
      </c>
      <c r="AC790" s="46">
        <v>39995.861751152072</v>
      </c>
      <c r="AD790" s="46">
        <v>37202.820276497696</v>
      </c>
      <c r="AE790" s="46">
        <v>42005.129032258068</v>
      </c>
      <c r="AF790" s="46">
        <v>36518.709677419356</v>
      </c>
    </row>
    <row r="791" spans="1:32">
      <c r="A791" s="3">
        <v>2020</v>
      </c>
      <c r="B791" s="5" t="s">
        <v>29</v>
      </c>
      <c r="C791" s="5" t="s">
        <v>23</v>
      </c>
      <c r="D791" s="2">
        <v>33</v>
      </c>
      <c r="E791" s="2">
        <v>18</v>
      </c>
      <c r="F791" s="46">
        <v>28002</v>
      </c>
      <c r="G791" s="46">
        <v>25087</v>
      </c>
      <c r="H791" s="46">
        <v>26676</v>
      </c>
      <c r="I791" s="46">
        <v>25364</v>
      </c>
      <c r="J791" s="46">
        <v>25427</v>
      </c>
      <c r="K791" s="46">
        <v>26343</v>
      </c>
      <c r="L791" s="46">
        <v>28927</v>
      </c>
      <c r="M791" s="46">
        <v>34961</v>
      </c>
      <c r="N791" s="46">
        <v>29325</v>
      </c>
      <c r="O791" s="46">
        <v>26226</v>
      </c>
      <c r="P791" s="46">
        <v>26317</v>
      </c>
      <c r="Q791" s="46">
        <v>28604</v>
      </c>
      <c r="R791" s="46">
        <v>26887</v>
      </c>
      <c r="S791" s="19">
        <v>108.5</v>
      </c>
      <c r="T791" s="46">
        <v>34454.073732718891</v>
      </c>
      <c r="U791" s="46">
        <v>30867.414746543778</v>
      </c>
      <c r="V791" s="46">
        <v>32822.543778801846</v>
      </c>
      <c r="W791" s="46">
        <v>31208.239631336404</v>
      </c>
      <c r="X791" s="46">
        <v>31285.755760368662</v>
      </c>
      <c r="Y791" s="46">
        <v>32412.815668202766</v>
      </c>
      <c r="Z791" s="46">
        <v>35592.207373271893</v>
      </c>
      <c r="AA791" s="46">
        <v>43016.529953917052</v>
      </c>
      <c r="AB791" s="46">
        <v>36081.912442396315</v>
      </c>
      <c r="AC791" s="46">
        <v>32268.857142857141</v>
      </c>
      <c r="AD791" s="46">
        <v>32380.824884792626</v>
      </c>
      <c r="AE791" s="46">
        <v>35194.783410138247</v>
      </c>
      <c r="AF791" s="46">
        <v>33082.161290322583</v>
      </c>
    </row>
    <row r="792" spans="1:32">
      <c r="A792" s="3">
        <v>2020</v>
      </c>
      <c r="B792" s="5" t="s">
        <v>29</v>
      </c>
      <c r="C792" s="5" t="s">
        <v>24</v>
      </c>
      <c r="D792" s="2">
        <v>34</v>
      </c>
      <c r="E792" s="2">
        <v>18</v>
      </c>
      <c r="F792" s="46">
        <v>11240</v>
      </c>
      <c r="G792" s="46">
        <v>11160</v>
      </c>
      <c r="H792" s="46">
        <v>11109</v>
      </c>
      <c r="I792" s="46">
        <v>11064</v>
      </c>
      <c r="J792" s="46">
        <v>11100</v>
      </c>
      <c r="K792" s="46">
        <v>11213</v>
      </c>
      <c r="L792" s="46">
        <v>11236</v>
      </c>
      <c r="M792" s="46">
        <v>11527</v>
      </c>
      <c r="N792" s="46">
        <v>11299</v>
      </c>
      <c r="O792" s="46">
        <v>10888</v>
      </c>
      <c r="P792" s="46">
        <v>11500</v>
      </c>
      <c r="Q792" s="46">
        <v>11811</v>
      </c>
      <c r="R792" s="46">
        <v>10952</v>
      </c>
      <c r="S792" s="19">
        <v>108.5</v>
      </c>
      <c r="T792" s="46">
        <v>13829.861751152073</v>
      </c>
      <c r="U792" s="46">
        <v>13731.428571428571</v>
      </c>
      <c r="V792" s="46">
        <v>13668.677419354839</v>
      </c>
      <c r="W792" s="46">
        <v>13613.308755760369</v>
      </c>
      <c r="X792" s="46">
        <v>13657.603686635945</v>
      </c>
      <c r="Y792" s="46">
        <v>13796.640552995392</v>
      </c>
      <c r="Z792" s="46">
        <v>13824.940092165898</v>
      </c>
      <c r="AA792" s="46">
        <v>14182.990783410138</v>
      </c>
      <c r="AB792" s="46">
        <v>13902.456221198157</v>
      </c>
      <c r="AC792" s="46">
        <v>13396.755760368664</v>
      </c>
      <c r="AD792" s="46">
        <v>14149.769585253456</v>
      </c>
      <c r="AE792" s="46">
        <v>14532.428571428571</v>
      </c>
      <c r="AF792" s="46">
        <v>13475.502304147465</v>
      </c>
    </row>
    <row r="793" spans="1:32">
      <c r="A793" s="3">
        <v>2020</v>
      </c>
      <c r="B793" s="5" t="s">
        <v>29</v>
      </c>
      <c r="C793" s="5" t="s">
        <v>25</v>
      </c>
      <c r="D793" s="2">
        <v>35</v>
      </c>
      <c r="E793" s="2">
        <v>18</v>
      </c>
      <c r="F793" s="46">
        <v>10883</v>
      </c>
      <c r="G793" s="46">
        <v>11145</v>
      </c>
      <c r="H793" s="46">
        <v>10800</v>
      </c>
      <c r="I793" s="46">
        <v>10681</v>
      </c>
      <c r="J793" s="46">
        <v>10760</v>
      </c>
      <c r="K793" s="46">
        <v>11370</v>
      </c>
      <c r="L793" s="46">
        <v>11225</v>
      </c>
      <c r="M793" s="46">
        <v>11042</v>
      </c>
      <c r="N793" s="46">
        <v>10695</v>
      </c>
      <c r="O793" s="46">
        <v>10787</v>
      </c>
      <c r="P793" s="46">
        <v>11364</v>
      </c>
      <c r="Q793" s="46">
        <v>10618</v>
      </c>
      <c r="R793" s="46">
        <v>10400</v>
      </c>
      <c r="S793" s="19">
        <v>108.5</v>
      </c>
      <c r="T793" s="46">
        <v>13390.603686635945</v>
      </c>
      <c r="U793" s="46">
        <v>13712.972350230415</v>
      </c>
      <c r="V793" s="46">
        <v>13288.47926267281</v>
      </c>
      <c r="W793" s="46">
        <v>13142.059907834102</v>
      </c>
      <c r="X793" s="46">
        <v>13239.262672811059</v>
      </c>
      <c r="Y793" s="46">
        <v>13989.815668202766</v>
      </c>
      <c r="Z793" s="46">
        <v>13811.405529953918</v>
      </c>
      <c r="AA793" s="46">
        <v>13586.239631336406</v>
      </c>
      <c r="AB793" s="46">
        <v>13159.285714285714</v>
      </c>
      <c r="AC793" s="46">
        <v>13272.483870967742</v>
      </c>
      <c r="AD793" s="46">
        <v>13982.433179723503</v>
      </c>
      <c r="AE793" s="46">
        <v>13064.543778801843</v>
      </c>
      <c r="AF793" s="46">
        <v>12796.313364055299</v>
      </c>
    </row>
    <row r="794" spans="1:32">
      <c r="A794" s="3">
        <v>2020</v>
      </c>
      <c r="B794" s="5" t="s">
        <v>29</v>
      </c>
      <c r="C794" s="5" t="s">
        <v>26</v>
      </c>
      <c r="D794" s="2">
        <v>36</v>
      </c>
      <c r="E794" s="2">
        <v>18</v>
      </c>
      <c r="F794" s="46">
        <v>11331</v>
      </c>
      <c r="G794" s="46">
        <v>11184</v>
      </c>
      <c r="H794" s="46">
        <v>11278</v>
      </c>
      <c r="I794" s="46">
        <v>11132</v>
      </c>
      <c r="J794" s="46">
        <v>11201</v>
      </c>
      <c r="K794" s="46">
        <v>11178</v>
      </c>
      <c r="L794" s="46">
        <v>11235</v>
      </c>
      <c r="M794" s="46">
        <v>11749</v>
      </c>
      <c r="N794" s="46">
        <v>11438</v>
      </c>
      <c r="O794" s="46">
        <v>10933</v>
      </c>
      <c r="P794" s="46">
        <v>11572</v>
      </c>
      <c r="Q794" s="46">
        <v>12004</v>
      </c>
      <c r="R794" s="46">
        <v>11106</v>
      </c>
      <c r="S794" s="19">
        <v>108.5</v>
      </c>
      <c r="T794" s="46">
        <v>13941.829493087558</v>
      </c>
      <c r="U794" s="46">
        <v>13760.958525345623</v>
      </c>
      <c r="V794" s="46">
        <v>13876.617511520737</v>
      </c>
      <c r="W794" s="46">
        <v>13696.976958525345</v>
      </c>
      <c r="X794" s="46">
        <v>13781.875576036866</v>
      </c>
      <c r="Y794" s="46">
        <v>13753.57603686636</v>
      </c>
      <c r="Z794" s="46">
        <v>13823.709677419354</v>
      </c>
      <c r="AA794" s="46">
        <v>14456.142857142857</v>
      </c>
      <c r="AB794" s="46">
        <v>14073.483870967742</v>
      </c>
      <c r="AC794" s="46">
        <v>13452.124423963134</v>
      </c>
      <c r="AD794" s="46">
        <v>14238.359447004608</v>
      </c>
      <c r="AE794" s="46">
        <v>14769.898617511521</v>
      </c>
      <c r="AF794" s="46">
        <v>13664.986175115208</v>
      </c>
    </row>
    <row r="795" spans="1:32">
      <c r="A795" s="3" t="s">
        <v>129</v>
      </c>
      <c r="B795" s="5" t="s">
        <v>17</v>
      </c>
      <c r="C795" s="5" t="s">
        <v>18</v>
      </c>
      <c r="D795" s="2">
        <v>1</v>
      </c>
      <c r="E795" s="2" t="e">
        <v>#VALUE!</v>
      </c>
      <c r="F795" s="96">
        <v>504.4</v>
      </c>
      <c r="G795" s="96">
        <v>463</v>
      </c>
      <c r="H795" s="96">
        <v>479.1</v>
      </c>
      <c r="I795" s="96">
        <v>468.3</v>
      </c>
      <c r="J795" s="96">
        <v>481</v>
      </c>
      <c r="K795" s="96">
        <v>487.5</v>
      </c>
      <c r="L795" s="96">
        <v>481</v>
      </c>
      <c r="M795" s="96">
        <v>613.29999999999995</v>
      </c>
      <c r="N795" s="96">
        <v>543</v>
      </c>
      <c r="O795" s="96">
        <v>469.9</v>
      </c>
      <c r="P795" s="96">
        <v>469.4</v>
      </c>
      <c r="Q795" s="96">
        <v>505.1</v>
      </c>
      <c r="R795" s="96">
        <v>469.4</v>
      </c>
      <c r="S795" s="19">
        <v>110.1</v>
      </c>
      <c r="T795" s="96">
        <v>611.60217983651228</v>
      </c>
      <c r="U795" s="96">
        <v>561.40326975476842</v>
      </c>
      <c r="V795" s="96">
        <v>580.92506811989108</v>
      </c>
      <c r="W795" s="96">
        <v>567.82970027247961</v>
      </c>
      <c r="X795" s="96">
        <v>583.22888283378745</v>
      </c>
      <c r="Y795" s="96">
        <v>591.11035422343332</v>
      </c>
      <c r="Z795" s="96">
        <v>583.22888283378745</v>
      </c>
      <c r="AA795" s="96">
        <v>743.64713896457761</v>
      </c>
      <c r="AB795" s="96">
        <v>658.40599455040876</v>
      </c>
      <c r="AC795" s="96">
        <v>569.76975476839232</v>
      </c>
      <c r="AD795" s="96">
        <v>569.16348773841958</v>
      </c>
      <c r="AE795" s="96">
        <v>612.45095367847421</v>
      </c>
      <c r="AF795" s="96">
        <v>569.16348773841958</v>
      </c>
    </row>
    <row r="796" spans="1:32">
      <c r="A796" s="3" t="s">
        <v>129</v>
      </c>
      <c r="B796" s="5" t="s">
        <v>17</v>
      </c>
      <c r="C796" s="5" t="s">
        <v>19</v>
      </c>
      <c r="D796" s="2">
        <v>2</v>
      </c>
      <c r="E796" s="2" t="e">
        <v>#VALUE!</v>
      </c>
      <c r="F796" s="96">
        <v>594.1</v>
      </c>
      <c r="G796" s="96">
        <v>536.20000000000005</v>
      </c>
      <c r="H796" s="96">
        <v>564.20000000000005</v>
      </c>
      <c r="I796" s="96">
        <v>567.79999999999995</v>
      </c>
      <c r="J796" s="96">
        <v>572.4</v>
      </c>
      <c r="K796" s="96">
        <v>574.9</v>
      </c>
      <c r="L796" s="96">
        <v>572.4</v>
      </c>
      <c r="M796" s="96">
        <v>692.5</v>
      </c>
      <c r="N796" s="96">
        <v>650.6</v>
      </c>
      <c r="O796" s="96">
        <v>567</v>
      </c>
      <c r="P796" s="96">
        <v>551.20000000000005</v>
      </c>
      <c r="Q796" s="96">
        <v>593.20000000000005</v>
      </c>
      <c r="R796" s="96">
        <v>529.29999999999995</v>
      </c>
      <c r="S796" s="19">
        <v>110.1</v>
      </c>
      <c r="T796" s="96">
        <v>720.36648501362401</v>
      </c>
      <c r="U796" s="96">
        <v>650.16076294277946</v>
      </c>
      <c r="V796" s="96">
        <v>684.11171662125355</v>
      </c>
      <c r="W796" s="96">
        <v>688.47683923705711</v>
      </c>
      <c r="X796" s="96">
        <v>694.05449591280649</v>
      </c>
      <c r="Y796" s="96">
        <v>697.08583106267031</v>
      </c>
      <c r="Z796" s="96">
        <v>694.05449591280649</v>
      </c>
      <c r="AA796" s="96">
        <v>839.67983651226166</v>
      </c>
      <c r="AB796" s="96">
        <v>788.87465940054506</v>
      </c>
      <c r="AC796" s="96">
        <v>687.50681198910081</v>
      </c>
      <c r="AD796" s="96">
        <v>668.34877384196204</v>
      </c>
      <c r="AE796" s="96">
        <v>719.27520435967313</v>
      </c>
      <c r="AF796" s="96">
        <v>641.79427792915521</v>
      </c>
    </row>
    <row r="797" spans="1:32">
      <c r="A797" s="3" t="s">
        <v>129</v>
      </c>
      <c r="B797" s="5" t="s">
        <v>17</v>
      </c>
      <c r="C797" s="5" t="s">
        <v>20</v>
      </c>
      <c r="D797" s="2">
        <v>3</v>
      </c>
      <c r="E797" s="2" t="e">
        <v>#VALUE!</v>
      </c>
      <c r="F797" s="96">
        <v>420.1</v>
      </c>
      <c r="G797" s="96">
        <v>385.5</v>
      </c>
      <c r="H797" s="96">
        <v>402.6</v>
      </c>
      <c r="I797" s="96">
        <v>383.6</v>
      </c>
      <c r="J797" s="96">
        <v>391.9</v>
      </c>
      <c r="K797" s="96">
        <v>401.4</v>
      </c>
      <c r="L797" s="96">
        <v>391.9</v>
      </c>
      <c r="M797" s="96">
        <v>536.6</v>
      </c>
      <c r="N797" s="96">
        <v>444.8</v>
      </c>
      <c r="O797" s="96">
        <v>383.3</v>
      </c>
      <c r="P797" s="96">
        <v>402.5</v>
      </c>
      <c r="Q797" s="96">
        <v>442.1</v>
      </c>
      <c r="R797" s="96">
        <v>405.2</v>
      </c>
      <c r="S797" s="19">
        <v>110.1</v>
      </c>
      <c r="T797" s="96">
        <v>509.38555858310633</v>
      </c>
      <c r="U797" s="96">
        <v>467.43188010899183</v>
      </c>
      <c r="V797" s="96">
        <v>488.16621253406004</v>
      </c>
      <c r="W797" s="96">
        <v>465.12806539509546</v>
      </c>
      <c r="X797" s="96">
        <v>475.19209809264305</v>
      </c>
      <c r="Y797" s="96">
        <v>486.71117166212531</v>
      </c>
      <c r="Z797" s="96">
        <v>475.19209809264305</v>
      </c>
      <c r="AA797" s="96">
        <v>650.6457765667576</v>
      </c>
      <c r="AB797" s="96">
        <v>539.33514986376031</v>
      </c>
      <c r="AC797" s="96">
        <v>464.76430517711179</v>
      </c>
      <c r="AD797" s="96">
        <v>488.04495912806544</v>
      </c>
      <c r="AE797" s="96">
        <v>536.06130790190741</v>
      </c>
      <c r="AF797" s="96">
        <v>491.31880108991828</v>
      </c>
    </row>
    <row r="798" spans="1:32">
      <c r="A798" s="3" t="s">
        <v>129</v>
      </c>
      <c r="B798" s="5" t="s">
        <v>17</v>
      </c>
      <c r="C798" s="5" t="s">
        <v>21</v>
      </c>
      <c r="D798" s="2">
        <v>4</v>
      </c>
      <c r="E798" s="2" t="e">
        <v>#VALUE!</v>
      </c>
      <c r="F798" s="96">
        <v>610.70000000000005</v>
      </c>
      <c r="G798" s="96">
        <v>546.79999999999995</v>
      </c>
      <c r="H798" s="96">
        <v>578</v>
      </c>
      <c r="I798" s="96">
        <v>568.5</v>
      </c>
      <c r="J798" s="96">
        <v>573.4</v>
      </c>
      <c r="K798" s="96">
        <v>581.79999999999995</v>
      </c>
      <c r="L798" s="96">
        <v>573.4</v>
      </c>
      <c r="M798" s="96">
        <v>728.4</v>
      </c>
      <c r="N798" s="96">
        <v>660.1</v>
      </c>
      <c r="O798" s="96">
        <v>577.29999999999995</v>
      </c>
      <c r="P798" s="96">
        <v>570.6</v>
      </c>
      <c r="Q798" s="96">
        <v>622</v>
      </c>
      <c r="R798" s="96">
        <v>575</v>
      </c>
      <c r="S798" s="19">
        <v>110.1</v>
      </c>
      <c r="T798" s="96">
        <v>740.49455040871953</v>
      </c>
      <c r="U798" s="96">
        <v>663.01362397820151</v>
      </c>
      <c r="V798" s="96">
        <v>700.84468664850135</v>
      </c>
      <c r="W798" s="96">
        <v>689.32561307901915</v>
      </c>
      <c r="X798" s="96">
        <v>695.26702997275197</v>
      </c>
      <c r="Y798" s="96">
        <v>705.45231607629421</v>
      </c>
      <c r="Z798" s="96">
        <v>695.26702997275197</v>
      </c>
      <c r="AA798" s="96">
        <v>883.20980926430514</v>
      </c>
      <c r="AB798" s="96">
        <v>800.39373297002737</v>
      </c>
      <c r="AC798" s="96">
        <v>699.99591280653942</v>
      </c>
      <c r="AD798" s="96">
        <v>691.87193460490471</v>
      </c>
      <c r="AE798" s="96">
        <v>754.19618528610363</v>
      </c>
      <c r="AF798" s="96">
        <v>697.2070844686649</v>
      </c>
    </row>
    <row r="799" spans="1:32">
      <c r="A799" s="3" t="s">
        <v>129</v>
      </c>
      <c r="B799" s="5" t="s">
        <v>17</v>
      </c>
      <c r="C799" s="5" t="s">
        <v>22</v>
      </c>
      <c r="D799" s="2">
        <v>5</v>
      </c>
      <c r="E799" s="2" t="e">
        <v>#VALUE!</v>
      </c>
      <c r="F799" s="96">
        <v>651.6</v>
      </c>
      <c r="G799" s="96">
        <v>579.20000000000005</v>
      </c>
      <c r="H799" s="96">
        <v>615.79999999999995</v>
      </c>
      <c r="I799" s="96">
        <v>609.4</v>
      </c>
      <c r="J799" s="96">
        <v>613.4</v>
      </c>
      <c r="K799" s="96">
        <v>627</v>
      </c>
      <c r="L799" s="96">
        <v>613.4</v>
      </c>
      <c r="M799" s="96">
        <v>771.6</v>
      </c>
      <c r="N799" s="96">
        <v>709.1</v>
      </c>
      <c r="O799" s="96">
        <v>616.9</v>
      </c>
      <c r="P799" s="96">
        <v>599.70000000000005</v>
      </c>
      <c r="Q799" s="96">
        <v>650.4</v>
      </c>
      <c r="R799" s="96">
        <v>585.4</v>
      </c>
      <c r="S799" s="19">
        <v>110.1</v>
      </c>
      <c r="T799" s="96">
        <v>790.08719346049054</v>
      </c>
      <c r="U799" s="96">
        <v>702.29972752043614</v>
      </c>
      <c r="V799" s="96">
        <v>746.67847411444131</v>
      </c>
      <c r="W799" s="96">
        <v>738.91825613079016</v>
      </c>
      <c r="X799" s="96">
        <v>743.7683923705722</v>
      </c>
      <c r="Y799" s="96">
        <v>760.25885558583116</v>
      </c>
      <c r="Z799" s="96">
        <v>743.7683923705722</v>
      </c>
      <c r="AA799" s="96">
        <v>935.591280653951</v>
      </c>
      <c r="AB799" s="96">
        <v>859.80790190735706</v>
      </c>
      <c r="AC799" s="96">
        <v>748.01226158038151</v>
      </c>
      <c r="AD799" s="96">
        <v>727.15667574931899</v>
      </c>
      <c r="AE799" s="96">
        <v>788.63215258855587</v>
      </c>
      <c r="AF799" s="96">
        <v>709.81743869209811</v>
      </c>
    </row>
    <row r="800" spans="1:32">
      <c r="A800" s="3" t="s">
        <v>129</v>
      </c>
      <c r="B800" s="5" t="s">
        <v>17</v>
      </c>
      <c r="C800" s="5" t="s">
        <v>23</v>
      </c>
      <c r="D800" s="2">
        <v>6</v>
      </c>
      <c r="E800" s="2" t="e">
        <v>#VALUE!</v>
      </c>
      <c r="F800" s="96">
        <v>558.1</v>
      </c>
      <c r="G800" s="96">
        <v>498.9</v>
      </c>
      <c r="H800" s="96">
        <v>529</v>
      </c>
      <c r="I800" s="96">
        <v>498.3</v>
      </c>
      <c r="J800" s="96">
        <v>508</v>
      </c>
      <c r="K800" s="96">
        <v>524.9</v>
      </c>
      <c r="L800" s="96">
        <v>508</v>
      </c>
      <c r="M800" s="96">
        <v>676.7</v>
      </c>
      <c r="N800" s="96">
        <v>584.6</v>
      </c>
      <c r="O800" s="96">
        <v>518.6</v>
      </c>
      <c r="P800" s="96">
        <v>528.29999999999995</v>
      </c>
      <c r="Q800" s="96">
        <v>577.29999999999995</v>
      </c>
      <c r="R800" s="96">
        <v>558.1</v>
      </c>
      <c r="S800" s="19">
        <v>110.1</v>
      </c>
      <c r="T800" s="96">
        <v>676.71525885558594</v>
      </c>
      <c r="U800" s="96">
        <v>604.93324250681201</v>
      </c>
      <c r="V800" s="96">
        <v>641.43051771117166</v>
      </c>
      <c r="W800" s="96">
        <v>604.20572207084479</v>
      </c>
      <c r="X800" s="96">
        <v>615.96730245231606</v>
      </c>
      <c r="Y800" s="96">
        <v>636.45912806539502</v>
      </c>
      <c r="Z800" s="96">
        <v>615.96730245231606</v>
      </c>
      <c r="AA800" s="96">
        <v>820.52179836512278</v>
      </c>
      <c r="AB800" s="96">
        <v>708.84741144414181</v>
      </c>
      <c r="AC800" s="96">
        <v>628.82016348773845</v>
      </c>
      <c r="AD800" s="96">
        <v>640.58174386920973</v>
      </c>
      <c r="AE800" s="96">
        <v>699.99591280653942</v>
      </c>
      <c r="AF800" s="96">
        <v>676.71525885558594</v>
      </c>
    </row>
    <row r="801" spans="1:32">
      <c r="A801" s="3" t="s">
        <v>129</v>
      </c>
      <c r="B801" s="5" t="s">
        <v>17</v>
      </c>
      <c r="C801" s="5" t="s">
        <v>24</v>
      </c>
      <c r="D801" s="2">
        <v>7</v>
      </c>
      <c r="E801" s="2" t="e">
        <v>#VALUE!</v>
      </c>
      <c r="F801" s="96">
        <v>215.3</v>
      </c>
      <c r="G801" s="96">
        <v>212.7</v>
      </c>
      <c r="H801" s="96">
        <v>211</v>
      </c>
      <c r="I801" s="96">
        <v>213.1</v>
      </c>
      <c r="J801" s="96">
        <v>211.1</v>
      </c>
      <c r="K801" s="96">
        <v>220.6</v>
      </c>
      <c r="L801" s="96">
        <v>211.1</v>
      </c>
      <c r="M801" s="96">
        <v>213.1</v>
      </c>
      <c r="N801" s="96">
        <v>223.8</v>
      </c>
      <c r="O801" s="96">
        <v>214.7</v>
      </c>
      <c r="P801" s="96">
        <v>216.3</v>
      </c>
      <c r="Q801" s="96">
        <v>223.4</v>
      </c>
      <c r="R801" s="96">
        <v>207.5</v>
      </c>
      <c r="S801" s="19">
        <v>110.1</v>
      </c>
      <c r="T801" s="96">
        <v>261.05858310626706</v>
      </c>
      <c r="U801" s="96">
        <v>257.90599455040871</v>
      </c>
      <c r="V801" s="96">
        <v>255.84468664850138</v>
      </c>
      <c r="W801" s="96">
        <v>258.39100817438691</v>
      </c>
      <c r="X801" s="96">
        <v>255.96594005449592</v>
      </c>
      <c r="Y801" s="96">
        <v>267.4850136239782</v>
      </c>
      <c r="Z801" s="96">
        <v>255.96594005449592</v>
      </c>
      <c r="AA801" s="96">
        <v>258.39100817438691</v>
      </c>
      <c r="AB801" s="96">
        <v>271.36512261580384</v>
      </c>
      <c r="AC801" s="96">
        <v>260.33106267029973</v>
      </c>
      <c r="AD801" s="96">
        <v>262.27111716621255</v>
      </c>
      <c r="AE801" s="96">
        <v>270.88010899182564</v>
      </c>
      <c r="AF801" s="96">
        <v>251.6008174386921</v>
      </c>
    </row>
    <row r="802" spans="1:32">
      <c r="A802" s="3" t="s">
        <v>129</v>
      </c>
      <c r="B802" s="5" t="s">
        <v>17</v>
      </c>
      <c r="C802" s="5" t="s">
        <v>25</v>
      </c>
      <c r="D802" s="2">
        <v>8</v>
      </c>
      <c r="E802" s="2" t="e">
        <v>#VALUE!</v>
      </c>
      <c r="F802" s="96">
        <v>207.2</v>
      </c>
      <c r="G802" s="96">
        <v>212.5</v>
      </c>
      <c r="H802" s="96">
        <v>203.5</v>
      </c>
      <c r="I802" s="96">
        <v>209.6</v>
      </c>
      <c r="J802" s="96">
        <v>194.2</v>
      </c>
      <c r="K802" s="96">
        <v>213.8</v>
      </c>
      <c r="L802" s="96">
        <v>194.2</v>
      </c>
      <c r="M802" s="96">
        <v>210.2</v>
      </c>
      <c r="N802" s="96">
        <v>213.1</v>
      </c>
      <c r="O802" s="96">
        <v>207.7</v>
      </c>
      <c r="P802" s="96">
        <v>202.6</v>
      </c>
      <c r="Q802" s="96">
        <v>213.2</v>
      </c>
      <c r="R802" s="96">
        <v>180.2</v>
      </c>
      <c r="S802" s="19">
        <v>110.1</v>
      </c>
      <c r="T802" s="96">
        <v>251.23705722070844</v>
      </c>
      <c r="U802" s="96">
        <v>257.66348773841963</v>
      </c>
      <c r="V802" s="96">
        <v>246.75068119891009</v>
      </c>
      <c r="W802" s="96">
        <v>254.14713896457766</v>
      </c>
      <c r="X802" s="96">
        <v>235.47411444141687</v>
      </c>
      <c r="Y802" s="96">
        <v>259.23978201634884</v>
      </c>
      <c r="Z802" s="96">
        <v>235.47411444141687</v>
      </c>
      <c r="AA802" s="96">
        <v>254.87465940054494</v>
      </c>
      <c r="AB802" s="96">
        <v>258.39100817438691</v>
      </c>
      <c r="AC802" s="96">
        <v>251.84332425068118</v>
      </c>
      <c r="AD802" s="96">
        <v>245.65940054495914</v>
      </c>
      <c r="AE802" s="96">
        <v>258.51226158038145</v>
      </c>
      <c r="AF802" s="96">
        <v>218.49863760217983</v>
      </c>
    </row>
    <row r="803" spans="1:32">
      <c r="A803" s="3" t="s">
        <v>129</v>
      </c>
      <c r="B803" s="5" t="s">
        <v>17</v>
      </c>
      <c r="C803" s="5" t="s">
        <v>26</v>
      </c>
      <c r="D803" s="2">
        <v>9</v>
      </c>
      <c r="E803" s="2" t="e">
        <v>#VALUE!</v>
      </c>
      <c r="F803" s="96">
        <v>219.3</v>
      </c>
      <c r="G803" s="96">
        <v>212.7</v>
      </c>
      <c r="H803" s="96">
        <v>213.2</v>
      </c>
      <c r="I803" s="96">
        <v>215.1</v>
      </c>
      <c r="J803" s="96">
        <v>215.1</v>
      </c>
      <c r="K803" s="96">
        <v>222.9</v>
      </c>
      <c r="L803" s="96">
        <v>215.1</v>
      </c>
      <c r="M803" s="96">
        <v>218.1</v>
      </c>
      <c r="N803" s="96">
        <v>227.8</v>
      </c>
      <c r="O803" s="96">
        <v>218.3</v>
      </c>
      <c r="P803" s="96">
        <v>221.9</v>
      </c>
      <c r="Q803" s="96">
        <v>227.5</v>
      </c>
      <c r="R803" s="96">
        <v>215.5</v>
      </c>
      <c r="S803" s="19">
        <v>110.1</v>
      </c>
      <c r="T803" s="96">
        <v>265.90871934604911</v>
      </c>
      <c r="U803" s="96">
        <v>257.90599455040871</v>
      </c>
      <c r="V803" s="96">
        <v>258.51226158038145</v>
      </c>
      <c r="W803" s="96">
        <v>260.81607629427793</v>
      </c>
      <c r="X803" s="96">
        <v>260.81607629427793</v>
      </c>
      <c r="Y803" s="96">
        <v>270.2738419618529</v>
      </c>
      <c r="Z803" s="96">
        <v>260.81607629427793</v>
      </c>
      <c r="AA803" s="96">
        <v>264.45367847411444</v>
      </c>
      <c r="AB803" s="96">
        <v>276.21525885558589</v>
      </c>
      <c r="AC803" s="96">
        <v>264.69618528610357</v>
      </c>
      <c r="AD803" s="96">
        <v>269.06130790190741</v>
      </c>
      <c r="AE803" s="96">
        <v>275.85149863760222</v>
      </c>
      <c r="AF803" s="96">
        <v>261.30108991825614</v>
      </c>
    </row>
    <row r="804" spans="1:32">
      <c r="A804" s="3" t="s">
        <v>129</v>
      </c>
      <c r="B804" s="5" t="s">
        <v>27</v>
      </c>
      <c r="C804" s="5" t="s">
        <v>18</v>
      </c>
      <c r="D804" s="2">
        <v>10</v>
      </c>
      <c r="E804" s="2" t="e">
        <v>#VALUE!</v>
      </c>
      <c r="F804" s="44">
        <v>14.1</v>
      </c>
      <c r="G804" s="44">
        <v>12.78</v>
      </c>
      <c r="H804" s="44">
        <v>13.27</v>
      </c>
      <c r="I804" s="44">
        <v>12.98</v>
      </c>
      <c r="J804" s="44">
        <v>13.21</v>
      </c>
      <c r="K804" s="44">
        <v>13.27</v>
      </c>
      <c r="L804" s="44">
        <v>13.21</v>
      </c>
      <c r="M804" s="44">
        <v>17.329999999999998</v>
      </c>
      <c r="N804" s="44">
        <v>15.34</v>
      </c>
      <c r="O804" s="44">
        <v>13.33</v>
      </c>
      <c r="P804" s="44">
        <v>13.05</v>
      </c>
      <c r="Q804" s="44">
        <v>14.37</v>
      </c>
      <c r="R804" s="44">
        <v>13.5</v>
      </c>
      <c r="S804" s="19">
        <v>110.1</v>
      </c>
      <c r="T804" s="44">
        <v>17.096730245231608</v>
      </c>
      <c r="U804" s="44">
        <v>15.496185286103541</v>
      </c>
      <c r="V804" s="44">
        <v>16.090326975476838</v>
      </c>
      <c r="W804" s="44">
        <v>15.738692098092645</v>
      </c>
      <c r="X804" s="44">
        <v>16.017574931880109</v>
      </c>
      <c r="Y804" s="44">
        <v>16.090326975476838</v>
      </c>
      <c r="Z804" s="44">
        <v>16.017574931880109</v>
      </c>
      <c r="AA804" s="44">
        <v>21.013215258855585</v>
      </c>
      <c r="AB804" s="44">
        <v>18.600272479564033</v>
      </c>
      <c r="AC804" s="44">
        <v>16.163079019073571</v>
      </c>
      <c r="AD804" s="44">
        <v>15.82356948228883</v>
      </c>
      <c r="AE804" s="44">
        <v>17.424114441416894</v>
      </c>
      <c r="AF804" s="44">
        <v>16.369209809264305</v>
      </c>
    </row>
    <row r="805" spans="1:32">
      <c r="A805" s="3" t="s">
        <v>129</v>
      </c>
      <c r="B805" s="5" t="s">
        <v>27</v>
      </c>
      <c r="C805" s="5" t="s">
        <v>19</v>
      </c>
      <c r="D805" s="2">
        <v>11</v>
      </c>
      <c r="E805" s="2" t="e">
        <v>#VALUE!</v>
      </c>
      <c r="F805" s="44">
        <v>15.33</v>
      </c>
      <c r="G805" s="44">
        <v>14.01</v>
      </c>
      <c r="H805" s="44">
        <v>14.37</v>
      </c>
      <c r="I805" s="44">
        <v>14.31</v>
      </c>
      <c r="J805" s="44">
        <v>14.45</v>
      </c>
      <c r="K805" s="44">
        <v>14.5</v>
      </c>
      <c r="L805" s="44">
        <v>14.45</v>
      </c>
      <c r="M805" s="44">
        <v>18.670000000000002</v>
      </c>
      <c r="N805" s="44">
        <v>17.190000000000001</v>
      </c>
      <c r="O805" s="44">
        <v>14.67</v>
      </c>
      <c r="P805" s="44">
        <v>14.01</v>
      </c>
      <c r="Q805" s="44">
        <v>15.38</v>
      </c>
      <c r="R805" s="44">
        <v>14.16</v>
      </c>
      <c r="S805" s="19">
        <v>110.1</v>
      </c>
      <c r="T805" s="44">
        <v>18.58814713896458</v>
      </c>
      <c r="U805" s="44">
        <v>16.987602179836514</v>
      </c>
      <c r="V805" s="44">
        <v>17.424114441416894</v>
      </c>
      <c r="W805" s="44">
        <v>17.351362397820164</v>
      </c>
      <c r="X805" s="44">
        <v>17.521117166212534</v>
      </c>
      <c r="Y805" s="44">
        <v>17.581743869209809</v>
      </c>
      <c r="Z805" s="44">
        <v>17.521117166212534</v>
      </c>
      <c r="AA805" s="44">
        <v>22.638010899182564</v>
      </c>
      <c r="AB805" s="44">
        <v>20.843460490463219</v>
      </c>
      <c r="AC805" s="44">
        <v>17.787874659400547</v>
      </c>
      <c r="AD805" s="44">
        <v>16.987602179836514</v>
      </c>
      <c r="AE805" s="44">
        <v>18.648773841961855</v>
      </c>
      <c r="AF805" s="44">
        <v>17.169482288828341</v>
      </c>
    </row>
    <row r="806" spans="1:32">
      <c r="A806" s="3" t="s">
        <v>129</v>
      </c>
      <c r="B806" s="5" t="s">
        <v>27</v>
      </c>
      <c r="C806" s="5" t="s">
        <v>20</v>
      </c>
      <c r="D806" s="2">
        <v>12</v>
      </c>
      <c r="E806" s="2" t="e">
        <v>#VALUE!</v>
      </c>
      <c r="F806" s="44">
        <v>12.92</v>
      </c>
      <c r="G806" s="44">
        <v>11.56</v>
      </c>
      <c r="H806" s="44">
        <v>12.28</v>
      </c>
      <c r="I806" s="44">
        <v>11.85</v>
      </c>
      <c r="J806" s="44">
        <v>11.94</v>
      </c>
      <c r="K806" s="44">
        <v>12.23</v>
      </c>
      <c r="L806" s="44">
        <v>11.94</v>
      </c>
      <c r="M806" s="44">
        <v>16.11</v>
      </c>
      <c r="N806" s="44">
        <v>13.84</v>
      </c>
      <c r="O806" s="44">
        <v>12.09</v>
      </c>
      <c r="P806" s="44">
        <v>12.27</v>
      </c>
      <c r="Q806" s="44">
        <v>13.53</v>
      </c>
      <c r="R806" s="44">
        <v>12.86</v>
      </c>
      <c r="S806" s="19">
        <v>110.1</v>
      </c>
      <c r="T806" s="44">
        <v>15.665940054495913</v>
      </c>
      <c r="U806" s="44">
        <v>14.016893732970027</v>
      </c>
      <c r="V806" s="44">
        <v>14.889918256130789</v>
      </c>
      <c r="W806" s="44">
        <v>14.368528610354224</v>
      </c>
      <c r="X806" s="44">
        <v>14.477656675749319</v>
      </c>
      <c r="Y806" s="44">
        <v>14.829291553133517</v>
      </c>
      <c r="Z806" s="44">
        <v>14.477656675749319</v>
      </c>
      <c r="AA806" s="44">
        <v>19.533923705722071</v>
      </c>
      <c r="AB806" s="44">
        <v>16.781471389645777</v>
      </c>
      <c r="AC806" s="44">
        <v>14.659536784741144</v>
      </c>
      <c r="AD806" s="44">
        <v>14.877792915531334</v>
      </c>
      <c r="AE806" s="44">
        <v>16.40558583106267</v>
      </c>
      <c r="AF806" s="44">
        <v>15.593188010899183</v>
      </c>
    </row>
    <row r="807" spans="1:32">
      <c r="A807" s="3" t="s">
        <v>129</v>
      </c>
      <c r="B807" s="5" t="s">
        <v>27</v>
      </c>
      <c r="C807" s="5" t="s">
        <v>21</v>
      </c>
      <c r="D807" s="2">
        <v>13</v>
      </c>
      <c r="E807" s="2" t="e">
        <v>#VALUE!</v>
      </c>
      <c r="F807" s="44">
        <v>15.65</v>
      </c>
      <c r="G807" s="44">
        <v>14.13</v>
      </c>
      <c r="H807" s="44">
        <v>14.79</v>
      </c>
      <c r="I807" s="44">
        <v>14.28</v>
      </c>
      <c r="J807" s="44">
        <v>14.42</v>
      </c>
      <c r="K807" s="44">
        <v>14.74</v>
      </c>
      <c r="L807" s="44">
        <v>14.42</v>
      </c>
      <c r="M807" s="44">
        <v>19.260000000000002</v>
      </c>
      <c r="N807" s="44">
        <v>17.04</v>
      </c>
      <c r="O807" s="44">
        <v>14.71</v>
      </c>
      <c r="P807" s="44">
        <v>14.44</v>
      </c>
      <c r="Q807" s="44">
        <v>16.03</v>
      </c>
      <c r="R807" s="44">
        <v>14.91</v>
      </c>
      <c r="S807" s="19">
        <v>110.1</v>
      </c>
      <c r="T807" s="44">
        <v>18.97615803814714</v>
      </c>
      <c r="U807" s="44">
        <v>17.133106267029973</v>
      </c>
      <c r="V807" s="44">
        <v>17.933378746594006</v>
      </c>
      <c r="W807" s="44">
        <v>17.3149863760218</v>
      </c>
      <c r="X807" s="44">
        <v>17.484741144414169</v>
      </c>
      <c r="Y807" s="44">
        <v>17.87275204359673</v>
      </c>
      <c r="Z807" s="44">
        <v>17.484741144414169</v>
      </c>
      <c r="AA807" s="44">
        <v>23.35340599455041</v>
      </c>
      <c r="AB807" s="44">
        <v>20.661580381471389</v>
      </c>
      <c r="AC807" s="44">
        <v>17.836376021798365</v>
      </c>
      <c r="AD807" s="44">
        <v>17.50899182561308</v>
      </c>
      <c r="AE807" s="44">
        <v>19.436920980926434</v>
      </c>
      <c r="AF807" s="44">
        <v>18.078882833787468</v>
      </c>
    </row>
    <row r="808" spans="1:32">
      <c r="A808" s="3" t="s">
        <v>129</v>
      </c>
      <c r="B808" s="5" t="s">
        <v>27</v>
      </c>
      <c r="C808" s="5" t="s">
        <v>22</v>
      </c>
      <c r="D808" s="2">
        <v>14</v>
      </c>
      <c r="E808" s="2" t="e">
        <v>#VALUE!</v>
      </c>
      <c r="F808" s="44">
        <v>16.25</v>
      </c>
      <c r="G808" s="44">
        <v>14.5</v>
      </c>
      <c r="H808" s="44">
        <v>15.45</v>
      </c>
      <c r="I808" s="44">
        <v>15.11</v>
      </c>
      <c r="J808" s="44">
        <v>14.93</v>
      </c>
      <c r="K808" s="44">
        <v>15.38</v>
      </c>
      <c r="L808" s="44">
        <v>14.93</v>
      </c>
      <c r="M808" s="44">
        <v>20.29</v>
      </c>
      <c r="N808" s="44">
        <v>18.04</v>
      </c>
      <c r="O808" s="44">
        <v>15.34</v>
      </c>
      <c r="P808" s="44">
        <v>14.85</v>
      </c>
      <c r="Q808" s="44">
        <v>16.329999999999998</v>
      </c>
      <c r="R808" s="44">
        <v>10.68</v>
      </c>
      <c r="S808" s="19">
        <v>110.1</v>
      </c>
      <c r="T808" s="44">
        <v>19.703678474114444</v>
      </c>
      <c r="U808" s="44">
        <v>17.581743869209809</v>
      </c>
      <c r="V808" s="44">
        <v>18.733651226158038</v>
      </c>
      <c r="W808" s="44">
        <v>18.321389645776566</v>
      </c>
      <c r="X808" s="44">
        <v>18.103133514986375</v>
      </c>
      <c r="Y808" s="44">
        <v>18.648773841961855</v>
      </c>
      <c r="Z808" s="44">
        <v>18.103133514986375</v>
      </c>
      <c r="AA808" s="44">
        <v>24.602316076294276</v>
      </c>
      <c r="AB808" s="44">
        <v>21.874114441416893</v>
      </c>
      <c r="AC808" s="44">
        <v>18.600272479564033</v>
      </c>
      <c r="AD808" s="44">
        <v>18.006130790190735</v>
      </c>
      <c r="AE808" s="44">
        <v>19.80068119891008</v>
      </c>
      <c r="AF808" s="44">
        <v>12.949863760217983</v>
      </c>
    </row>
    <row r="809" spans="1:32">
      <c r="A809" s="3" t="s">
        <v>129</v>
      </c>
      <c r="B809" s="5" t="s">
        <v>27</v>
      </c>
      <c r="C809" s="5" t="s">
        <v>23</v>
      </c>
      <c r="D809" s="2">
        <v>15</v>
      </c>
      <c r="E809" s="2" t="e">
        <v>#VALUE!</v>
      </c>
      <c r="F809" s="44">
        <v>14.87</v>
      </c>
      <c r="G809" s="44">
        <v>13.28</v>
      </c>
      <c r="H809" s="44">
        <v>14.02</v>
      </c>
      <c r="I809" s="44">
        <v>13.26</v>
      </c>
      <c r="J809" s="44">
        <v>13.39</v>
      </c>
      <c r="K809" s="44">
        <v>13.82</v>
      </c>
      <c r="L809" s="44">
        <v>13.39</v>
      </c>
      <c r="M809" s="44">
        <v>18.34</v>
      </c>
      <c r="N809" s="44">
        <v>15.66</v>
      </c>
      <c r="O809" s="44">
        <v>13.67</v>
      </c>
      <c r="P809" s="44">
        <v>14.01</v>
      </c>
      <c r="Q809" s="44">
        <v>15.63</v>
      </c>
      <c r="R809" s="44">
        <v>14.68</v>
      </c>
      <c r="S809" s="19">
        <v>110.1</v>
      </c>
      <c r="T809" s="44">
        <v>18.030381471389646</v>
      </c>
      <c r="U809" s="44">
        <v>16.102452316076295</v>
      </c>
      <c r="V809" s="44">
        <v>16.999727520435968</v>
      </c>
      <c r="W809" s="44">
        <v>16.078201634877384</v>
      </c>
      <c r="X809" s="44">
        <v>16.2358310626703</v>
      </c>
      <c r="Y809" s="44">
        <v>16.757220708446866</v>
      </c>
      <c r="Z809" s="44">
        <v>16.2358310626703</v>
      </c>
      <c r="AA809" s="44">
        <v>22.237874659400546</v>
      </c>
      <c r="AB809" s="44">
        <v>18.988283378746598</v>
      </c>
      <c r="AC809" s="44">
        <v>16.575340599455043</v>
      </c>
      <c r="AD809" s="44">
        <v>16.987602179836514</v>
      </c>
      <c r="AE809" s="44">
        <v>18.951907356948229</v>
      </c>
      <c r="AF809" s="44">
        <v>17.8</v>
      </c>
    </row>
    <row r="810" spans="1:32">
      <c r="A810" s="3" t="s">
        <v>129</v>
      </c>
      <c r="B810" s="5" t="s">
        <v>27</v>
      </c>
      <c r="C810" s="5" t="s">
        <v>24</v>
      </c>
      <c r="D810" s="2">
        <v>16</v>
      </c>
      <c r="E810" s="2" t="e">
        <v>#VALUE!</v>
      </c>
      <c r="F810" s="44">
        <v>10.64</v>
      </c>
      <c r="G810" s="44">
        <v>10.210000000000001</v>
      </c>
      <c r="H810" s="44">
        <v>10.130000000000001</v>
      </c>
      <c r="I810" s="44">
        <v>10.199999999999999</v>
      </c>
      <c r="J810" s="44">
        <v>10.18</v>
      </c>
      <c r="K810" s="44">
        <v>10.17</v>
      </c>
      <c r="L810" s="44">
        <v>10.18</v>
      </c>
      <c r="M810" s="44">
        <v>11.52</v>
      </c>
      <c r="N810" s="44">
        <v>11.32</v>
      </c>
      <c r="O810" s="44">
        <v>10.81</v>
      </c>
      <c r="P810" s="44">
        <v>10.25</v>
      </c>
      <c r="Q810" s="44">
        <v>10.94</v>
      </c>
      <c r="R810" s="44">
        <v>10.6</v>
      </c>
      <c r="S810" s="19">
        <v>110.1</v>
      </c>
      <c r="T810" s="44">
        <v>12.901362397820165</v>
      </c>
      <c r="U810" s="44">
        <v>12.379972752043598</v>
      </c>
      <c r="V810" s="44">
        <v>12.282970027247957</v>
      </c>
      <c r="W810" s="44">
        <v>12.36784741144414</v>
      </c>
      <c r="X810" s="44">
        <v>12.343596730245231</v>
      </c>
      <c r="Y810" s="44">
        <v>12.331471389645777</v>
      </c>
      <c r="Z810" s="44">
        <v>12.343596730245231</v>
      </c>
      <c r="AA810" s="44">
        <v>13.968392370572207</v>
      </c>
      <c r="AB810" s="44">
        <v>13.725885558583107</v>
      </c>
      <c r="AC810" s="44">
        <v>13.107493188010899</v>
      </c>
      <c r="AD810" s="44">
        <v>12.428474114441418</v>
      </c>
      <c r="AE810" s="44">
        <v>13.265122615803815</v>
      </c>
      <c r="AF810" s="44">
        <v>12.852861035422343</v>
      </c>
    </row>
    <row r="811" spans="1:32">
      <c r="A811" s="3" t="s">
        <v>129</v>
      </c>
      <c r="B811" s="5" t="s">
        <v>27</v>
      </c>
      <c r="C811" s="5" t="s">
        <v>25</v>
      </c>
      <c r="D811" s="2">
        <v>17</v>
      </c>
      <c r="E811" s="2" t="e">
        <v>#VALUE!</v>
      </c>
      <c r="F811" s="44">
        <v>10.45</v>
      </c>
      <c r="G811" s="44">
        <v>10.210000000000001</v>
      </c>
      <c r="H811" s="44">
        <v>10</v>
      </c>
      <c r="I811" s="44">
        <v>10.11</v>
      </c>
      <c r="J811" s="44">
        <v>10</v>
      </c>
      <c r="K811" s="44">
        <v>10</v>
      </c>
      <c r="L811" s="44">
        <v>10</v>
      </c>
      <c r="M811" s="44">
        <v>10.92</v>
      </c>
      <c r="N811" s="44">
        <v>11.32</v>
      </c>
      <c r="O811" s="44">
        <v>10.57</v>
      </c>
      <c r="P811" s="44">
        <v>10.01</v>
      </c>
      <c r="Q811" s="44">
        <v>10.51</v>
      </c>
      <c r="R811" s="44">
        <v>15.23</v>
      </c>
      <c r="S811" s="19">
        <v>110.1</v>
      </c>
      <c r="T811" s="44">
        <v>12.670980926430516</v>
      </c>
      <c r="U811" s="44">
        <v>12.379972752043598</v>
      </c>
      <c r="V811" s="44">
        <v>12.125340599455042</v>
      </c>
      <c r="W811" s="44">
        <v>12.258719346049046</v>
      </c>
      <c r="X811" s="44">
        <v>12.125340599455042</v>
      </c>
      <c r="Y811" s="44">
        <v>12.125340599455042</v>
      </c>
      <c r="Z811" s="44">
        <v>12.125340599455042</v>
      </c>
      <c r="AA811" s="44">
        <v>13.240871934604904</v>
      </c>
      <c r="AB811" s="44">
        <v>13.725885558583107</v>
      </c>
      <c r="AC811" s="44">
        <v>12.816485013623979</v>
      </c>
      <c r="AD811" s="44">
        <v>12.137465940054497</v>
      </c>
      <c r="AE811" s="44">
        <v>12.743732970027249</v>
      </c>
      <c r="AF811" s="44">
        <v>18.466893732970028</v>
      </c>
    </row>
    <row r="812" spans="1:32">
      <c r="A812" s="3" t="s">
        <v>129</v>
      </c>
      <c r="B812" s="5" t="s">
        <v>27</v>
      </c>
      <c r="C812" s="5" t="s">
        <v>26</v>
      </c>
      <c r="D812" s="2">
        <v>18</v>
      </c>
      <c r="E812" s="2" t="e">
        <v>#VALUE!</v>
      </c>
      <c r="F812" s="44">
        <v>10.71</v>
      </c>
      <c r="G812" s="44">
        <v>10.210000000000001</v>
      </c>
      <c r="H812" s="44">
        <v>10.199999999999999</v>
      </c>
      <c r="I812" s="44">
        <v>10.23</v>
      </c>
      <c r="J812" s="44">
        <v>10.23</v>
      </c>
      <c r="K812" s="44">
        <v>10.25</v>
      </c>
      <c r="L812" s="44">
        <v>10.23</v>
      </c>
      <c r="M812" s="44">
        <v>11.97</v>
      </c>
      <c r="N812" s="44">
        <v>11.32</v>
      </c>
      <c r="O812" s="44">
        <v>10.87</v>
      </c>
      <c r="P812" s="44">
        <v>10.3</v>
      </c>
      <c r="Q812" s="44">
        <v>10.99</v>
      </c>
      <c r="R812" s="44">
        <v>10.68</v>
      </c>
      <c r="S812" s="19">
        <v>110.1</v>
      </c>
      <c r="T812" s="44">
        <v>12.98623978201635</v>
      </c>
      <c r="U812" s="44">
        <v>12.379972752043598</v>
      </c>
      <c r="V812" s="44">
        <v>12.36784741144414</v>
      </c>
      <c r="W812" s="44">
        <v>12.404223433242509</v>
      </c>
      <c r="X812" s="44">
        <v>12.404223433242509</v>
      </c>
      <c r="Y812" s="44">
        <v>12.428474114441418</v>
      </c>
      <c r="Z812" s="44">
        <v>12.404223433242509</v>
      </c>
      <c r="AA812" s="44">
        <v>14.514032697547686</v>
      </c>
      <c r="AB812" s="44">
        <v>13.725885558583107</v>
      </c>
      <c r="AC812" s="44">
        <v>13.18024523160763</v>
      </c>
      <c r="AD812" s="44">
        <v>12.489100817438695</v>
      </c>
      <c r="AE812" s="44">
        <v>13.32574931880109</v>
      </c>
      <c r="AF812" s="44">
        <v>12.949863760217983</v>
      </c>
    </row>
    <row r="813" spans="1:32">
      <c r="A813" s="3" t="s">
        <v>129</v>
      </c>
      <c r="B813" s="5" t="s">
        <v>28</v>
      </c>
      <c r="C813" s="5" t="s">
        <v>18</v>
      </c>
      <c r="D813" s="2">
        <v>19</v>
      </c>
      <c r="E813" s="2" t="e">
        <v>#VALUE!</v>
      </c>
      <c r="F813" s="45">
        <v>14.05</v>
      </c>
      <c r="G813" s="45">
        <v>12.78</v>
      </c>
      <c r="H813" s="45">
        <v>13.24</v>
      </c>
      <c r="I813" s="45">
        <v>12.94</v>
      </c>
      <c r="J813" s="45">
        <v>13.17</v>
      </c>
      <c r="K813" s="45">
        <v>13.24</v>
      </c>
      <c r="L813" s="45">
        <v>13.17</v>
      </c>
      <c r="M813" s="45">
        <v>17.29</v>
      </c>
      <c r="N813" s="45">
        <v>15.33</v>
      </c>
      <c r="O813" s="45">
        <v>13.33</v>
      </c>
      <c r="P813" s="45">
        <v>13</v>
      </c>
      <c r="Q813" s="45">
        <v>14.29</v>
      </c>
      <c r="R813" s="45">
        <v>12.75</v>
      </c>
      <c r="S813" s="19">
        <v>110.1</v>
      </c>
      <c r="T813" s="45">
        <v>17.036103542234336</v>
      </c>
      <c r="U813" s="45">
        <v>15.496185286103541</v>
      </c>
      <c r="V813" s="45">
        <v>16.053950953678473</v>
      </c>
      <c r="W813" s="45">
        <v>15.690190735694824</v>
      </c>
      <c r="X813" s="45">
        <v>15.969073569482289</v>
      </c>
      <c r="Y813" s="45">
        <v>16.053950953678473</v>
      </c>
      <c r="Z813" s="45">
        <v>15.969073569482289</v>
      </c>
      <c r="AA813" s="45">
        <v>20.964713896457763</v>
      </c>
      <c r="AB813" s="45">
        <v>18.58814713896458</v>
      </c>
      <c r="AC813" s="45">
        <v>16.163079019073571</v>
      </c>
      <c r="AD813" s="45">
        <v>15.762942779291555</v>
      </c>
      <c r="AE813" s="45">
        <v>17.327111716621253</v>
      </c>
      <c r="AF813" s="45">
        <v>15.459809264305179</v>
      </c>
    </row>
    <row r="814" spans="1:32">
      <c r="A814" s="3" t="s">
        <v>129</v>
      </c>
      <c r="B814" s="5" t="s">
        <v>28</v>
      </c>
      <c r="C814" s="5" t="s">
        <v>19</v>
      </c>
      <c r="D814" s="2">
        <v>20</v>
      </c>
      <c r="E814" s="2" t="e">
        <v>#VALUE!</v>
      </c>
      <c r="F814" s="45">
        <v>15.27</v>
      </c>
      <c r="G814" s="45">
        <v>13.9</v>
      </c>
      <c r="H814" s="45">
        <v>14.28</v>
      </c>
      <c r="I814" s="45">
        <v>14.2</v>
      </c>
      <c r="J814" s="45">
        <v>14.38</v>
      </c>
      <c r="K814" s="45">
        <v>14.41</v>
      </c>
      <c r="L814" s="45">
        <v>14.38</v>
      </c>
      <c r="M814" s="45">
        <v>18.64</v>
      </c>
      <c r="N814" s="45">
        <v>17.12</v>
      </c>
      <c r="O814" s="45">
        <v>14.65</v>
      </c>
      <c r="P814" s="45">
        <v>13.94</v>
      </c>
      <c r="Q814" s="45">
        <v>15.26</v>
      </c>
      <c r="R814" s="45">
        <v>13.11</v>
      </c>
      <c r="S814" s="19">
        <v>110.1</v>
      </c>
      <c r="T814" s="45">
        <v>18.515395095367847</v>
      </c>
      <c r="U814" s="45">
        <v>16.85422343324251</v>
      </c>
      <c r="V814" s="45">
        <v>17.3149863760218</v>
      </c>
      <c r="W814" s="45">
        <v>17.217983651226156</v>
      </c>
      <c r="X814" s="45">
        <v>17.436239782016351</v>
      </c>
      <c r="Y814" s="45">
        <v>17.472615803814715</v>
      </c>
      <c r="Z814" s="45">
        <v>17.436239782016351</v>
      </c>
      <c r="AA814" s="45">
        <v>22.601634877384196</v>
      </c>
      <c r="AB814" s="45">
        <v>20.758583106267032</v>
      </c>
      <c r="AC814" s="45">
        <v>17.763623978201636</v>
      </c>
      <c r="AD814" s="45">
        <v>16.902724795640328</v>
      </c>
      <c r="AE814" s="45">
        <v>18.503269754768393</v>
      </c>
      <c r="AF814" s="45">
        <v>15.896321525885559</v>
      </c>
    </row>
    <row r="815" spans="1:32">
      <c r="A815" s="3" t="s">
        <v>129</v>
      </c>
      <c r="B815" s="5" t="s">
        <v>28</v>
      </c>
      <c r="C815" s="5" t="s">
        <v>20</v>
      </c>
      <c r="D815" s="2">
        <v>21</v>
      </c>
      <c r="E815" s="2" t="e">
        <v>#VALUE!</v>
      </c>
      <c r="F815" s="45">
        <v>12.92</v>
      </c>
      <c r="G815" s="45">
        <v>11.54</v>
      </c>
      <c r="H815" s="45">
        <v>12.27</v>
      </c>
      <c r="I815" s="45">
        <v>11.84</v>
      </c>
      <c r="J815" s="45">
        <v>11.94</v>
      </c>
      <c r="K815" s="45">
        <v>12.19</v>
      </c>
      <c r="L815" s="45">
        <v>11.94</v>
      </c>
      <c r="M815" s="45">
        <v>16.14</v>
      </c>
      <c r="N815" s="45">
        <v>13.84</v>
      </c>
      <c r="O815" s="45">
        <v>12.09</v>
      </c>
      <c r="P815" s="45">
        <v>12.33</v>
      </c>
      <c r="Q815" s="45">
        <v>13.51</v>
      </c>
      <c r="R815" s="45">
        <v>12.36</v>
      </c>
      <c r="S815" s="19">
        <v>110.1</v>
      </c>
      <c r="T815" s="45">
        <v>15.665940054495913</v>
      </c>
      <c r="U815" s="45">
        <v>13.992643051771116</v>
      </c>
      <c r="V815" s="45">
        <v>14.877792915531334</v>
      </c>
      <c r="W815" s="45">
        <v>14.356403269754768</v>
      </c>
      <c r="X815" s="45">
        <v>14.477656675749319</v>
      </c>
      <c r="Y815" s="45">
        <v>14.780790190735695</v>
      </c>
      <c r="Z815" s="45">
        <v>14.477656675749319</v>
      </c>
      <c r="AA815" s="45">
        <v>19.570299727520439</v>
      </c>
      <c r="AB815" s="45">
        <v>16.781471389645777</v>
      </c>
      <c r="AC815" s="45">
        <v>14.659536784741144</v>
      </c>
      <c r="AD815" s="45">
        <v>14.950544959128067</v>
      </c>
      <c r="AE815" s="45">
        <v>16.381335149863762</v>
      </c>
      <c r="AF815" s="45">
        <v>14.986920980926431</v>
      </c>
    </row>
    <row r="816" spans="1:32">
      <c r="A816" s="3" t="s">
        <v>129</v>
      </c>
      <c r="B816" s="5" t="s">
        <v>28</v>
      </c>
      <c r="C816" s="5" t="s">
        <v>21</v>
      </c>
      <c r="D816" s="2">
        <v>22</v>
      </c>
      <c r="E816" s="2" t="e">
        <v>#VALUE!</v>
      </c>
      <c r="F816" s="45">
        <v>15.59</v>
      </c>
      <c r="G816" s="45">
        <v>14.05</v>
      </c>
      <c r="H816" s="45">
        <v>14.7</v>
      </c>
      <c r="I816" s="45">
        <v>14.21</v>
      </c>
      <c r="J816" s="45">
        <v>14.37</v>
      </c>
      <c r="K816" s="45">
        <v>14.62</v>
      </c>
      <c r="L816" s="45">
        <v>14.37</v>
      </c>
      <c r="M816" s="45">
        <v>19.239999999999998</v>
      </c>
      <c r="N816" s="45">
        <v>16.97</v>
      </c>
      <c r="O816" s="45">
        <v>14.67</v>
      </c>
      <c r="P816" s="45">
        <v>14.4</v>
      </c>
      <c r="Q816" s="45">
        <v>15.93</v>
      </c>
      <c r="R816" s="45">
        <v>14.25</v>
      </c>
      <c r="S816" s="19">
        <v>110.1</v>
      </c>
      <c r="T816" s="45">
        <v>18.903405994550408</v>
      </c>
      <c r="U816" s="45">
        <v>17.036103542234336</v>
      </c>
      <c r="V816" s="45">
        <v>17.824250681198908</v>
      </c>
      <c r="W816" s="45">
        <v>17.230108991825613</v>
      </c>
      <c r="X816" s="45">
        <v>17.424114441416894</v>
      </c>
      <c r="Y816" s="45">
        <v>17.727247956403271</v>
      </c>
      <c r="Z816" s="45">
        <v>17.424114441416894</v>
      </c>
      <c r="AA816" s="45">
        <v>23.3291553133515</v>
      </c>
      <c r="AB816" s="45">
        <v>20.576702997275206</v>
      </c>
      <c r="AC816" s="45">
        <v>17.787874659400547</v>
      </c>
      <c r="AD816" s="45">
        <v>17.460490463215262</v>
      </c>
      <c r="AE816" s="45">
        <v>19.315667574931879</v>
      </c>
      <c r="AF816" s="45">
        <v>17.278610354223435</v>
      </c>
    </row>
    <row r="817" spans="1:32">
      <c r="A817" s="3" t="s">
        <v>129</v>
      </c>
      <c r="B817" s="5" t="s">
        <v>28</v>
      </c>
      <c r="C817" s="5" t="s">
        <v>22</v>
      </c>
      <c r="D817" s="2">
        <v>23</v>
      </c>
      <c r="E817" s="2" t="e">
        <v>#VALUE!</v>
      </c>
      <c r="F817" s="45">
        <v>16.13</v>
      </c>
      <c r="G817" s="45">
        <v>14.38</v>
      </c>
      <c r="H817" s="45">
        <v>15.33</v>
      </c>
      <c r="I817" s="45">
        <v>14.98</v>
      </c>
      <c r="J817" s="45">
        <v>14.85</v>
      </c>
      <c r="K817" s="45">
        <v>15.3</v>
      </c>
      <c r="L817" s="45">
        <v>14.85</v>
      </c>
      <c r="M817" s="45">
        <v>20.23</v>
      </c>
      <c r="N817" s="45">
        <v>17.91</v>
      </c>
      <c r="O817" s="45">
        <v>15.33</v>
      </c>
      <c r="P817" s="45">
        <v>14.79</v>
      </c>
      <c r="Q817" s="45">
        <v>16.21</v>
      </c>
      <c r="R817" s="45">
        <v>14.07</v>
      </c>
      <c r="S817" s="19">
        <v>110.1</v>
      </c>
      <c r="T817" s="45">
        <v>19.558174386920982</v>
      </c>
      <c r="U817" s="45">
        <v>17.436239782016351</v>
      </c>
      <c r="V817" s="45">
        <v>18.58814713896458</v>
      </c>
      <c r="W817" s="45">
        <v>18.163760217983654</v>
      </c>
      <c r="X817" s="45">
        <v>18.006130790190735</v>
      </c>
      <c r="Y817" s="45">
        <v>18.551771117166215</v>
      </c>
      <c r="Z817" s="45">
        <v>18.006130790190735</v>
      </c>
      <c r="AA817" s="45">
        <v>24.529564032697547</v>
      </c>
      <c r="AB817" s="45">
        <v>21.716485013623981</v>
      </c>
      <c r="AC817" s="45">
        <v>18.58814713896458</v>
      </c>
      <c r="AD817" s="45">
        <v>17.933378746594006</v>
      </c>
      <c r="AE817" s="45">
        <v>19.655177111716625</v>
      </c>
      <c r="AF817" s="45">
        <v>17.060354223433244</v>
      </c>
    </row>
    <row r="818" spans="1:32">
      <c r="A818" s="3" t="s">
        <v>129</v>
      </c>
      <c r="B818" s="5" t="s">
        <v>28</v>
      </c>
      <c r="C818" s="5" t="s">
        <v>23</v>
      </c>
      <c r="D818" s="2">
        <v>24</v>
      </c>
      <c r="E818" s="2" t="e">
        <v>#VALUE!</v>
      </c>
      <c r="F818" s="45">
        <v>14.85</v>
      </c>
      <c r="G818" s="45">
        <v>13.25</v>
      </c>
      <c r="H818" s="45">
        <v>14.02</v>
      </c>
      <c r="I818" s="45">
        <v>13.24</v>
      </c>
      <c r="J818" s="45">
        <v>13.35</v>
      </c>
      <c r="K818" s="45">
        <v>13.82</v>
      </c>
      <c r="L818" s="45">
        <v>13.35</v>
      </c>
      <c r="M818" s="45">
        <v>18.34</v>
      </c>
      <c r="N818" s="45">
        <v>15.65</v>
      </c>
      <c r="O818" s="45">
        <v>13.68</v>
      </c>
      <c r="P818" s="45">
        <v>14.02</v>
      </c>
      <c r="Q818" s="45">
        <v>15.62</v>
      </c>
      <c r="R818" s="45">
        <v>14.65</v>
      </c>
      <c r="S818" s="19">
        <v>110.1</v>
      </c>
      <c r="T818" s="45">
        <v>18.006130790190735</v>
      </c>
      <c r="U818" s="45">
        <v>16.066076294277931</v>
      </c>
      <c r="V818" s="45">
        <v>16.999727520435968</v>
      </c>
      <c r="W818" s="45">
        <v>16.053950953678473</v>
      </c>
      <c r="X818" s="45">
        <v>16.187329700272478</v>
      </c>
      <c r="Y818" s="45">
        <v>16.757220708446866</v>
      </c>
      <c r="Z818" s="45">
        <v>16.187329700272478</v>
      </c>
      <c r="AA818" s="45">
        <v>22.237874659400546</v>
      </c>
      <c r="AB818" s="45">
        <v>18.97615803814714</v>
      </c>
      <c r="AC818" s="45">
        <v>16.587465940054496</v>
      </c>
      <c r="AD818" s="45">
        <v>16.999727520435968</v>
      </c>
      <c r="AE818" s="45">
        <v>18.939782016348776</v>
      </c>
      <c r="AF818" s="45">
        <v>17.763623978201636</v>
      </c>
    </row>
    <row r="819" spans="1:32">
      <c r="A819" s="3" t="s">
        <v>129</v>
      </c>
      <c r="B819" s="5" t="s">
        <v>28</v>
      </c>
      <c r="C819" s="5" t="s">
        <v>24</v>
      </c>
      <c r="D819" s="2">
        <v>25</v>
      </c>
      <c r="E819" s="2" t="e">
        <v>#VALUE!</v>
      </c>
      <c r="F819" s="45">
        <v>10.65</v>
      </c>
      <c r="G819" s="45">
        <v>10.210000000000001</v>
      </c>
      <c r="H819" s="45">
        <v>10.14</v>
      </c>
      <c r="I819" s="45">
        <v>10.210000000000001</v>
      </c>
      <c r="J819" s="45">
        <v>10.18</v>
      </c>
      <c r="K819" s="45">
        <v>10.19</v>
      </c>
      <c r="L819" s="45">
        <v>10.18</v>
      </c>
      <c r="M819" s="45">
        <v>11.52</v>
      </c>
      <c r="N819" s="45">
        <v>11.36</v>
      </c>
      <c r="O819" s="45">
        <v>10.84</v>
      </c>
      <c r="P819" s="45">
        <v>10.26</v>
      </c>
      <c r="Q819" s="45">
        <v>10.94</v>
      </c>
      <c r="R819" s="45">
        <v>10.06</v>
      </c>
      <c r="S819" s="19">
        <v>110.1</v>
      </c>
      <c r="T819" s="45">
        <v>12.91348773841962</v>
      </c>
      <c r="U819" s="45">
        <v>12.379972752043598</v>
      </c>
      <c r="V819" s="45">
        <v>12.295095367847413</v>
      </c>
      <c r="W819" s="45">
        <v>12.379972752043598</v>
      </c>
      <c r="X819" s="45">
        <v>12.343596730245231</v>
      </c>
      <c r="Y819" s="45">
        <v>12.355722070844687</v>
      </c>
      <c r="Z819" s="45">
        <v>12.343596730245231</v>
      </c>
      <c r="AA819" s="45">
        <v>13.968392370572207</v>
      </c>
      <c r="AB819" s="45">
        <v>13.774386920980927</v>
      </c>
      <c r="AC819" s="45">
        <v>13.143869209809264</v>
      </c>
      <c r="AD819" s="45">
        <v>12.440599455040873</v>
      </c>
      <c r="AE819" s="45">
        <v>13.265122615803815</v>
      </c>
      <c r="AF819" s="45">
        <v>12.198092643051771</v>
      </c>
    </row>
    <row r="820" spans="1:32">
      <c r="A820" s="3" t="s">
        <v>129</v>
      </c>
      <c r="B820" s="5" t="s">
        <v>28</v>
      </c>
      <c r="C820" s="5" t="s">
        <v>25</v>
      </c>
      <c r="D820" s="2">
        <v>26</v>
      </c>
      <c r="E820" s="2" t="e">
        <v>#VALUE!</v>
      </c>
      <c r="F820" s="45">
        <v>10.45</v>
      </c>
      <c r="G820" s="45">
        <v>10.29</v>
      </c>
      <c r="H820" s="45">
        <v>10</v>
      </c>
      <c r="I820" s="45">
        <v>10.11</v>
      </c>
      <c r="J820" s="45">
        <v>10</v>
      </c>
      <c r="K820" s="45">
        <v>10</v>
      </c>
      <c r="L820" s="45">
        <v>10</v>
      </c>
      <c r="M820" s="45">
        <v>10.9</v>
      </c>
      <c r="N820" s="45">
        <v>11.39</v>
      </c>
      <c r="O820" s="45">
        <v>10.62</v>
      </c>
      <c r="P820" s="45">
        <v>10.01</v>
      </c>
      <c r="Q820" s="45">
        <v>10.53</v>
      </c>
      <c r="R820" s="45">
        <v>9.89</v>
      </c>
      <c r="S820" s="19">
        <v>110.1</v>
      </c>
      <c r="T820" s="45">
        <v>12.670980926430516</v>
      </c>
      <c r="U820" s="45">
        <v>12.476975476839238</v>
      </c>
      <c r="V820" s="45">
        <v>12.125340599455042</v>
      </c>
      <c r="W820" s="45">
        <v>12.258719346049046</v>
      </c>
      <c r="X820" s="45">
        <v>12.125340599455042</v>
      </c>
      <c r="Y820" s="45">
        <v>12.125340599455042</v>
      </c>
      <c r="Z820" s="45">
        <v>12.125340599455042</v>
      </c>
      <c r="AA820" s="45">
        <v>13.216621253405997</v>
      </c>
      <c r="AB820" s="45">
        <v>13.810762942779293</v>
      </c>
      <c r="AC820" s="45">
        <v>12.877111716621254</v>
      </c>
      <c r="AD820" s="45">
        <v>12.137465940054497</v>
      </c>
      <c r="AE820" s="45">
        <v>12.767983651226158</v>
      </c>
      <c r="AF820" s="45">
        <v>11.991961852861037</v>
      </c>
    </row>
    <row r="821" spans="1:32">
      <c r="A821" s="3" t="s">
        <v>129</v>
      </c>
      <c r="B821" s="5" t="s">
        <v>28</v>
      </c>
      <c r="C821" s="5" t="s">
        <v>26</v>
      </c>
      <c r="D821" s="2">
        <v>27</v>
      </c>
      <c r="E821" s="2" t="e">
        <v>#VALUE!</v>
      </c>
      <c r="F821" s="45">
        <v>10.73</v>
      </c>
      <c r="G821" s="45">
        <v>10.199999999999999</v>
      </c>
      <c r="H821" s="45">
        <v>10.199999999999999</v>
      </c>
      <c r="I821" s="45">
        <v>10.24</v>
      </c>
      <c r="J821" s="45">
        <v>10.24</v>
      </c>
      <c r="K821" s="45">
        <v>10.25</v>
      </c>
      <c r="L821" s="45">
        <v>10.24</v>
      </c>
      <c r="M821" s="45">
        <v>11.97</v>
      </c>
      <c r="N821" s="45">
        <v>11.35</v>
      </c>
      <c r="O821" s="45">
        <v>10.89</v>
      </c>
      <c r="P821" s="45">
        <v>10.31</v>
      </c>
      <c r="Q821" s="45">
        <v>10.99</v>
      </c>
      <c r="R821" s="45">
        <v>10.220000000000001</v>
      </c>
      <c r="S821" s="19">
        <v>110.1</v>
      </c>
      <c r="T821" s="45">
        <v>13.010490463215261</v>
      </c>
      <c r="U821" s="45">
        <v>12.36784741144414</v>
      </c>
      <c r="V821" s="45">
        <v>12.36784741144414</v>
      </c>
      <c r="W821" s="45">
        <v>12.416348773841962</v>
      </c>
      <c r="X821" s="45">
        <v>12.416348773841962</v>
      </c>
      <c r="Y821" s="45">
        <v>12.428474114441418</v>
      </c>
      <c r="Z821" s="45">
        <v>12.416348773841962</v>
      </c>
      <c r="AA821" s="45">
        <v>14.514032697547686</v>
      </c>
      <c r="AB821" s="45">
        <v>13.762261580381471</v>
      </c>
      <c r="AC821" s="45">
        <v>13.204495912806541</v>
      </c>
      <c r="AD821" s="45">
        <v>12.501226158038147</v>
      </c>
      <c r="AE821" s="45">
        <v>13.32574931880109</v>
      </c>
      <c r="AF821" s="45">
        <v>12.392098092643053</v>
      </c>
    </row>
    <row r="822" spans="1:32">
      <c r="A822" s="3" t="s">
        <v>129</v>
      </c>
      <c r="B822" s="5" t="s">
        <v>29</v>
      </c>
      <c r="C822" s="5" t="s">
        <v>18</v>
      </c>
      <c r="D822" s="2">
        <v>28</v>
      </c>
      <c r="E822" s="2" t="e">
        <v>#VALUE!</v>
      </c>
      <c r="F822" s="46">
        <v>25971</v>
      </c>
      <c r="G822" s="46">
        <v>23414</v>
      </c>
      <c r="H822" s="46">
        <v>24481</v>
      </c>
      <c r="I822" s="46">
        <v>24065</v>
      </c>
      <c r="J822" s="46">
        <v>24656</v>
      </c>
      <c r="K822" s="46">
        <v>25000</v>
      </c>
      <c r="L822" s="46">
        <v>24656</v>
      </c>
      <c r="M822" s="46">
        <v>31766</v>
      </c>
      <c r="N822" s="46">
        <v>28200</v>
      </c>
      <c r="O822" s="46">
        <v>24157</v>
      </c>
      <c r="P822" s="46">
        <v>23996</v>
      </c>
      <c r="Q822" s="46">
        <v>26139</v>
      </c>
      <c r="R822" s="46">
        <v>24000</v>
      </c>
      <c r="S822" s="19">
        <v>110.1</v>
      </c>
      <c r="T822" s="46">
        <v>31490.722070844688</v>
      </c>
      <c r="U822" s="46">
        <v>28390.272479564035</v>
      </c>
      <c r="V822" s="46">
        <v>29684.046321525886</v>
      </c>
      <c r="W822" s="46">
        <v>29179.632152588558</v>
      </c>
      <c r="X822" s="46">
        <v>29896.23978201635</v>
      </c>
      <c r="Y822" s="46">
        <v>30313.351498637603</v>
      </c>
      <c r="Z822" s="46">
        <v>29896.23978201635</v>
      </c>
      <c r="AA822" s="46">
        <v>38517.356948228888</v>
      </c>
      <c r="AB822" s="46">
        <v>34193.460490463214</v>
      </c>
      <c r="AC822" s="46">
        <v>29291.185286103544</v>
      </c>
      <c r="AD822" s="46">
        <v>29095.967302452318</v>
      </c>
      <c r="AE822" s="46">
        <v>31694.427792915532</v>
      </c>
      <c r="AF822" s="46">
        <v>29100.817438692098</v>
      </c>
    </row>
    <row r="823" spans="1:32">
      <c r="A823" s="3" t="s">
        <v>129</v>
      </c>
      <c r="B823" s="5" t="s">
        <v>29</v>
      </c>
      <c r="C823" s="5" t="s">
        <v>19</v>
      </c>
      <c r="D823" s="2">
        <v>29</v>
      </c>
      <c r="E823" s="2" t="e">
        <v>#VALUE!</v>
      </c>
      <c r="F823" s="46">
        <v>30831</v>
      </c>
      <c r="G823" s="46">
        <v>27500</v>
      </c>
      <c r="H823" s="46">
        <v>29001</v>
      </c>
      <c r="I823" s="46">
        <v>29111</v>
      </c>
      <c r="J823" s="46">
        <v>29638</v>
      </c>
      <c r="K823" s="46">
        <v>29683</v>
      </c>
      <c r="L823" s="46">
        <v>29638</v>
      </c>
      <c r="M823" s="46">
        <v>36241</v>
      </c>
      <c r="N823" s="46">
        <v>33994</v>
      </c>
      <c r="O823" s="46">
        <v>29533</v>
      </c>
      <c r="P823" s="46">
        <v>28217</v>
      </c>
      <c r="Q823" s="46">
        <v>30933</v>
      </c>
      <c r="R823" s="46">
        <v>27186</v>
      </c>
      <c r="S823" s="19">
        <v>110.1</v>
      </c>
      <c r="T823" s="46">
        <v>37383.637602179835</v>
      </c>
      <c r="U823" s="46">
        <v>33344.686648501367</v>
      </c>
      <c r="V823" s="46">
        <v>35164.700272479568</v>
      </c>
      <c r="W823" s="46">
        <v>35298.079019073572</v>
      </c>
      <c r="X823" s="46">
        <v>35937.084468664849</v>
      </c>
      <c r="Y823" s="46">
        <v>35991.648501362397</v>
      </c>
      <c r="Z823" s="46">
        <v>35937.084468664849</v>
      </c>
      <c r="AA823" s="46">
        <v>43943.446866485014</v>
      </c>
      <c r="AB823" s="46">
        <v>41218.882833787466</v>
      </c>
      <c r="AC823" s="46">
        <v>35809.768392370577</v>
      </c>
      <c r="AD823" s="46">
        <v>34214.073569482287</v>
      </c>
      <c r="AE823" s="46">
        <v>37507.316076294279</v>
      </c>
      <c r="AF823" s="46">
        <v>32963.950953678475</v>
      </c>
    </row>
    <row r="824" spans="1:32">
      <c r="A824" s="3" t="s">
        <v>129</v>
      </c>
      <c r="B824" s="5" t="s">
        <v>29</v>
      </c>
      <c r="C824" s="5" t="s">
        <v>20</v>
      </c>
      <c r="D824" s="2">
        <v>30</v>
      </c>
      <c r="E824" s="2" t="e">
        <v>#VALUE!</v>
      </c>
      <c r="F824" s="46">
        <v>21186</v>
      </c>
      <c r="G824" s="46">
        <v>19380</v>
      </c>
      <c r="H824" s="46">
        <v>20384</v>
      </c>
      <c r="I824" s="46">
        <v>19281</v>
      </c>
      <c r="J824" s="46">
        <v>19781</v>
      </c>
      <c r="K824" s="46">
        <v>20163</v>
      </c>
      <c r="L824" s="46">
        <v>19781</v>
      </c>
      <c r="M824" s="46">
        <v>27620</v>
      </c>
      <c r="N824" s="46">
        <v>22355</v>
      </c>
      <c r="O824" s="46">
        <v>19464</v>
      </c>
      <c r="P824" s="46">
        <v>20167</v>
      </c>
      <c r="Q824" s="46">
        <v>22540</v>
      </c>
      <c r="R824" s="46">
        <v>20602</v>
      </c>
      <c r="S824" s="19">
        <v>110.1</v>
      </c>
      <c r="T824" s="46">
        <v>25688.74659400545</v>
      </c>
      <c r="U824" s="46">
        <v>23498.91008174387</v>
      </c>
      <c r="V824" s="46">
        <v>24716.294277929155</v>
      </c>
      <c r="W824" s="46">
        <v>23378.869209809265</v>
      </c>
      <c r="X824" s="46">
        <v>23985.136239782019</v>
      </c>
      <c r="Y824" s="46">
        <v>24448.324250681198</v>
      </c>
      <c r="Z824" s="46">
        <v>23985.136239782019</v>
      </c>
      <c r="AA824" s="46">
        <v>33490.190735694821</v>
      </c>
      <c r="AB824" s="46">
        <v>27106.198910081745</v>
      </c>
      <c r="AC824" s="46">
        <v>23600.762942779293</v>
      </c>
      <c r="AD824" s="46">
        <v>24453.174386920982</v>
      </c>
      <c r="AE824" s="46">
        <v>27330.517711171662</v>
      </c>
      <c r="AF824" s="46">
        <v>24980.626702997277</v>
      </c>
    </row>
    <row r="825" spans="1:32">
      <c r="A825" s="3" t="s">
        <v>129</v>
      </c>
      <c r="B825" s="5" t="s">
        <v>29</v>
      </c>
      <c r="C825" s="5" t="s">
        <v>21</v>
      </c>
      <c r="D825" s="2">
        <v>31</v>
      </c>
      <c r="E825" s="2" t="e">
        <v>#VALUE!</v>
      </c>
      <c r="F825" s="46">
        <v>31285</v>
      </c>
      <c r="G825" s="46">
        <v>27646</v>
      </c>
      <c r="H825" s="46">
        <v>29655</v>
      </c>
      <c r="I825" s="46">
        <v>29022</v>
      </c>
      <c r="J825" s="46">
        <v>29212</v>
      </c>
      <c r="K825" s="46">
        <v>29799</v>
      </c>
      <c r="L825" s="46">
        <v>29212</v>
      </c>
      <c r="M825" s="46">
        <v>37500</v>
      </c>
      <c r="N825" s="46">
        <v>33983</v>
      </c>
      <c r="O825" s="46">
        <v>29585</v>
      </c>
      <c r="P825" s="46">
        <v>28861</v>
      </c>
      <c r="Q825" s="46">
        <v>31659</v>
      </c>
      <c r="R825" s="46">
        <v>29018</v>
      </c>
      <c r="S825" s="19">
        <v>110.1</v>
      </c>
      <c r="T825" s="46">
        <v>37934.128065395096</v>
      </c>
      <c r="U825" s="46">
        <v>33521.716621253407</v>
      </c>
      <c r="V825" s="46">
        <v>35957.697547683929</v>
      </c>
      <c r="W825" s="46">
        <v>35190.16348773842</v>
      </c>
      <c r="X825" s="46">
        <v>35420.54495912807</v>
      </c>
      <c r="Y825" s="46">
        <v>36132.302452316078</v>
      </c>
      <c r="Z825" s="46">
        <v>35420.54495912807</v>
      </c>
      <c r="AA825" s="46">
        <v>45470.027247956408</v>
      </c>
      <c r="AB825" s="46">
        <v>41205.54495912807</v>
      </c>
      <c r="AC825" s="46">
        <v>35872.820163487741</v>
      </c>
      <c r="AD825" s="46">
        <v>34994.945504087198</v>
      </c>
      <c r="AE825" s="46">
        <v>38387.615803814719</v>
      </c>
      <c r="AF825" s="46">
        <v>35185.31335149864</v>
      </c>
    </row>
    <row r="826" spans="1:32">
      <c r="A826" s="3" t="s">
        <v>129</v>
      </c>
      <c r="B826" s="5" t="s">
        <v>29</v>
      </c>
      <c r="C826" s="5" t="s">
        <v>22</v>
      </c>
      <c r="D826" s="2">
        <v>32</v>
      </c>
      <c r="E826" s="2" t="e">
        <v>#VALUE!</v>
      </c>
      <c r="F826" s="46">
        <v>33414</v>
      </c>
      <c r="G826" s="46">
        <v>29470</v>
      </c>
      <c r="H826" s="46">
        <v>31690</v>
      </c>
      <c r="I826" s="46">
        <v>31289</v>
      </c>
      <c r="J826" s="46">
        <v>31478</v>
      </c>
      <c r="K826" s="46">
        <v>31706</v>
      </c>
      <c r="L826" s="46">
        <v>31478</v>
      </c>
      <c r="M826" s="46">
        <v>40036</v>
      </c>
      <c r="N826" s="46">
        <v>36918</v>
      </c>
      <c r="O826" s="46">
        <v>31999</v>
      </c>
      <c r="P826" s="46">
        <v>30420</v>
      </c>
      <c r="Q826" s="46">
        <v>33550</v>
      </c>
      <c r="R826" s="46">
        <v>30000</v>
      </c>
      <c r="S826" s="19">
        <v>110.1</v>
      </c>
      <c r="T826" s="46">
        <v>40515.613079019073</v>
      </c>
      <c r="U826" s="46">
        <v>35733.378746594004</v>
      </c>
      <c r="V826" s="46">
        <v>38425.204359673029</v>
      </c>
      <c r="W826" s="46">
        <v>37938.978201634876</v>
      </c>
      <c r="X826" s="46">
        <v>38168.147138964581</v>
      </c>
      <c r="Y826" s="46">
        <v>38444.604904632157</v>
      </c>
      <c r="Z826" s="46">
        <v>38168.147138964581</v>
      </c>
      <c r="AA826" s="46">
        <v>48545.013623978208</v>
      </c>
      <c r="AB826" s="46">
        <v>44764.332425068125</v>
      </c>
      <c r="AC826" s="46">
        <v>38799.877384196188</v>
      </c>
      <c r="AD826" s="46">
        <v>36885.286103542239</v>
      </c>
      <c r="AE826" s="46">
        <v>40680.517711171662</v>
      </c>
      <c r="AF826" s="46">
        <v>36376.021798365124</v>
      </c>
    </row>
    <row r="827" spans="1:32">
      <c r="A827" s="3" t="s">
        <v>129</v>
      </c>
      <c r="B827" s="5" t="s">
        <v>29</v>
      </c>
      <c r="C827" s="5" t="s">
        <v>23</v>
      </c>
      <c r="D827" s="2">
        <v>33</v>
      </c>
      <c r="E827" s="2" t="e">
        <v>#VALUE!</v>
      </c>
      <c r="F827" s="46">
        <v>28305</v>
      </c>
      <c r="G827" s="46">
        <v>25206</v>
      </c>
      <c r="H827" s="46">
        <v>26985</v>
      </c>
      <c r="I827" s="46">
        <v>25627</v>
      </c>
      <c r="J827" s="46">
        <v>25490</v>
      </c>
      <c r="K827" s="46">
        <v>26585</v>
      </c>
      <c r="L827" s="46">
        <v>25490</v>
      </c>
      <c r="M827" s="46">
        <v>34946</v>
      </c>
      <c r="N827" s="46">
        <v>30000</v>
      </c>
      <c r="O827" s="46">
        <v>26076</v>
      </c>
      <c r="P827" s="46">
        <v>27065</v>
      </c>
      <c r="Q827" s="46">
        <v>29412</v>
      </c>
      <c r="R827" s="46">
        <v>27337</v>
      </c>
      <c r="S827" s="19">
        <v>110.1</v>
      </c>
      <c r="T827" s="46">
        <v>34320.776566757493</v>
      </c>
      <c r="U827" s="46">
        <v>30563.133514986377</v>
      </c>
      <c r="V827" s="46">
        <v>32720.23160762943</v>
      </c>
      <c r="W827" s="46">
        <v>31073.610354223434</v>
      </c>
      <c r="X827" s="46">
        <v>30907.4931880109</v>
      </c>
      <c r="Y827" s="46">
        <v>32235.21798365123</v>
      </c>
      <c r="Z827" s="46">
        <v>30907.4931880109</v>
      </c>
      <c r="AA827" s="46">
        <v>42373.215258855591</v>
      </c>
      <c r="AB827" s="46">
        <v>36376.021798365124</v>
      </c>
      <c r="AC827" s="46">
        <v>31618.038147138966</v>
      </c>
      <c r="AD827" s="46">
        <v>32817.234332425069</v>
      </c>
      <c r="AE827" s="46">
        <v>35663.051771117171</v>
      </c>
      <c r="AF827" s="46">
        <v>33147.043596730247</v>
      </c>
    </row>
    <row r="828" spans="1:32">
      <c r="A828" s="3" t="s">
        <v>129</v>
      </c>
      <c r="B828" s="5" t="s">
        <v>29</v>
      </c>
      <c r="C828" s="5" t="s">
        <v>24</v>
      </c>
      <c r="D828" s="2">
        <v>34</v>
      </c>
      <c r="E828" s="2" t="e">
        <v>#VALUE!</v>
      </c>
      <c r="F828" s="46">
        <v>11310</v>
      </c>
      <c r="G828" s="46">
        <v>11291</v>
      </c>
      <c r="H828" s="46">
        <v>10975</v>
      </c>
      <c r="I828" s="46">
        <v>11315</v>
      </c>
      <c r="J828" s="46">
        <v>11081</v>
      </c>
      <c r="K828" s="46">
        <v>11327</v>
      </c>
      <c r="L828" s="46">
        <v>11081</v>
      </c>
      <c r="M828" s="46">
        <v>11040</v>
      </c>
      <c r="N828" s="46">
        <v>11483</v>
      </c>
      <c r="O828" s="46">
        <v>11445</v>
      </c>
      <c r="P828" s="46">
        <v>11541</v>
      </c>
      <c r="Q828" s="46">
        <v>12032</v>
      </c>
      <c r="R828" s="46">
        <v>11021</v>
      </c>
      <c r="S828" s="19">
        <v>110.1</v>
      </c>
      <c r="T828" s="46">
        <v>13713.760217983652</v>
      </c>
      <c r="U828" s="46">
        <v>13690.722070844688</v>
      </c>
      <c r="V828" s="46">
        <v>13307.561307901908</v>
      </c>
      <c r="W828" s="46">
        <v>13719.822888283379</v>
      </c>
      <c r="X828" s="46">
        <v>13436.089918256132</v>
      </c>
      <c r="Y828" s="46">
        <v>13734.373297002725</v>
      </c>
      <c r="Z828" s="46">
        <v>13436.089918256132</v>
      </c>
      <c r="AA828" s="46">
        <v>13386.376021798365</v>
      </c>
      <c r="AB828" s="46">
        <v>13923.528610354224</v>
      </c>
      <c r="AC828" s="46">
        <v>13877.452316076295</v>
      </c>
      <c r="AD828" s="46">
        <v>13993.855585831063</v>
      </c>
      <c r="AE828" s="46">
        <v>14589.209809264306</v>
      </c>
      <c r="AF828" s="46">
        <v>13363.337874659401</v>
      </c>
    </row>
    <row r="829" spans="1:32">
      <c r="A829" s="3" t="s">
        <v>129</v>
      </c>
      <c r="B829" s="5" t="s">
        <v>29</v>
      </c>
      <c r="C829" s="5" t="s">
        <v>25</v>
      </c>
      <c r="D829" s="2">
        <v>35</v>
      </c>
      <c r="E829" s="2" t="e">
        <v>#VALUE!</v>
      </c>
      <c r="F829" s="46">
        <v>11079</v>
      </c>
      <c r="G829" s="46">
        <v>11583</v>
      </c>
      <c r="H829" s="46">
        <v>10700</v>
      </c>
      <c r="I829" s="46">
        <v>11842</v>
      </c>
      <c r="J829" s="46">
        <v>10795</v>
      </c>
      <c r="K829" s="46">
        <v>10883</v>
      </c>
      <c r="L829" s="46">
        <v>10795</v>
      </c>
      <c r="M829" s="46">
        <v>10883</v>
      </c>
      <c r="N829" s="46">
        <v>11178</v>
      </c>
      <c r="O829" s="46">
        <v>11550</v>
      </c>
      <c r="P829" s="46">
        <v>11159</v>
      </c>
      <c r="Q829" s="46">
        <v>11879</v>
      </c>
      <c r="R829" s="46">
        <v>10075</v>
      </c>
      <c r="S829" s="19">
        <v>110.1</v>
      </c>
      <c r="T829" s="46">
        <v>13433.66485013624</v>
      </c>
      <c r="U829" s="46">
        <v>14044.782016348774</v>
      </c>
      <c r="V829" s="46">
        <v>12974.114441416894</v>
      </c>
      <c r="W829" s="46">
        <v>14358.82833787466</v>
      </c>
      <c r="X829" s="46">
        <v>13089.305177111717</v>
      </c>
      <c r="Y829" s="46">
        <v>13196.008174386921</v>
      </c>
      <c r="Z829" s="46">
        <v>13089.305177111717</v>
      </c>
      <c r="AA829" s="46">
        <v>13196.008174386921</v>
      </c>
      <c r="AB829" s="46">
        <v>13553.705722070845</v>
      </c>
      <c r="AC829" s="46">
        <v>14004.768392370574</v>
      </c>
      <c r="AD829" s="46">
        <v>13530.66757493188</v>
      </c>
      <c r="AE829" s="46">
        <v>14403.692098092644</v>
      </c>
      <c r="AF829" s="46">
        <v>12216.280653950955</v>
      </c>
    </row>
    <row r="830" spans="1:32">
      <c r="A830" s="3" t="s">
        <v>129</v>
      </c>
      <c r="B830" s="5" t="s">
        <v>29</v>
      </c>
      <c r="C830" s="5" t="s">
        <v>26</v>
      </c>
      <c r="D830" s="2">
        <v>36</v>
      </c>
      <c r="E830" s="2" t="e">
        <v>#VALUE!</v>
      </c>
      <c r="F830" s="46">
        <v>11380</v>
      </c>
      <c r="G830" s="46">
        <v>11235</v>
      </c>
      <c r="H830" s="46">
        <v>11052</v>
      </c>
      <c r="I830" s="46">
        <v>11146</v>
      </c>
      <c r="J830" s="46">
        <v>11171</v>
      </c>
      <c r="K830" s="46">
        <v>11453</v>
      </c>
      <c r="L830" s="46">
        <v>11171</v>
      </c>
      <c r="M830" s="46">
        <v>11194</v>
      </c>
      <c r="N830" s="46">
        <v>11552</v>
      </c>
      <c r="O830" s="46">
        <v>11404</v>
      </c>
      <c r="P830" s="46">
        <v>11606</v>
      </c>
      <c r="Q830" s="46">
        <v>12049</v>
      </c>
      <c r="R830" s="46">
        <v>11357</v>
      </c>
      <c r="S830" s="19">
        <v>110.1</v>
      </c>
      <c r="T830" s="46">
        <v>13798.637602179837</v>
      </c>
      <c r="U830" s="46">
        <v>13622.820163487739</v>
      </c>
      <c r="V830" s="46">
        <v>13400.926430517711</v>
      </c>
      <c r="W830" s="46">
        <v>13514.904632152589</v>
      </c>
      <c r="X830" s="46">
        <v>13545.217983651226</v>
      </c>
      <c r="Y830" s="46">
        <v>13887.152588555859</v>
      </c>
      <c r="Z830" s="46">
        <v>13545.217983651226</v>
      </c>
      <c r="AA830" s="46">
        <v>13573.106267029974</v>
      </c>
      <c r="AB830" s="46">
        <v>14007.193460490464</v>
      </c>
      <c r="AC830" s="46">
        <v>13827.738419618528</v>
      </c>
      <c r="AD830" s="46">
        <v>14072.670299727521</v>
      </c>
      <c r="AE830" s="46">
        <v>14609.822888283379</v>
      </c>
      <c r="AF830" s="46">
        <v>13770.74931880109</v>
      </c>
    </row>
    <row r="831" spans="1:32">
      <c r="A831" s="3">
        <v>2021</v>
      </c>
      <c r="B831" s="5" t="s">
        <v>17</v>
      </c>
      <c r="C831" s="5" t="s">
        <v>18</v>
      </c>
      <c r="D831" s="2">
        <v>1</v>
      </c>
      <c r="E831" s="2">
        <v>19</v>
      </c>
      <c r="F831" s="96">
        <v>505.1</v>
      </c>
      <c r="G831" s="96">
        <v>463.6</v>
      </c>
      <c r="H831" s="96">
        <v>479.1</v>
      </c>
      <c r="I831" s="96">
        <v>468.8</v>
      </c>
      <c r="J831" s="96">
        <v>481.3</v>
      </c>
      <c r="K831" s="96">
        <v>487.4</v>
      </c>
      <c r="L831" s="96">
        <v>518.20000000000005</v>
      </c>
      <c r="M831" s="96">
        <v>614.4</v>
      </c>
      <c r="N831" s="96">
        <v>544.1</v>
      </c>
      <c r="O831" s="96">
        <v>471.4</v>
      </c>
      <c r="P831" s="96">
        <v>470.4</v>
      </c>
      <c r="Q831" s="96">
        <v>504.7</v>
      </c>
      <c r="R831" s="96">
        <v>469.5</v>
      </c>
      <c r="S831" s="5">
        <v>110.1</v>
      </c>
      <c r="T831" s="96">
        <v>612.45095367847421</v>
      </c>
      <c r="U831" s="96">
        <v>562.13079019073575</v>
      </c>
      <c r="V831" s="96">
        <v>580.92506811989108</v>
      </c>
      <c r="W831" s="96">
        <v>568.43596730245235</v>
      </c>
      <c r="X831" s="96">
        <v>583.59264305177112</v>
      </c>
      <c r="Y831" s="96">
        <v>590.98910081743873</v>
      </c>
      <c r="Z831" s="96">
        <v>628.33514986376031</v>
      </c>
      <c r="AA831" s="96">
        <v>744.98092643051768</v>
      </c>
      <c r="AB831" s="96">
        <v>659.73978201634884</v>
      </c>
      <c r="AC831" s="96">
        <v>571.58855585831066</v>
      </c>
      <c r="AD831" s="96">
        <v>570.37602179836506</v>
      </c>
      <c r="AE831" s="96">
        <v>611.96594005449595</v>
      </c>
      <c r="AF831" s="96">
        <v>569.28474114441417</v>
      </c>
    </row>
    <row r="832" spans="1:32">
      <c r="A832" s="3">
        <v>2021</v>
      </c>
      <c r="B832" s="5" t="s">
        <v>17</v>
      </c>
      <c r="C832" s="5" t="s">
        <v>19</v>
      </c>
      <c r="D832" s="2">
        <v>2</v>
      </c>
      <c r="E832" s="2">
        <v>19</v>
      </c>
      <c r="F832" s="96">
        <v>594.1</v>
      </c>
      <c r="G832" s="96">
        <v>536.1</v>
      </c>
      <c r="H832" s="96">
        <v>562.20000000000005</v>
      </c>
      <c r="I832" s="96">
        <v>567.9</v>
      </c>
      <c r="J832" s="96">
        <v>571.5</v>
      </c>
      <c r="K832" s="96">
        <v>573.70000000000005</v>
      </c>
      <c r="L832" s="96">
        <v>618.70000000000005</v>
      </c>
      <c r="M832" s="96">
        <v>697.5</v>
      </c>
      <c r="N832" s="96">
        <v>650</v>
      </c>
      <c r="O832" s="96">
        <v>566.79999999999995</v>
      </c>
      <c r="P832" s="96">
        <v>551</v>
      </c>
      <c r="Q832" s="96">
        <v>591.1</v>
      </c>
      <c r="R832" s="96">
        <v>527.5</v>
      </c>
      <c r="S832" s="5">
        <v>110.1</v>
      </c>
      <c r="T832" s="96">
        <v>720.36648501362401</v>
      </c>
      <c r="U832" s="96">
        <v>650.03950953678486</v>
      </c>
      <c r="V832" s="96">
        <v>681.68664850136258</v>
      </c>
      <c r="W832" s="96">
        <v>688.5980926430517</v>
      </c>
      <c r="X832" s="96">
        <v>692.9632152588556</v>
      </c>
      <c r="Y832" s="96">
        <v>695.63079019073587</v>
      </c>
      <c r="Z832" s="96">
        <v>750.19482288828351</v>
      </c>
      <c r="AA832" s="96">
        <v>845.74250681198919</v>
      </c>
      <c r="AB832" s="96">
        <v>788.14713896457772</v>
      </c>
      <c r="AC832" s="96">
        <v>687.26430517711162</v>
      </c>
      <c r="AD832" s="96">
        <v>668.10626702997274</v>
      </c>
      <c r="AE832" s="96">
        <v>716.72888283378757</v>
      </c>
      <c r="AF832" s="96">
        <v>639.61171662125344</v>
      </c>
    </row>
    <row r="833" spans="1:32">
      <c r="A833" s="3">
        <v>2021</v>
      </c>
      <c r="B833" s="5" t="s">
        <v>17</v>
      </c>
      <c r="C833" s="5" t="s">
        <v>20</v>
      </c>
      <c r="D833" s="2">
        <v>3</v>
      </c>
      <c r="E833" s="2">
        <v>19</v>
      </c>
      <c r="F833" s="96">
        <v>421.6</v>
      </c>
      <c r="G833" s="96">
        <v>385.9</v>
      </c>
      <c r="H833" s="96">
        <v>402.8</v>
      </c>
      <c r="I833" s="96">
        <v>385.1</v>
      </c>
      <c r="J833" s="96">
        <v>394.3</v>
      </c>
      <c r="K833" s="96">
        <v>401.7</v>
      </c>
      <c r="L833" s="96">
        <v>421.6</v>
      </c>
      <c r="M833" s="96">
        <v>540.9</v>
      </c>
      <c r="N833" s="96">
        <v>447.9</v>
      </c>
      <c r="O833" s="96">
        <v>383.7</v>
      </c>
      <c r="P833" s="96">
        <v>405.2</v>
      </c>
      <c r="Q833" s="96">
        <v>443.1</v>
      </c>
      <c r="R833" s="96">
        <v>408.1</v>
      </c>
      <c r="S833" s="5">
        <v>110.1</v>
      </c>
      <c r="T833" s="96">
        <v>511.20435967302461</v>
      </c>
      <c r="U833" s="96">
        <v>467.91689373296998</v>
      </c>
      <c r="V833" s="96">
        <v>488.40871934604911</v>
      </c>
      <c r="W833" s="96">
        <v>466.94686648501369</v>
      </c>
      <c r="X833" s="96">
        <v>478.10217983651233</v>
      </c>
      <c r="Y833" s="96">
        <v>487.07493188010898</v>
      </c>
      <c r="Z833" s="96">
        <v>511.20435967302461</v>
      </c>
      <c r="AA833" s="96">
        <v>655.85967302452309</v>
      </c>
      <c r="AB833" s="96">
        <v>543.09400544959124</v>
      </c>
      <c r="AC833" s="96">
        <v>465.24931880108994</v>
      </c>
      <c r="AD833" s="96">
        <v>491.31880108991828</v>
      </c>
      <c r="AE833" s="96">
        <v>537.2738419618529</v>
      </c>
      <c r="AF833" s="96">
        <v>494.83514986376031</v>
      </c>
    </row>
    <row r="834" spans="1:32">
      <c r="A834" s="3">
        <v>2021</v>
      </c>
      <c r="B834" s="5" t="s">
        <v>17</v>
      </c>
      <c r="C834" s="5" t="s">
        <v>21</v>
      </c>
      <c r="D834" s="2">
        <v>4</v>
      </c>
      <c r="E834" s="2">
        <v>19</v>
      </c>
      <c r="F834" s="96">
        <v>609.79999999999995</v>
      </c>
      <c r="G834" s="96">
        <v>546.70000000000005</v>
      </c>
      <c r="H834" s="96">
        <v>575.20000000000005</v>
      </c>
      <c r="I834" s="96">
        <v>567.20000000000005</v>
      </c>
      <c r="J834" s="96">
        <v>572.29999999999995</v>
      </c>
      <c r="K834" s="96">
        <v>578.9</v>
      </c>
      <c r="L834" s="96">
        <v>625.5</v>
      </c>
      <c r="M834" s="96">
        <v>731.6</v>
      </c>
      <c r="N834" s="96">
        <v>660</v>
      </c>
      <c r="O834" s="96">
        <v>576.1</v>
      </c>
      <c r="P834" s="96">
        <v>572.5</v>
      </c>
      <c r="Q834" s="96">
        <v>619.9</v>
      </c>
      <c r="R834" s="96">
        <v>574.20000000000005</v>
      </c>
      <c r="S834" s="5">
        <v>110.1</v>
      </c>
      <c r="T834" s="96">
        <v>739.4032697547683</v>
      </c>
      <c r="U834" s="96">
        <v>662.89237057220726</v>
      </c>
      <c r="V834" s="96">
        <v>697.44959128065409</v>
      </c>
      <c r="W834" s="96">
        <v>687.74931880109011</v>
      </c>
      <c r="X834" s="96">
        <v>693.93324250681189</v>
      </c>
      <c r="Y834" s="96">
        <v>701.93596730245235</v>
      </c>
      <c r="Z834" s="96">
        <v>758.44005449591282</v>
      </c>
      <c r="AA834" s="96">
        <v>887.08991825613089</v>
      </c>
      <c r="AB834" s="96">
        <v>800.27247956403278</v>
      </c>
      <c r="AC834" s="96">
        <v>698.54087193460498</v>
      </c>
      <c r="AD834" s="96">
        <v>694.17574931880108</v>
      </c>
      <c r="AE834" s="96">
        <v>751.64986376021795</v>
      </c>
      <c r="AF834" s="96">
        <v>696.23705722070861</v>
      </c>
    </row>
    <row r="835" spans="1:32">
      <c r="A835" s="3">
        <v>2021</v>
      </c>
      <c r="B835" s="5" t="s">
        <v>17</v>
      </c>
      <c r="C835" s="5" t="s">
        <v>22</v>
      </c>
      <c r="D835" s="2">
        <v>5</v>
      </c>
      <c r="E835" s="2">
        <v>19</v>
      </c>
      <c r="F835" s="96">
        <v>650.70000000000005</v>
      </c>
      <c r="G835" s="96">
        <v>577.9</v>
      </c>
      <c r="H835" s="96">
        <v>613.29999999999995</v>
      </c>
      <c r="I835" s="96">
        <v>609</v>
      </c>
      <c r="J835" s="96">
        <v>613.1</v>
      </c>
      <c r="K835" s="96">
        <v>623.1</v>
      </c>
      <c r="L835" s="96">
        <v>682.6</v>
      </c>
      <c r="M835" s="96">
        <v>775</v>
      </c>
      <c r="N835" s="96">
        <v>708.4</v>
      </c>
      <c r="O835" s="96">
        <v>613.29999999999995</v>
      </c>
      <c r="P835" s="96">
        <v>599.70000000000005</v>
      </c>
      <c r="Q835" s="96">
        <v>648.1</v>
      </c>
      <c r="R835" s="96">
        <v>579.6</v>
      </c>
      <c r="S835" s="5">
        <v>110.1</v>
      </c>
      <c r="T835" s="96">
        <v>788.99591280653965</v>
      </c>
      <c r="U835" s="96">
        <v>700.72343324250676</v>
      </c>
      <c r="V835" s="96">
        <v>743.64713896457761</v>
      </c>
      <c r="W835" s="96">
        <v>738.43324250681201</v>
      </c>
      <c r="X835" s="96">
        <v>743.40463215258865</v>
      </c>
      <c r="Y835" s="96">
        <v>755.5299727520437</v>
      </c>
      <c r="Z835" s="96">
        <v>827.67574931880119</v>
      </c>
      <c r="AA835" s="96">
        <v>939.71389645776571</v>
      </c>
      <c r="AB835" s="96">
        <v>858.95912806539513</v>
      </c>
      <c r="AC835" s="96">
        <v>743.64713896457761</v>
      </c>
      <c r="AD835" s="96">
        <v>727.15667574931899</v>
      </c>
      <c r="AE835" s="96">
        <v>785.84332425068135</v>
      </c>
      <c r="AF835" s="96">
        <v>702.78474114441428</v>
      </c>
    </row>
    <row r="836" spans="1:32">
      <c r="A836" s="3">
        <v>2021</v>
      </c>
      <c r="B836" s="5" t="s">
        <v>17</v>
      </c>
      <c r="C836" s="5" t="s">
        <v>23</v>
      </c>
      <c r="D836" s="2">
        <v>6</v>
      </c>
      <c r="E836" s="2">
        <v>19</v>
      </c>
      <c r="F836" s="96">
        <v>558.5</v>
      </c>
      <c r="G836" s="96">
        <v>503.4</v>
      </c>
      <c r="H836" s="96">
        <v>529</v>
      </c>
      <c r="I836" s="96">
        <v>498.3</v>
      </c>
      <c r="J836" s="96">
        <v>510.1</v>
      </c>
      <c r="K836" s="96">
        <v>524.70000000000005</v>
      </c>
      <c r="L836" s="96">
        <v>566.70000000000005</v>
      </c>
      <c r="M836" s="96">
        <v>679</v>
      </c>
      <c r="N836" s="96">
        <v>585.70000000000005</v>
      </c>
      <c r="O836" s="96">
        <v>519.20000000000005</v>
      </c>
      <c r="P836" s="96">
        <v>531.1</v>
      </c>
      <c r="Q836" s="96">
        <v>576.9</v>
      </c>
      <c r="R836" s="96">
        <v>558.20000000000005</v>
      </c>
      <c r="S836" s="5">
        <v>110.1</v>
      </c>
      <c r="T836" s="96">
        <v>677.20027247956409</v>
      </c>
      <c r="U836" s="96">
        <v>610.38964577656668</v>
      </c>
      <c r="V836" s="96">
        <v>641.43051771117166</v>
      </c>
      <c r="W836" s="96">
        <v>604.20572207084479</v>
      </c>
      <c r="X836" s="96">
        <v>618.51362397820174</v>
      </c>
      <c r="Y836" s="96">
        <v>636.21662125340617</v>
      </c>
      <c r="Z836" s="96">
        <v>687.14305177111726</v>
      </c>
      <c r="AA836" s="96">
        <v>823.3106267029973</v>
      </c>
      <c r="AB836" s="96">
        <v>710.18119891008189</v>
      </c>
      <c r="AC836" s="96">
        <v>629.5476839237059</v>
      </c>
      <c r="AD836" s="96">
        <v>643.97683923705733</v>
      </c>
      <c r="AE836" s="96">
        <v>699.51089918256127</v>
      </c>
      <c r="AF836" s="96">
        <v>676.83651226158054</v>
      </c>
    </row>
    <row r="837" spans="1:32">
      <c r="A837" s="3">
        <v>2021</v>
      </c>
      <c r="B837" s="5" t="s">
        <v>17</v>
      </c>
      <c r="C837" s="5" t="s">
        <v>24</v>
      </c>
      <c r="D837" s="2">
        <v>7</v>
      </c>
      <c r="E837" s="2">
        <v>19</v>
      </c>
      <c r="F837" s="96">
        <v>214.9</v>
      </c>
      <c r="G837" s="96">
        <v>212.5</v>
      </c>
      <c r="H837" s="96">
        <v>210.5</v>
      </c>
      <c r="I837" s="96">
        <v>213.1</v>
      </c>
      <c r="J837" s="96">
        <v>211.1</v>
      </c>
      <c r="K837" s="96">
        <v>220.4</v>
      </c>
      <c r="L837" s="96">
        <v>214.2</v>
      </c>
      <c r="M837" s="96">
        <v>213.2</v>
      </c>
      <c r="N837" s="96">
        <v>222.8</v>
      </c>
      <c r="O837" s="96">
        <v>214.3</v>
      </c>
      <c r="P837" s="96">
        <v>216.1</v>
      </c>
      <c r="Q837" s="96">
        <v>223.1</v>
      </c>
      <c r="R837" s="96">
        <v>205.3</v>
      </c>
      <c r="S837" s="5">
        <v>110.1</v>
      </c>
      <c r="T837" s="96">
        <v>260.57356948228886</v>
      </c>
      <c r="U837" s="96">
        <v>257.66348773841963</v>
      </c>
      <c r="V837" s="96">
        <v>255.23841961852861</v>
      </c>
      <c r="W837" s="96">
        <v>258.39100817438691</v>
      </c>
      <c r="X837" s="96">
        <v>255.96594005449592</v>
      </c>
      <c r="Y837" s="96">
        <v>267.24250681198913</v>
      </c>
      <c r="Z837" s="96">
        <v>259.72479564032699</v>
      </c>
      <c r="AA837" s="96">
        <v>258.51226158038145</v>
      </c>
      <c r="AB837" s="96">
        <v>270.15258855585836</v>
      </c>
      <c r="AC837" s="96">
        <v>259.84604904632158</v>
      </c>
      <c r="AD837" s="96">
        <v>262.02861035422342</v>
      </c>
      <c r="AE837" s="96">
        <v>270.51634877384197</v>
      </c>
      <c r="AF837" s="96">
        <v>248.93324250681204</v>
      </c>
    </row>
    <row r="838" spans="1:32">
      <c r="A838" s="3">
        <v>2021</v>
      </c>
      <c r="B838" s="5" t="s">
        <v>17</v>
      </c>
      <c r="C838" s="5" t="s">
        <v>25</v>
      </c>
      <c r="D838" s="2">
        <v>8</v>
      </c>
      <c r="E838" s="2">
        <v>19</v>
      </c>
      <c r="F838" s="96">
        <v>206.4</v>
      </c>
      <c r="G838" s="96">
        <v>209.9</v>
      </c>
      <c r="H838" s="96">
        <v>201.3</v>
      </c>
      <c r="I838" s="96">
        <v>209.4</v>
      </c>
      <c r="J838" s="96">
        <v>192.3</v>
      </c>
      <c r="K838" s="96">
        <v>213.4</v>
      </c>
      <c r="L838" s="96">
        <v>194.4</v>
      </c>
      <c r="M838" s="96">
        <v>209.6</v>
      </c>
      <c r="N838" s="96">
        <v>211.4</v>
      </c>
      <c r="O838" s="96">
        <v>204.9</v>
      </c>
      <c r="P838" s="96">
        <v>202.5</v>
      </c>
      <c r="Q838" s="96">
        <v>213.2</v>
      </c>
      <c r="R838" s="96">
        <v>177.4</v>
      </c>
      <c r="S838" s="5">
        <v>110.1</v>
      </c>
      <c r="T838" s="96">
        <v>250.26702997275206</v>
      </c>
      <c r="U838" s="96">
        <v>254.51089918256133</v>
      </c>
      <c r="V838" s="96">
        <v>244.08310626703002</v>
      </c>
      <c r="W838" s="96">
        <v>253.90463215258859</v>
      </c>
      <c r="X838" s="96">
        <v>233.17029972752047</v>
      </c>
      <c r="Y838" s="96">
        <v>258.75476839237058</v>
      </c>
      <c r="Z838" s="96">
        <v>235.71662125340603</v>
      </c>
      <c r="AA838" s="96">
        <v>254.14713896457766</v>
      </c>
      <c r="AB838" s="96">
        <v>256.32970027247961</v>
      </c>
      <c r="AC838" s="96">
        <v>248.4482288828338</v>
      </c>
      <c r="AD838" s="96">
        <v>245.5381471389646</v>
      </c>
      <c r="AE838" s="96">
        <v>258.51226158038145</v>
      </c>
      <c r="AF838" s="96">
        <v>215.10354223433245</v>
      </c>
    </row>
    <row r="839" spans="1:32">
      <c r="A839" s="3">
        <v>2021</v>
      </c>
      <c r="B839" s="5" t="s">
        <v>17</v>
      </c>
      <c r="C839" s="5" t="s">
        <v>26</v>
      </c>
      <c r="D839" s="2">
        <v>9</v>
      </c>
      <c r="E839" s="2">
        <v>19</v>
      </c>
      <c r="F839" s="96">
        <v>219.2</v>
      </c>
      <c r="G839" s="96">
        <v>212.7</v>
      </c>
      <c r="H839" s="96">
        <v>213.3</v>
      </c>
      <c r="I839" s="96">
        <v>214</v>
      </c>
      <c r="J839" s="96">
        <v>216.1</v>
      </c>
      <c r="K839" s="96">
        <v>222.8</v>
      </c>
      <c r="L839" s="96">
        <v>220.8</v>
      </c>
      <c r="M839" s="96">
        <v>218.9</v>
      </c>
      <c r="N839" s="96">
        <v>227.6</v>
      </c>
      <c r="O839" s="96">
        <v>218.1</v>
      </c>
      <c r="P839" s="96">
        <v>221.8</v>
      </c>
      <c r="Q839" s="96">
        <v>227.1</v>
      </c>
      <c r="R839" s="96">
        <v>213.8</v>
      </c>
      <c r="S839" s="5">
        <v>110.1</v>
      </c>
      <c r="T839" s="96">
        <v>265.78746594005446</v>
      </c>
      <c r="U839" s="96">
        <v>257.90599455040871</v>
      </c>
      <c r="V839" s="96">
        <v>258.63351498637604</v>
      </c>
      <c r="W839" s="96">
        <v>259.48228882833791</v>
      </c>
      <c r="X839" s="96">
        <v>262.02861035422342</v>
      </c>
      <c r="Y839" s="96">
        <v>270.15258855585836</v>
      </c>
      <c r="Z839" s="96">
        <v>267.72752043596734</v>
      </c>
      <c r="AA839" s="96">
        <v>265.42370572207085</v>
      </c>
      <c r="AB839" s="96">
        <v>275.97275204359676</v>
      </c>
      <c r="AC839" s="96">
        <v>264.45367847411444</v>
      </c>
      <c r="AD839" s="96">
        <v>268.94005449591288</v>
      </c>
      <c r="AE839" s="96">
        <v>275.36648501362396</v>
      </c>
      <c r="AF839" s="96">
        <v>259.23978201634884</v>
      </c>
    </row>
    <row r="840" spans="1:32">
      <c r="A840" s="3">
        <v>2021</v>
      </c>
      <c r="B840" s="5" t="s">
        <v>27</v>
      </c>
      <c r="C840" s="5" t="s">
        <v>18</v>
      </c>
      <c r="D840" s="2">
        <v>10</v>
      </c>
      <c r="E840" s="2">
        <v>19</v>
      </c>
      <c r="F840" s="44">
        <v>14.12</v>
      </c>
      <c r="G840" s="44">
        <v>12.8</v>
      </c>
      <c r="H840" s="44">
        <v>13.24</v>
      </c>
      <c r="I840" s="44">
        <v>12.99</v>
      </c>
      <c r="J840" s="44">
        <v>13.21</v>
      </c>
      <c r="K840" s="44">
        <v>13.26</v>
      </c>
      <c r="L840" s="44">
        <v>14.37</v>
      </c>
      <c r="M840" s="44">
        <v>17.41</v>
      </c>
      <c r="N840" s="44">
        <v>15.38</v>
      </c>
      <c r="O840" s="44">
        <v>13.32</v>
      </c>
      <c r="P840" s="44">
        <v>13.1</v>
      </c>
      <c r="Q840" s="44">
        <v>14.35</v>
      </c>
      <c r="R840" s="44">
        <v>12.81</v>
      </c>
      <c r="S840" s="5">
        <v>110.1</v>
      </c>
      <c r="T840" s="44">
        <v>17.120980926430519</v>
      </c>
      <c r="U840" s="44">
        <v>15.520435967302454</v>
      </c>
      <c r="V840" s="44">
        <v>16.053950953678473</v>
      </c>
      <c r="W840" s="44">
        <v>15.750817438692099</v>
      </c>
      <c r="X840" s="44">
        <v>16.017574931880109</v>
      </c>
      <c r="Y840" s="44">
        <v>16.078201634877384</v>
      </c>
      <c r="Z840" s="44">
        <v>17.424114441416894</v>
      </c>
      <c r="AA840" s="44">
        <v>21.110217983651228</v>
      </c>
      <c r="AB840" s="44">
        <v>18.648773841961855</v>
      </c>
      <c r="AC840" s="44">
        <v>16.150953678474117</v>
      </c>
      <c r="AD840" s="44">
        <v>15.884196185286104</v>
      </c>
      <c r="AE840" s="44">
        <v>17.399863760217983</v>
      </c>
      <c r="AF840" s="44">
        <v>15.532561307901908</v>
      </c>
    </row>
    <row r="841" spans="1:32">
      <c r="A841" s="3">
        <v>2021</v>
      </c>
      <c r="B841" s="5" t="s">
        <v>27</v>
      </c>
      <c r="C841" s="5" t="s">
        <v>19</v>
      </c>
      <c r="D841" s="2">
        <v>11</v>
      </c>
      <c r="E841" s="2">
        <v>19</v>
      </c>
      <c r="F841" s="44">
        <v>15.33</v>
      </c>
      <c r="G841" s="44">
        <v>14.01</v>
      </c>
      <c r="H841" s="44">
        <v>14.3</v>
      </c>
      <c r="I841" s="44">
        <v>14.3</v>
      </c>
      <c r="J841" s="44">
        <v>14.42</v>
      </c>
      <c r="K841" s="44">
        <v>14.46</v>
      </c>
      <c r="L841" s="44">
        <v>15.81</v>
      </c>
      <c r="M841" s="44">
        <v>18.75</v>
      </c>
      <c r="N841" s="44">
        <v>17.190000000000001</v>
      </c>
      <c r="O841" s="44">
        <v>14.63</v>
      </c>
      <c r="P841" s="44">
        <v>14.01</v>
      </c>
      <c r="Q841" s="44">
        <v>15.33</v>
      </c>
      <c r="R841" s="44">
        <v>13.18</v>
      </c>
      <c r="S841" s="5">
        <v>110.1</v>
      </c>
      <c r="T841" s="44">
        <v>18.58814713896458</v>
      </c>
      <c r="U841" s="44">
        <v>16.987602179836514</v>
      </c>
      <c r="V841" s="44">
        <v>17.339237057220711</v>
      </c>
      <c r="W841" s="44">
        <v>17.339237057220711</v>
      </c>
      <c r="X841" s="44">
        <v>17.484741144414169</v>
      </c>
      <c r="Y841" s="44">
        <v>17.533242506811991</v>
      </c>
      <c r="Z841" s="44">
        <v>19.170163487738421</v>
      </c>
      <c r="AA841" s="44">
        <v>22.735013623978205</v>
      </c>
      <c r="AB841" s="44">
        <v>20.843460490463219</v>
      </c>
      <c r="AC841" s="44">
        <v>17.739373297002725</v>
      </c>
      <c r="AD841" s="44">
        <v>16.987602179836514</v>
      </c>
      <c r="AE841" s="44">
        <v>18.58814713896458</v>
      </c>
      <c r="AF841" s="44">
        <v>15.981198910081744</v>
      </c>
    </row>
    <row r="842" spans="1:32">
      <c r="A842" s="3">
        <v>2021</v>
      </c>
      <c r="B842" s="5" t="s">
        <v>27</v>
      </c>
      <c r="C842" s="5" t="s">
        <v>20</v>
      </c>
      <c r="D842" s="2">
        <v>12</v>
      </c>
      <c r="E842" s="2">
        <v>19</v>
      </c>
      <c r="F842" s="44">
        <v>12.95</v>
      </c>
      <c r="G842" s="44">
        <v>11.64</v>
      </c>
      <c r="H842" s="44">
        <v>12.29</v>
      </c>
      <c r="I842" s="44">
        <v>11.88</v>
      </c>
      <c r="J842" s="44">
        <v>11.98</v>
      </c>
      <c r="K842" s="44">
        <v>12.24</v>
      </c>
      <c r="L842" s="44">
        <v>12.99</v>
      </c>
      <c r="M842" s="44">
        <v>16.29</v>
      </c>
      <c r="N842" s="44">
        <v>13.91</v>
      </c>
      <c r="O842" s="44">
        <v>12.14</v>
      </c>
      <c r="P842" s="44">
        <v>12.35</v>
      </c>
      <c r="Q842" s="44">
        <v>13.54</v>
      </c>
      <c r="R842" s="44">
        <v>12.45</v>
      </c>
      <c r="S842" s="5">
        <v>110.1</v>
      </c>
      <c r="T842" s="44">
        <v>15.702316076294277</v>
      </c>
      <c r="U842" s="44">
        <v>14.113896457765669</v>
      </c>
      <c r="V842" s="44">
        <v>14.902043596730245</v>
      </c>
      <c r="W842" s="44">
        <v>14.40490463215259</v>
      </c>
      <c r="X842" s="44">
        <v>14.526158038147141</v>
      </c>
      <c r="Y842" s="44">
        <v>14.841416893732971</v>
      </c>
      <c r="Z842" s="44">
        <v>15.750817438692099</v>
      </c>
      <c r="AA842" s="44">
        <v>19.752179836512259</v>
      </c>
      <c r="AB842" s="44">
        <v>16.866348773841963</v>
      </c>
      <c r="AC842" s="44">
        <v>14.720163487738422</v>
      </c>
      <c r="AD842" s="44">
        <v>14.974795640326976</v>
      </c>
      <c r="AE842" s="44">
        <v>16.417711171662127</v>
      </c>
      <c r="AF842" s="44">
        <v>15.096049046321525</v>
      </c>
    </row>
    <row r="843" spans="1:32">
      <c r="A843" s="3">
        <v>2021</v>
      </c>
      <c r="B843" s="5" t="s">
        <v>27</v>
      </c>
      <c r="C843" s="5" t="s">
        <v>21</v>
      </c>
      <c r="D843" s="2">
        <v>13</v>
      </c>
      <c r="E843" s="2">
        <v>19</v>
      </c>
      <c r="F843" s="44">
        <v>15.64</v>
      </c>
      <c r="G843" s="44">
        <v>14.13</v>
      </c>
      <c r="H843" s="44">
        <v>14.72</v>
      </c>
      <c r="I843" s="44">
        <v>14.28</v>
      </c>
      <c r="J843" s="44">
        <v>14.39</v>
      </c>
      <c r="K843" s="44">
        <v>14.67</v>
      </c>
      <c r="L843" s="44">
        <v>15.87</v>
      </c>
      <c r="M843" s="44">
        <v>19.34</v>
      </c>
      <c r="N843" s="44">
        <v>17.04</v>
      </c>
      <c r="O843" s="44">
        <v>14.68</v>
      </c>
      <c r="P843" s="44">
        <v>14.47</v>
      </c>
      <c r="Q843" s="44">
        <v>15.96</v>
      </c>
      <c r="R843" s="44">
        <v>14.35</v>
      </c>
      <c r="S843" s="5">
        <v>110.1</v>
      </c>
      <c r="T843" s="44">
        <v>18.964032697547687</v>
      </c>
      <c r="U843" s="44">
        <v>17.133106267029973</v>
      </c>
      <c r="V843" s="44">
        <v>17.848501362397823</v>
      </c>
      <c r="W843" s="44">
        <v>17.3149863760218</v>
      </c>
      <c r="X843" s="44">
        <v>17.448365122615805</v>
      </c>
      <c r="Y843" s="44">
        <v>17.787874659400547</v>
      </c>
      <c r="Z843" s="44">
        <v>19.24291553133515</v>
      </c>
      <c r="AA843" s="44">
        <v>23.450408719346051</v>
      </c>
      <c r="AB843" s="44">
        <v>20.661580381471389</v>
      </c>
      <c r="AC843" s="44">
        <v>17.8</v>
      </c>
      <c r="AD843" s="44">
        <v>17.545367847411445</v>
      </c>
      <c r="AE843" s="44">
        <v>19.352043596730248</v>
      </c>
      <c r="AF843" s="44">
        <v>17.399863760217983</v>
      </c>
    </row>
    <row r="844" spans="1:32">
      <c r="A844" s="3">
        <v>2021</v>
      </c>
      <c r="B844" s="5" t="s">
        <v>27</v>
      </c>
      <c r="C844" s="5" t="s">
        <v>22</v>
      </c>
      <c r="D844" s="2">
        <v>14</v>
      </c>
      <c r="E844" s="2">
        <v>19</v>
      </c>
      <c r="F844" s="44">
        <v>16.22</v>
      </c>
      <c r="G844" s="44">
        <v>14.53</v>
      </c>
      <c r="H844" s="44">
        <v>15.38</v>
      </c>
      <c r="I844" s="44">
        <v>15.09</v>
      </c>
      <c r="J844" s="44">
        <v>14.89</v>
      </c>
      <c r="K844" s="44">
        <v>15.33</v>
      </c>
      <c r="L844" s="44">
        <v>16.73</v>
      </c>
      <c r="M844" s="44">
        <v>20.36</v>
      </c>
      <c r="N844" s="44">
        <v>18.02</v>
      </c>
      <c r="O844" s="44">
        <v>15.33</v>
      </c>
      <c r="P844" s="44">
        <v>14.84</v>
      </c>
      <c r="Q844" s="44">
        <v>16.23</v>
      </c>
      <c r="R844" s="44">
        <v>14.14</v>
      </c>
      <c r="S844" s="5">
        <v>110.1</v>
      </c>
      <c r="T844" s="44">
        <v>19.667302452316076</v>
      </c>
      <c r="U844" s="44">
        <v>17.618119891008174</v>
      </c>
      <c r="V844" s="44">
        <v>18.648773841961855</v>
      </c>
      <c r="W844" s="44">
        <v>18.297138964577655</v>
      </c>
      <c r="X844" s="44">
        <v>18.054632152588557</v>
      </c>
      <c r="Y844" s="44">
        <v>18.58814713896458</v>
      </c>
      <c r="Z844" s="44">
        <v>20.285694822888285</v>
      </c>
      <c r="AA844" s="44">
        <v>24.687193460490462</v>
      </c>
      <c r="AB844" s="44">
        <v>21.849863760217985</v>
      </c>
      <c r="AC844" s="44">
        <v>18.58814713896458</v>
      </c>
      <c r="AD844" s="44">
        <v>17.994005449591281</v>
      </c>
      <c r="AE844" s="44">
        <v>19.679427792915533</v>
      </c>
      <c r="AF844" s="44">
        <v>17.14523160762943</v>
      </c>
    </row>
    <row r="845" spans="1:32">
      <c r="A845" s="3">
        <v>2021</v>
      </c>
      <c r="B845" s="5" t="s">
        <v>27</v>
      </c>
      <c r="C845" s="5" t="s">
        <v>23</v>
      </c>
      <c r="D845" s="2">
        <v>15</v>
      </c>
      <c r="E845" s="2">
        <v>19</v>
      </c>
      <c r="F845" s="44">
        <v>14.88</v>
      </c>
      <c r="G845" s="44">
        <v>13.31</v>
      </c>
      <c r="H845" s="44">
        <v>14.02</v>
      </c>
      <c r="I845" s="44">
        <v>13.25</v>
      </c>
      <c r="J845" s="44">
        <v>13.41</v>
      </c>
      <c r="K845" s="44">
        <v>13.82</v>
      </c>
      <c r="L845" s="44">
        <v>14.84</v>
      </c>
      <c r="M845" s="44">
        <v>18.45</v>
      </c>
      <c r="N845" s="44">
        <v>15.7</v>
      </c>
      <c r="O845" s="44">
        <v>13.72</v>
      </c>
      <c r="P845" s="44">
        <v>14.06</v>
      </c>
      <c r="Q845" s="44">
        <v>15.62</v>
      </c>
      <c r="R845" s="44">
        <v>14.83</v>
      </c>
      <c r="S845" s="5">
        <v>110.1</v>
      </c>
      <c r="T845" s="44">
        <v>18.042506811989103</v>
      </c>
      <c r="U845" s="44">
        <v>16.13882833787466</v>
      </c>
      <c r="V845" s="44">
        <v>16.999727520435968</v>
      </c>
      <c r="W845" s="44">
        <v>16.066076294277931</v>
      </c>
      <c r="X845" s="44">
        <v>16.260081743869211</v>
      </c>
      <c r="Y845" s="44">
        <v>16.757220708446866</v>
      </c>
      <c r="Z845" s="44">
        <v>17.994005449591281</v>
      </c>
      <c r="AA845" s="44">
        <v>22.371253405994551</v>
      </c>
      <c r="AB845" s="44">
        <v>19.036784741144412</v>
      </c>
      <c r="AC845" s="44">
        <v>16.635967302452318</v>
      </c>
      <c r="AD845" s="44">
        <v>17.04822888283379</v>
      </c>
      <c r="AE845" s="44">
        <v>18.939782016348776</v>
      </c>
      <c r="AF845" s="44">
        <v>17.981880108991827</v>
      </c>
    </row>
    <row r="846" spans="1:32">
      <c r="A846" s="3">
        <v>2021</v>
      </c>
      <c r="B846" s="5" t="s">
        <v>27</v>
      </c>
      <c r="C846" s="5" t="s">
        <v>24</v>
      </c>
      <c r="D846" s="2">
        <v>16</v>
      </c>
      <c r="E846" s="2">
        <v>19</v>
      </c>
      <c r="F846" s="44">
        <v>10.65</v>
      </c>
      <c r="G846" s="44">
        <v>10.24</v>
      </c>
      <c r="H846" s="44">
        <v>10.130000000000001</v>
      </c>
      <c r="I846" s="44">
        <v>10.210000000000001</v>
      </c>
      <c r="J846" s="44">
        <v>10.199999999999999</v>
      </c>
      <c r="K846" s="44">
        <v>10.18</v>
      </c>
      <c r="L846" s="44">
        <v>10.71</v>
      </c>
      <c r="M846" s="44">
        <v>11.57</v>
      </c>
      <c r="N846" s="44">
        <v>11.35</v>
      </c>
      <c r="O846" s="44">
        <v>10.81</v>
      </c>
      <c r="P846" s="44">
        <v>10.27</v>
      </c>
      <c r="Q846" s="44">
        <v>10.95</v>
      </c>
      <c r="R846" s="44">
        <v>10.02</v>
      </c>
      <c r="S846" s="5">
        <v>110.1</v>
      </c>
      <c r="T846" s="44">
        <v>12.91348773841962</v>
      </c>
      <c r="U846" s="44">
        <v>12.416348773841962</v>
      </c>
      <c r="V846" s="44">
        <v>12.282970027247957</v>
      </c>
      <c r="W846" s="44">
        <v>12.379972752043598</v>
      </c>
      <c r="X846" s="44">
        <v>12.36784741144414</v>
      </c>
      <c r="Y846" s="44">
        <v>12.343596730245231</v>
      </c>
      <c r="Z846" s="44">
        <v>12.98623978201635</v>
      </c>
      <c r="AA846" s="44">
        <v>14.029019073569483</v>
      </c>
      <c r="AB846" s="44">
        <v>13.762261580381471</v>
      </c>
      <c r="AC846" s="44">
        <v>13.107493188010899</v>
      </c>
      <c r="AD846" s="44">
        <v>12.452724795640327</v>
      </c>
      <c r="AE846" s="44">
        <v>13.277247956403269</v>
      </c>
      <c r="AF846" s="44">
        <v>12.149591280653951</v>
      </c>
    </row>
    <row r="847" spans="1:32">
      <c r="A847" s="3">
        <v>2021</v>
      </c>
      <c r="B847" s="5" t="s">
        <v>27</v>
      </c>
      <c r="C847" s="5" t="s">
        <v>25</v>
      </c>
      <c r="D847" s="2">
        <v>17</v>
      </c>
      <c r="E847" s="2">
        <v>19</v>
      </c>
      <c r="F847" s="44">
        <v>10.42</v>
      </c>
      <c r="G847" s="44">
        <v>10.199999999999999</v>
      </c>
      <c r="H847" s="44">
        <v>10</v>
      </c>
      <c r="I847" s="44">
        <v>10.11</v>
      </c>
      <c r="J847" s="44">
        <v>10</v>
      </c>
      <c r="K847" s="44">
        <v>10</v>
      </c>
      <c r="L847" s="44">
        <v>10.57</v>
      </c>
      <c r="M847" s="44">
        <v>10.96</v>
      </c>
      <c r="N847" s="44">
        <v>11.35</v>
      </c>
      <c r="O847" s="44">
        <v>10.47</v>
      </c>
      <c r="P847" s="44">
        <v>10</v>
      </c>
      <c r="Q847" s="44">
        <v>10.51</v>
      </c>
      <c r="R847" s="44">
        <v>9.81</v>
      </c>
      <c r="S847" s="5">
        <v>110.1</v>
      </c>
      <c r="T847" s="44">
        <v>12.634604904632152</v>
      </c>
      <c r="U847" s="44">
        <v>12.36784741144414</v>
      </c>
      <c r="V847" s="44">
        <v>12.125340599455042</v>
      </c>
      <c r="W847" s="44">
        <v>12.258719346049046</v>
      </c>
      <c r="X847" s="44">
        <v>12.125340599455042</v>
      </c>
      <c r="Y847" s="44">
        <v>12.125340599455042</v>
      </c>
      <c r="Z847" s="44">
        <v>12.816485013623979</v>
      </c>
      <c r="AA847" s="44">
        <v>13.289373297002726</v>
      </c>
      <c r="AB847" s="44">
        <v>13.762261580381471</v>
      </c>
      <c r="AC847" s="44">
        <v>12.695231607629429</v>
      </c>
      <c r="AD847" s="44">
        <v>12.125340599455042</v>
      </c>
      <c r="AE847" s="44">
        <v>12.743732970027249</v>
      </c>
      <c r="AF847" s="44">
        <v>11.894959128065395</v>
      </c>
    </row>
    <row r="848" spans="1:32">
      <c r="A848" s="3">
        <v>2021</v>
      </c>
      <c r="B848" s="5" t="s">
        <v>27</v>
      </c>
      <c r="C848" s="5" t="s">
        <v>26</v>
      </c>
      <c r="D848" s="2">
        <v>18</v>
      </c>
      <c r="E848" s="2">
        <v>19</v>
      </c>
      <c r="F848" s="44">
        <v>10.73</v>
      </c>
      <c r="G848" s="44">
        <v>10.26</v>
      </c>
      <c r="H848" s="44">
        <v>10.199999999999999</v>
      </c>
      <c r="I848" s="44">
        <v>10.24</v>
      </c>
      <c r="J848" s="44">
        <v>10.28</v>
      </c>
      <c r="K848" s="44">
        <v>10.27</v>
      </c>
      <c r="L848" s="44">
        <v>10.76</v>
      </c>
      <c r="M848" s="44">
        <v>12</v>
      </c>
      <c r="N848" s="44">
        <v>11.35</v>
      </c>
      <c r="O848" s="44">
        <v>10.87</v>
      </c>
      <c r="P848" s="44">
        <v>10.35</v>
      </c>
      <c r="Q848" s="44">
        <v>10.99</v>
      </c>
      <c r="R848" s="44">
        <v>10.199999999999999</v>
      </c>
      <c r="S848" s="5">
        <v>110.1</v>
      </c>
      <c r="T848" s="44">
        <v>13.010490463215261</v>
      </c>
      <c r="U848" s="44">
        <v>12.440599455040873</v>
      </c>
      <c r="V848" s="44">
        <v>12.36784741144414</v>
      </c>
      <c r="W848" s="44">
        <v>12.416348773841962</v>
      </c>
      <c r="X848" s="44">
        <v>12.464850136239782</v>
      </c>
      <c r="Y848" s="44">
        <v>12.452724795640327</v>
      </c>
      <c r="Z848" s="44">
        <v>13.046866485013625</v>
      </c>
      <c r="AA848" s="44">
        <v>14.55040871934605</v>
      </c>
      <c r="AB848" s="44">
        <v>13.762261580381471</v>
      </c>
      <c r="AC848" s="44">
        <v>13.18024523160763</v>
      </c>
      <c r="AD848" s="44">
        <v>12.549727520435967</v>
      </c>
      <c r="AE848" s="44">
        <v>13.32574931880109</v>
      </c>
      <c r="AF848" s="44">
        <v>12.36784741144414</v>
      </c>
    </row>
    <row r="849" spans="1:32">
      <c r="A849" s="3">
        <v>2021</v>
      </c>
      <c r="B849" s="5" t="s">
        <v>28</v>
      </c>
      <c r="C849" s="5" t="s">
        <v>18</v>
      </c>
      <c r="D849" s="2">
        <v>19</v>
      </c>
      <c r="E849" s="2">
        <v>19</v>
      </c>
      <c r="F849" s="45">
        <v>14.06</v>
      </c>
      <c r="G849" s="45">
        <v>12.79</v>
      </c>
      <c r="H849" s="45">
        <v>13.21</v>
      </c>
      <c r="I849" s="45">
        <v>12.94</v>
      </c>
      <c r="J849" s="45">
        <v>13.16</v>
      </c>
      <c r="K849" s="45">
        <v>13.2</v>
      </c>
      <c r="L849" s="45">
        <v>14.33</v>
      </c>
      <c r="M849" s="45">
        <v>17.41</v>
      </c>
      <c r="N849" s="45">
        <v>15.34</v>
      </c>
      <c r="O849" s="45">
        <v>13.32</v>
      </c>
      <c r="P849" s="45">
        <v>13.06</v>
      </c>
      <c r="Q849" s="45">
        <v>14.28</v>
      </c>
      <c r="R849" s="45">
        <v>12.78</v>
      </c>
      <c r="S849" s="5">
        <v>110.1</v>
      </c>
      <c r="T849" s="45">
        <v>17.04822888283379</v>
      </c>
      <c r="U849" s="45">
        <v>15.508310626702997</v>
      </c>
      <c r="V849" s="45">
        <v>16.017574931880109</v>
      </c>
      <c r="W849" s="45">
        <v>15.690190735694824</v>
      </c>
      <c r="X849" s="45">
        <v>15.956948228882835</v>
      </c>
      <c r="Y849" s="45">
        <v>16.005449591280652</v>
      </c>
      <c r="Z849" s="45">
        <v>17.375613079019075</v>
      </c>
      <c r="AA849" s="45">
        <v>21.110217983651228</v>
      </c>
      <c r="AB849" s="45">
        <v>18.600272479564033</v>
      </c>
      <c r="AC849" s="45">
        <v>16.150953678474117</v>
      </c>
      <c r="AD849" s="45">
        <v>15.835694822888284</v>
      </c>
      <c r="AE849" s="45">
        <v>17.3149863760218</v>
      </c>
      <c r="AF849" s="45">
        <v>15.496185286103541</v>
      </c>
    </row>
    <row r="850" spans="1:32">
      <c r="A850" s="3">
        <v>2021</v>
      </c>
      <c r="B850" s="5" t="s">
        <v>28</v>
      </c>
      <c r="C850" s="5" t="s">
        <v>19</v>
      </c>
      <c r="D850" s="2">
        <v>20</v>
      </c>
      <c r="E850" s="2">
        <v>19</v>
      </c>
      <c r="F850" s="45">
        <v>15.25</v>
      </c>
      <c r="G850" s="45">
        <v>13.9</v>
      </c>
      <c r="H850" s="45">
        <v>14.24</v>
      </c>
      <c r="I850" s="45">
        <v>14.18</v>
      </c>
      <c r="J850" s="45">
        <v>14.35</v>
      </c>
      <c r="K850" s="45">
        <v>14.37</v>
      </c>
      <c r="L850" s="45">
        <v>15.75</v>
      </c>
      <c r="M850" s="45">
        <v>18.73</v>
      </c>
      <c r="N850" s="45">
        <v>17.11</v>
      </c>
      <c r="O850" s="45">
        <v>14.58</v>
      </c>
      <c r="P850" s="45">
        <v>13.91</v>
      </c>
      <c r="Q850" s="45">
        <v>15.2</v>
      </c>
      <c r="R850" s="45">
        <v>13.06</v>
      </c>
      <c r="S850" s="5">
        <v>110.1</v>
      </c>
      <c r="T850" s="45">
        <v>18.491144414168939</v>
      </c>
      <c r="U850" s="45">
        <v>16.85422343324251</v>
      </c>
      <c r="V850" s="45">
        <v>17.266485013623978</v>
      </c>
      <c r="W850" s="45">
        <v>17.193732970027249</v>
      </c>
      <c r="X850" s="45">
        <v>17.399863760217983</v>
      </c>
      <c r="Y850" s="45">
        <v>17.424114441416894</v>
      </c>
      <c r="Z850" s="45">
        <v>19.097411444141692</v>
      </c>
      <c r="AA850" s="45">
        <v>22.710762942779294</v>
      </c>
      <c r="AB850" s="45">
        <v>20.746457765667575</v>
      </c>
      <c r="AC850" s="45">
        <v>17.67874659400545</v>
      </c>
      <c r="AD850" s="45">
        <v>16.866348773841963</v>
      </c>
      <c r="AE850" s="45">
        <v>18.43051771117166</v>
      </c>
      <c r="AF850" s="45">
        <v>15.835694822888284</v>
      </c>
    </row>
    <row r="851" spans="1:32">
      <c r="A851" s="3">
        <v>2021</v>
      </c>
      <c r="B851" s="5" t="s">
        <v>28</v>
      </c>
      <c r="C851" s="5" t="s">
        <v>20</v>
      </c>
      <c r="D851" s="2">
        <v>21</v>
      </c>
      <c r="E851" s="2">
        <v>19</v>
      </c>
      <c r="F851" s="45">
        <v>12.95</v>
      </c>
      <c r="G851" s="45">
        <v>11.64</v>
      </c>
      <c r="H851" s="45">
        <v>12.27</v>
      </c>
      <c r="I851" s="45">
        <v>11.87</v>
      </c>
      <c r="J851" s="45">
        <v>11.98</v>
      </c>
      <c r="K851" s="45">
        <v>12.21</v>
      </c>
      <c r="L851" s="45">
        <v>12.98</v>
      </c>
      <c r="M851" s="45">
        <v>16.29</v>
      </c>
      <c r="N851" s="45">
        <v>13.91</v>
      </c>
      <c r="O851" s="45">
        <v>12.14</v>
      </c>
      <c r="P851" s="45">
        <v>12.35</v>
      </c>
      <c r="Q851" s="45">
        <v>13.52</v>
      </c>
      <c r="R851" s="45">
        <v>12.45</v>
      </c>
      <c r="S851" s="5">
        <v>110.1</v>
      </c>
      <c r="T851" s="45">
        <v>15.702316076294277</v>
      </c>
      <c r="U851" s="45">
        <v>14.113896457765669</v>
      </c>
      <c r="V851" s="45">
        <v>14.877792915531334</v>
      </c>
      <c r="W851" s="45">
        <v>14.392779291553135</v>
      </c>
      <c r="X851" s="45">
        <v>14.526158038147141</v>
      </c>
      <c r="Y851" s="45">
        <v>14.805040871934606</v>
      </c>
      <c r="Z851" s="45">
        <v>15.738692098092645</v>
      </c>
      <c r="AA851" s="45">
        <v>19.752179836512259</v>
      </c>
      <c r="AB851" s="45">
        <v>16.866348773841963</v>
      </c>
      <c r="AC851" s="45">
        <v>14.720163487738422</v>
      </c>
      <c r="AD851" s="45">
        <v>14.974795640326976</v>
      </c>
      <c r="AE851" s="45">
        <v>16.393460490463216</v>
      </c>
      <c r="AF851" s="45">
        <v>15.096049046321525</v>
      </c>
    </row>
    <row r="852" spans="1:32">
      <c r="A852" s="3">
        <v>2021</v>
      </c>
      <c r="B852" s="5" t="s">
        <v>28</v>
      </c>
      <c r="C852" s="5" t="s">
        <v>21</v>
      </c>
      <c r="D852" s="2">
        <v>22</v>
      </c>
      <c r="E852" s="2">
        <v>19</v>
      </c>
      <c r="F852" s="45">
        <v>15.57</v>
      </c>
      <c r="G852" s="45">
        <v>14.05</v>
      </c>
      <c r="H852" s="45">
        <v>14.62</v>
      </c>
      <c r="I852" s="45">
        <v>14.19</v>
      </c>
      <c r="J852" s="45">
        <v>14.33</v>
      </c>
      <c r="K852" s="45">
        <v>14.59</v>
      </c>
      <c r="L852" s="45">
        <v>15.81</v>
      </c>
      <c r="M852" s="45">
        <v>19.3</v>
      </c>
      <c r="N852" s="45">
        <v>16.97</v>
      </c>
      <c r="O852" s="45">
        <v>14.66</v>
      </c>
      <c r="P852" s="45">
        <v>14.42</v>
      </c>
      <c r="Q852" s="45">
        <v>15.88</v>
      </c>
      <c r="R852" s="45">
        <v>14.24</v>
      </c>
      <c r="S852" s="5">
        <v>110.1</v>
      </c>
      <c r="T852" s="45">
        <v>18.8791553133515</v>
      </c>
      <c r="U852" s="45">
        <v>17.036103542234336</v>
      </c>
      <c r="V852" s="45">
        <v>17.727247956403271</v>
      </c>
      <c r="W852" s="45">
        <v>17.205858310626702</v>
      </c>
      <c r="X852" s="45">
        <v>17.375613079019075</v>
      </c>
      <c r="Y852" s="45">
        <v>17.690871934604903</v>
      </c>
      <c r="Z852" s="45">
        <v>19.170163487738421</v>
      </c>
      <c r="AA852" s="45">
        <v>23.401907356948232</v>
      </c>
      <c r="AB852" s="45">
        <v>20.576702997275206</v>
      </c>
      <c r="AC852" s="45">
        <v>17.775749318801093</v>
      </c>
      <c r="AD852" s="45">
        <v>17.484741144414169</v>
      </c>
      <c r="AE852" s="45">
        <v>19.255040871934607</v>
      </c>
      <c r="AF852" s="45">
        <v>17.266485013623978</v>
      </c>
    </row>
    <row r="853" spans="1:32">
      <c r="A853" s="3">
        <v>2021</v>
      </c>
      <c r="B853" s="5" t="s">
        <v>28</v>
      </c>
      <c r="C853" s="5" t="s">
        <v>22</v>
      </c>
      <c r="D853" s="2">
        <v>23</v>
      </c>
      <c r="E853" s="2">
        <v>19</v>
      </c>
      <c r="F853" s="45">
        <v>16.100000000000001</v>
      </c>
      <c r="G853" s="45">
        <v>14.39</v>
      </c>
      <c r="H853" s="45">
        <v>15.29</v>
      </c>
      <c r="I853" s="45">
        <v>14.94</v>
      </c>
      <c r="J853" s="45">
        <v>14.84</v>
      </c>
      <c r="K853" s="45">
        <v>15.23</v>
      </c>
      <c r="L853" s="45">
        <v>16.62</v>
      </c>
      <c r="M853" s="45">
        <v>20.28</v>
      </c>
      <c r="N853" s="45">
        <v>17.89</v>
      </c>
      <c r="O853" s="45">
        <v>15.28</v>
      </c>
      <c r="P853" s="45">
        <v>14.77</v>
      </c>
      <c r="Q853" s="45">
        <v>16.11</v>
      </c>
      <c r="R853" s="45">
        <v>13.96</v>
      </c>
      <c r="S853" s="5">
        <v>110.1</v>
      </c>
      <c r="T853" s="45">
        <v>19.521798365122621</v>
      </c>
      <c r="U853" s="45">
        <v>17.448365122615805</v>
      </c>
      <c r="V853" s="45">
        <v>18.539645776566758</v>
      </c>
      <c r="W853" s="45">
        <v>18.115258855585832</v>
      </c>
      <c r="X853" s="45">
        <v>17.994005449591281</v>
      </c>
      <c r="Y853" s="45">
        <v>18.466893732970028</v>
      </c>
      <c r="Z853" s="45">
        <v>20.15231607629428</v>
      </c>
      <c r="AA853" s="45">
        <v>24.590190735694826</v>
      </c>
      <c r="AB853" s="45">
        <v>21.69223433242507</v>
      </c>
      <c r="AC853" s="45">
        <v>18.527520435967304</v>
      </c>
      <c r="AD853" s="45">
        <v>17.909128065395095</v>
      </c>
      <c r="AE853" s="45">
        <v>19.533923705722071</v>
      </c>
      <c r="AF853" s="45">
        <v>16.926975476839239</v>
      </c>
    </row>
    <row r="854" spans="1:32">
      <c r="A854" s="3">
        <v>2021</v>
      </c>
      <c r="B854" s="5" t="s">
        <v>28</v>
      </c>
      <c r="C854" s="5" t="s">
        <v>23</v>
      </c>
      <c r="D854" s="2">
        <v>24</v>
      </c>
      <c r="E854" s="2">
        <v>19</v>
      </c>
      <c r="F854" s="45">
        <v>14.86</v>
      </c>
      <c r="G854" s="45">
        <v>13.28</v>
      </c>
      <c r="H854" s="45">
        <v>14.02</v>
      </c>
      <c r="I854" s="45">
        <v>13.24</v>
      </c>
      <c r="J854" s="45">
        <v>13.36</v>
      </c>
      <c r="K854" s="45">
        <v>13.82</v>
      </c>
      <c r="L854" s="45">
        <v>14.84</v>
      </c>
      <c r="M854" s="45">
        <v>18.440000000000001</v>
      </c>
      <c r="N854" s="45">
        <v>15.68</v>
      </c>
      <c r="O854" s="45">
        <v>13.73</v>
      </c>
      <c r="P854" s="45">
        <v>14.07</v>
      </c>
      <c r="Q854" s="45">
        <v>15.6</v>
      </c>
      <c r="R854" s="45">
        <v>14.75</v>
      </c>
      <c r="S854" s="5">
        <v>110.1</v>
      </c>
      <c r="T854" s="45">
        <v>18.018256130790192</v>
      </c>
      <c r="U854" s="45">
        <v>16.102452316076295</v>
      </c>
      <c r="V854" s="45">
        <v>16.999727520435968</v>
      </c>
      <c r="W854" s="45">
        <v>16.053950953678473</v>
      </c>
      <c r="X854" s="45">
        <v>16.199455040871936</v>
      </c>
      <c r="Y854" s="45">
        <v>16.757220708446866</v>
      </c>
      <c r="Z854" s="45">
        <v>17.994005449591281</v>
      </c>
      <c r="AA854" s="45">
        <v>22.359128065395097</v>
      </c>
      <c r="AB854" s="45">
        <v>19.012534059945501</v>
      </c>
      <c r="AC854" s="45">
        <v>16.648092643051772</v>
      </c>
      <c r="AD854" s="45">
        <v>17.060354223433244</v>
      </c>
      <c r="AE854" s="45">
        <v>18.915531335149865</v>
      </c>
      <c r="AF854" s="45">
        <v>17.884877384196187</v>
      </c>
    </row>
    <row r="855" spans="1:32">
      <c r="A855" s="3">
        <v>2021</v>
      </c>
      <c r="B855" s="5" t="s">
        <v>28</v>
      </c>
      <c r="C855" s="5" t="s">
        <v>24</v>
      </c>
      <c r="D855" s="2">
        <v>25</v>
      </c>
      <c r="E855" s="2">
        <v>19</v>
      </c>
      <c r="F855" s="45">
        <v>10.66</v>
      </c>
      <c r="G855" s="45">
        <v>10.26</v>
      </c>
      <c r="H855" s="45">
        <v>10.130000000000001</v>
      </c>
      <c r="I855" s="45">
        <v>10.220000000000001</v>
      </c>
      <c r="J855" s="45">
        <v>10.199999999999999</v>
      </c>
      <c r="K855" s="45">
        <v>10.199999999999999</v>
      </c>
      <c r="L855" s="45">
        <v>10.77</v>
      </c>
      <c r="M855" s="45">
        <v>11.57</v>
      </c>
      <c r="N855" s="45">
        <v>11.37</v>
      </c>
      <c r="O855" s="45">
        <v>10.81</v>
      </c>
      <c r="P855" s="45">
        <v>10.27</v>
      </c>
      <c r="Q855" s="45">
        <v>10.96</v>
      </c>
      <c r="R855" s="45">
        <v>10.01</v>
      </c>
      <c r="S855" s="5">
        <v>110.1</v>
      </c>
      <c r="T855" s="45">
        <v>12.925613079019076</v>
      </c>
      <c r="U855" s="45">
        <v>12.440599455040873</v>
      </c>
      <c r="V855" s="45">
        <v>12.282970027247957</v>
      </c>
      <c r="W855" s="45">
        <v>12.392098092643053</v>
      </c>
      <c r="X855" s="45">
        <v>12.36784741144414</v>
      </c>
      <c r="Y855" s="45">
        <v>12.36784741144414</v>
      </c>
      <c r="Z855" s="45">
        <v>13.058991825613079</v>
      </c>
      <c r="AA855" s="45">
        <v>14.029019073569483</v>
      </c>
      <c r="AB855" s="45">
        <v>13.786512261580382</v>
      </c>
      <c r="AC855" s="45">
        <v>13.107493188010899</v>
      </c>
      <c r="AD855" s="45">
        <v>12.452724795640327</v>
      </c>
      <c r="AE855" s="45">
        <v>13.289373297002726</v>
      </c>
      <c r="AF855" s="45">
        <v>12.137465940054497</v>
      </c>
    </row>
    <row r="856" spans="1:32">
      <c r="A856" s="3">
        <v>2021</v>
      </c>
      <c r="B856" s="5" t="s">
        <v>28</v>
      </c>
      <c r="C856" s="5" t="s">
        <v>25</v>
      </c>
      <c r="D856" s="2">
        <v>26</v>
      </c>
      <c r="E856" s="2">
        <v>19</v>
      </c>
      <c r="F856" s="45">
        <v>10.43</v>
      </c>
      <c r="G856" s="45">
        <v>10.26</v>
      </c>
      <c r="H856" s="45">
        <v>10</v>
      </c>
      <c r="I856" s="45">
        <v>10.11</v>
      </c>
      <c r="J856" s="45">
        <v>10</v>
      </c>
      <c r="K856" s="45">
        <v>10</v>
      </c>
      <c r="L856" s="45">
        <v>10.6</v>
      </c>
      <c r="M856" s="45">
        <v>10.96</v>
      </c>
      <c r="N856" s="45">
        <v>11.37</v>
      </c>
      <c r="O856" s="45">
        <v>10.5</v>
      </c>
      <c r="P856" s="45">
        <v>10</v>
      </c>
      <c r="Q856" s="45">
        <v>10.54</v>
      </c>
      <c r="R856" s="45">
        <v>9.83</v>
      </c>
      <c r="S856" s="5">
        <v>110.1</v>
      </c>
      <c r="T856" s="45">
        <v>12.646730245231607</v>
      </c>
      <c r="U856" s="45">
        <v>12.440599455040873</v>
      </c>
      <c r="V856" s="45">
        <v>12.125340599455042</v>
      </c>
      <c r="W856" s="45">
        <v>12.258719346049046</v>
      </c>
      <c r="X856" s="45">
        <v>12.125340599455042</v>
      </c>
      <c r="Y856" s="45">
        <v>12.125340599455042</v>
      </c>
      <c r="Z856" s="45">
        <v>12.852861035422343</v>
      </c>
      <c r="AA856" s="45">
        <v>13.289373297002726</v>
      </c>
      <c r="AB856" s="45">
        <v>13.786512261580382</v>
      </c>
      <c r="AC856" s="45">
        <v>12.731607629427794</v>
      </c>
      <c r="AD856" s="45">
        <v>12.125340599455042</v>
      </c>
      <c r="AE856" s="45">
        <v>12.780108991825612</v>
      </c>
      <c r="AF856" s="45">
        <v>11.919209809264306</v>
      </c>
    </row>
    <row r="857" spans="1:32">
      <c r="A857" s="3">
        <v>2021</v>
      </c>
      <c r="B857" s="5" t="s">
        <v>28</v>
      </c>
      <c r="C857" s="5" t="s">
        <v>26</v>
      </c>
      <c r="D857" s="2">
        <v>27</v>
      </c>
      <c r="E857" s="2">
        <v>19</v>
      </c>
      <c r="F857" s="45">
        <v>10.75</v>
      </c>
      <c r="G857" s="45">
        <v>10.26</v>
      </c>
      <c r="H857" s="45">
        <v>10.199999999999999</v>
      </c>
      <c r="I857" s="45">
        <v>10.26</v>
      </c>
      <c r="J857" s="45">
        <v>10.3</v>
      </c>
      <c r="K857" s="45">
        <v>10.27</v>
      </c>
      <c r="L857" s="45">
        <v>10.8</v>
      </c>
      <c r="M857" s="45">
        <v>12</v>
      </c>
      <c r="N857" s="45">
        <v>11.36</v>
      </c>
      <c r="O857" s="45">
        <v>10.89</v>
      </c>
      <c r="P857" s="45">
        <v>10.37</v>
      </c>
      <c r="Q857" s="45">
        <v>11</v>
      </c>
      <c r="R857" s="45">
        <v>10.199999999999999</v>
      </c>
      <c r="S857" s="5">
        <v>110.1</v>
      </c>
      <c r="T857" s="45">
        <v>13.03474114441417</v>
      </c>
      <c r="U857" s="45">
        <v>12.440599455040873</v>
      </c>
      <c r="V857" s="45">
        <v>12.36784741144414</v>
      </c>
      <c r="W857" s="45">
        <v>12.440599455040873</v>
      </c>
      <c r="X857" s="45">
        <v>12.489100817438695</v>
      </c>
      <c r="Y857" s="45">
        <v>12.452724795640327</v>
      </c>
      <c r="Z857" s="45">
        <v>13.095367847411447</v>
      </c>
      <c r="AA857" s="45">
        <v>14.55040871934605</v>
      </c>
      <c r="AB857" s="45">
        <v>13.774386920980927</v>
      </c>
      <c r="AC857" s="45">
        <v>13.204495912806541</v>
      </c>
      <c r="AD857" s="45">
        <v>12.573978201634878</v>
      </c>
      <c r="AE857" s="45">
        <v>13.337874659400546</v>
      </c>
      <c r="AF857" s="45">
        <v>12.36784741144414</v>
      </c>
    </row>
    <row r="858" spans="1:32">
      <c r="A858" s="3">
        <v>2021</v>
      </c>
      <c r="B858" s="5" t="s">
        <v>29</v>
      </c>
      <c r="C858" s="5" t="s">
        <v>18</v>
      </c>
      <c r="D858" s="2">
        <v>28</v>
      </c>
      <c r="E858" s="2">
        <v>19</v>
      </c>
      <c r="F858" s="46">
        <v>25990</v>
      </c>
      <c r="G858" s="46">
        <v>23514</v>
      </c>
      <c r="H858" s="46">
        <v>24423</v>
      </c>
      <c r="I858" s="46">
        <v>24057</v>
      </c>
      <c r="J858" s="46">
        <v>24646</v>
      </c>
      <c r="K858" s="46">
        <v>24999</v>
      </c>
      <c r="L858" s="46">
        <v>26838</v>
      </c>
      <c r="M858" s="46">
        <v>31966</v>
      </c>
      <c r="N858" s="46">
        <v>28239</v>
      </c>
      <c r="O858" s="46">
        <v>24167</v>
      </c>
      <c r="P858" s="46">
        <v>24030</v>
      </c>
      <c r="Q858" s="46">
        <v>26078</v>
      </c>
      <c r="R858" s="46">
        <v>24068</v>
      </c>
      <c r="S858" s="5">
        <v>110.1</v>
      </c>
      <c r="T858" s="46">
        <v>31513.760217983654</v>
      </c>
      <c r="U858" s="46">
        <v>28511.525885558585</v>
      </c>
      <c r="V858" s="46">
        <v>29613.719346049049</v>
      </c>
      <c r="W858" s="46">
        <v>29169.931880108994</v>
      </c>
      <c r="X858" s="46">
        <v>29884.114441416896</v>
      </c>
      <c r="Y858" s="46">
        <v>30312.138964577658</v>
      </c>
      <c r="Z858" s="46">
        <v>32541.989100817442</v>
      </c>
      <c r="AA858" s="46">
        <v>38759.863760217988</v>
      </c>
      <c r="AB858" s="46">
        <v>34240.749318801092</v>
      </c>
      <c r="AC858" s="46">
        <v>29303.310626702998</v>
      </c>
      <c r="AD858" s="46">
        <v>29137.193460490464</v>
      </c>
      <c r="AE858" s="46">
        <v>31620.463215258857</v>
      </c>
      <c r="AF858" s="46">
        <v>29183.269754768393</v>
      </c>
    </row>
    <row r="859" spans="1:32">
      <c r="A859" s="3">
        <v>2021</v>
      </c>
      <c r="B859" s="5" t="s">
        <v>29</v>
      </c>
      <c r="C859" s="5" t="s">
        <v>19</v>
      </c>
      <c r="D859" s="2">
        <v>29</v>
      </c>
      <c r="E859" s="2">
        <v>19</v>
      </c>
      <c r="F859" s="46">
        <v>30803</v>
      </c>
      <c r="G859" s="46">
        <v>27515</v>
      </c>
      <c r="H859" s="46">
        <v>28964</v>
      </c>
      <c r="I859" s="46">
        <v>29021</v>
      </c>
      <c r="J859" s="46">
        <v>29585</v>
      </c>
      <c r="K859" s="46">
        <v>29552</v>
      </c>
      <c r="L859" s="46">
        <v>32218</v>
      </c>
      <c r="M859" s="46">
        <v>36449</v>
      </c>
      <c r="N859" s="46">
        <v>33958</v>
      </c>
      <c r="O859" s="46">
        <v>29482</v>
      </c>
      <c r="P859" s="46">
        <v>28211</v>
      </c>
      <c r="Q859" s="46">
        <v>30810</v>
      </c>
      <c r="R859" s="46">
        <v>27062</v>
      </c>
      <c r="S859" s="5">
        <v>110.1</v>
      </c>
      <c r="T859" s="46">
        <v>37349.686648501367</v>
      </c>
      <c r="U859" s="46">
        <v>33362.87465940055</v>
      </c>
      <c r="V859" s="46">
        <v>35119.83651226158</v>
      </c>
      <c r="W859" s="46">
        <v>35188.950953678475</v>
      </c>
      <c r="X859" s="46">
        <v>35872.820163487741</v>
      </c>
      <c r="Y859" s="46">
        <v>35832.80653950954</v>
      </c>
      <c r="Z859" s="46">
        <v>39065.422343324251</v>
      </c>
      <c r="AA859" s="46">
        <v>44195.653950953681</v>
      </c>
      <c r="AB859" s="46">
        <v>41175.23160762943</v>
      </c>
      <c r="AC859" s="46">
        <v>35747.929155313352</v>
      </c>
      <c r="AD859" s="46">
        <v>34206.798365122617</v>
      </c>
      <c r="AE859" s="46">
        <v>37358.174386920982</v>
      </c>
      <c r="AF859" s="46">
        <v>32813.596730245234</v>
      </c>
    </row>
    <row r="860" spans="1:32">
      <c r="A860" s="3">
        <v>2021</v>
      </c>
      <c r="B860" s="5" t="s">
        <v>29</v>
      </c>
      <c r="C860" s="5" t="s">
        <v>20</v>
      </c>
      <c r="D860" s="2">
        <v>30</v>
      </c>
      <c r="E860" s="2">
        <v>19</v>
      </c>
      <c r="F860" s="46">
        <v>21242</v>
      </c>
      <c r="G860" s="46">
        <v>19457</v>
      </c>
      <c r="H860" s="46">
        <v>20426</v>
      </c>
      <c r="I860" s="46">
        <v>19343</v>
      </c>
      <c r="J860" s="46">
        <v>19846</v>
      </c>
      <c r="K860" s="46">
        <v>20177</v>
      </c>
      <c r="L860" s="46">
        <v>21019</v>
      </c>
      <c r="M860" s="46">
        <v>27818</v>
      </c>
      <c r="N860" s="46">
        <v>22468</v>
      </c>
      <c r="O860" s="46">
        <v>19512</v>
      </c>
      <c r="P860" s="46">
        <v>20245</v>
      </c>
      <c r="Q860" s="46">
        <v>22539</v>
      </c>
      <c r="R860" s="46">
        <v>20770</v>
      </c>
      <c r="S860" s="5">
        <v>110.1</v>
      </c>
      <c r="T860" s="46">
        <v>25756.648501362401</v>
      </c>
      <c r="U860" s="46">
        <v>23592.275204359674</v>
      </c>
      <c r="V860" s="46">
        <v>24767.220708446868</v>
      </c>
      <c r="W860" s="46">
        <v>23454.046321525886</v>
      </c>
      <c r="X860" s="46">
        <v>24063.950953678475</v>
      </c>
      <c r="Y860" s="46">
        <v>24465.299727520436</v>
      </c>
      <c r="Z860" s="46">
        <v>25486.25340599455</v>
      </c>
      <c r="AA860" s="46">
        <v>33730.272479564032</v>
      </c>
      <c r="AB860" s="46">
        <v>27243.215258855587</v>
      </c>
      <c r="AC860" s="46">
        <v>23658.964577656676</v>
      </c>
      <c r="AD860" s="46">
        <v>24547.752043596731</v>
      </c>
      <c r="AE860" s="46">
        <v>27329.305177111717</v>
      </c>
      <c r="AF860" s="46">
        <v>25184.332425068122</v>
      </c>
    </row>
    <row r="861" spans="1:32">
      <c r="A861" s="3">
        <v>2021</v>
      </c>
      <c r="B861" s="5" t="s">
        <v>29</v>
      </c>
      <c r="C861" s="5" t="s">
        <v>21</v>
      </c>
      <c r="D861" s="2">
        <v>31</v>
      </c>
      <c r="E861" s="2">
        <v>19</v>
      </c>
      <c r="F861" s="46">
        <v>31224</v>
      </c>
      <c r="G861" s="46">
        <v>27666</v>
      </c>
      <c r="H861" s="46">
        <v>29570</v>
      </c>
      <c r="I861" s="46">
        <v>28974</v>
      </c>
      <c r="J861" s="46">
        <v>29161</v>
      </c>
      <c r="K861" s="46">
        <v>29662</v>
      </c>
      <c r="L861" s="46">
        <v>32053</v>
      </c>
      <c r="M861" s="46">
        <v>37635</v>
      </c>
      <c r="N861" s="46">
        <v>33939</v>
      </c>
      <c r="O861" s="46">
        <v>29534</v>
      </c>
      <c r="P861" s="46">
        <v>28886</v>
      </c>
      <c r="Q861" s="46">
        <v>31501</v>
      </c>
      <c r="R861" s="46">
        <v>28902</v>
      </c>
      <c r="S861" s="5">
        <v>110.1</v>
      </c>
      <c r="T861" s="46">
        <v>37860.16348773842</v>
      </c>
      <c r="U861" s="46">
        <v>33545.967302452314</v>
      </c>
      <c r="V861" s="46">
        <v>35854.632152588558</v>
      </c>
      <c r="W861" s="46">
        <v>35131.961852861037</v>
      </c>
      <c r="X861" s="46">
        <v>35358.705722070845</v>
      </c>
      <c r="Y861" s="46">
        <v>35966.185286103544</v>
      </c>
      <c r="Z861" s="46">
        <v>38865.354223433242</v>
      </c>
      <c r="AA861" s="46">
        <v>45633.719346049045</v>
      </c>
      <c r="AB861" s="46">
        <v>41152.193460490467</v>
      </c>
      <c r="AC861" s="46">
        <v>35810.980926430522</v>
      </c>
      <c r="AD861" s="46">
        <v>35025.258855585831</v>
      </c>
      <c r="AE861" s="46">
        <v>38196.035422343324</v>
      </c>
      <c r="AF861" s="46">
        <v>35044.659400544959</v>
      </c>
    </row>
    <row r="862" spans="1:32">
      <c r="A862" s="3">
        <v>2021</v>
      </c>
      <c r="B862" s="5" t="s">
        <v>29</v>
      </c>
      <c r="C862" s="5" t="s">
        <v>22</v>
      </c>
      <c r="D862" s="2">
        <v>32</v>
      </c>
      <c r="E862" s="2">
        <v>19</v>
      </c>
      <c r="F862" s="46">
        <v>33325</v>
      </c>
      <c r="G862" s="46">
        <v>29470</v>
      </c>
      <c r="H862" s="46">
        <v>31616</v>
      </c>
      <c r="I862" s="46">
        <v>31201</v>
      </c>
      <c r="J862" s="46">
        <v>31391</v>
      </c>
      <c r="K862" s="46">
        <v>31615</v>
      </c>
      <c r="L862" s="46">
        <v>35011</v>
      </c>
      <c r="M862" s="46">
        <v>40089</v>
      </c>
      <c r="N862" s="46">
        <v>36840</v>
      </c>
      <c r="O862" s="46">
        <v>31802</v>
      </c>
      <c r="P862" s="46">
        <v>30446</v>
      </c>
      <c r="Q862" s="46">
        <v>33308</v>
      </c>
      <c r="R862" s="46">
        <v>29956</v>
      </c>
      <c r="S862" s="5">
        <v>110.1</v>
      </c>
      <c r="T862" s="46">
        <v>40407.697547683929</v>
      </c>
      <c r="U862" s="46">
        <v>35733.378746594004</v>
      </c>
      <c r="V862" s="46">
        <v>38335.476839237061</v>
      </c>
      <c r="W862" s="46">
        <v>37832.275204359677</v>
      </c>
      <c r="X862" s="46">
        <v>38062.65667574932</v>
      </c>
      <c r="Y862" s="46">
        <v>38334.264305177116</v>
      </c>
      <c r="Z862" s="46">
        <v>42452.029972752047</v>
      </c>
      <c r="AA862" s="46">
        <v>48609.277929155316</v>
      </c>
      <c r="AB862" s="46">
        <v>44669.754768392369</v>
      </c>
      <c r="AC862" s="46">
        <v>38561.008174386923</v>
      </c>
      <c r="AD862" s="46">
        <v>36916.811989100817</v>
      </c>
      <c r="AE862" s="46">
        <v>40387.084468664849</v>
      </c>
      <c r="AF862" s="46">
        <v>36322.670299727521</v>
      </c>
    </row>
    <row r="863" spans="1:32">
      <c r="A863" s="3">
        <v>2021</v>
      </c>
      <c r="B863" s="5" t="s">
        <v>29</v>
      </c>
      <c r="C863" s="5" t="s">
        <v>23</v>
      </c>
      <c r="D863" s="2">
        <v>33</v>
      </c>
      <c r="E863" s="2">
        <v>19</v>
      </c>
      <c r="F863" s="46">
        <v>28301</v>
      </c>
      <c r="G863" s="46">
        <v>25310</v>
      </c>
      <c r="H863" s="46">
        <v>26899</v>
      </c>
      <c r="I863" s="46">
        <v>25618</v>
      </c>
      <c r="J863" s="46">
        <v>25524</v>
      </c>
      <c r="K863" s="46">
        <v>26564</v>
      </c>
      <c r="L863" s="46">
        <v>28734</v>
      </c>
      <c r="M863" s="46">
        <v>35000</v>
      </c>
      <c r="N863" s="46">
        <v>30000</v>
      </c>
      <c r="O863" s="46">
        <v>26159</v>
      </c>
      <c r="P863" s="46">
        <v>27144</v>
      </c>
      <c r="Q863" s="46">
        <v>29318</v>
      </c>
      <c r="R863" s="46">
        <v>27416</v>
      </c>
      <c r="S863" s="5">
        <v>110.1</v>
      </c>
      <c r="T863" s="46">
        <v>34315.926430517713</v>
      </c>
      <c r="U863" s="46">
        <v>30689.237057220711</v>
      </c>
      <c r="V863" s="46">
        <v>32615.953678474118</v>
      </c>
      <c r="W863" s="46">
        <v>31062.697547683925</v>
      </c>
      <c r="X863" s="46">
        <v>30948.719346049049</v>
      </c>
      <c r="Y863" s="46">
        <v>32209.754768392373</v>
      </c>
      <c r="Z863" s="46">
        <v>34840.953678474114</v>
      </c>
      <c r="AA863" s="46">
        <v>42438.692098092644</v>
      </c>
      <c r="AB863" s="46">
        <v>36376.021798365124</v>
      </c>
      <c r="AC863" s="46">
        <v>31718.678474114444</v>
      </c>
      <c r="AD863" s="46">
        <v>32913.024523160762</v>
      </c>
      <c r="AE863" s="46">
        <v>35549.073569482294</v>
      </c>
      <c r="AF863" s="46">
        <v>33242.833787465941</v>
      </c>
    </row>
    <row r="864" spans="1:32">
      <c r="A864" s="3">
        <v>2021</v>
      </c>
      <c r="B864" s="5" t="s">
        <v>29</v>
      </c>
      <c r="C864" s="5" t="s">
        <v>24</v>
      </c>
      <c r="D864" s="2">
        <v>34</v>
      </c>
      <c r="E864" s="2">
        <v>19</v>
      </c>
      <c r="F864" s="46">
        <v>11280</v>
      </c>
      <c r="G864" s="46">
        <v>11307</v>
      </c>
      <c r="H864" s="46">
        <v>10934</v>
      </c>
      <c r="I864" s="46">
        <v>11268</v>
      </c>
      <c r="J864" s="46">
        <v>11077</v>
      </c>
      <c r="K864" s="46">
        <v>11310</v>
      </c>
      <c r="L864" s="46">
        <v>11175</v>
      </c>
      <c r="M864" s="46">
        <v>11038</v>
      </c>
      <c r="N864" s="46">
        <v>11453</v>
      </c>
      <c r="O864" s="46">
        <v>11435</v>
      </c>
      <c r="P864" s="46">
        <v>11526</v>
      </c>
      <c r="Q864" s="46">
        <v>12024</v>
      </c>
      <c r="R864" s="46">
        <v>10871</v>
      </c>
      <c r="S864" s="5">
        <v>110.1</v>
      </c>
      <c r="T864" s="46">
        <v>13677.384196185287</v>
      </c>
      <c r="U864" s="46">
        <v>13710.122615803815</v>
      </c>
      <c r="V864" s="46">
        <v>13257.847411444141</v>
      </c>
      <c r="W864" s="46">
        <v>13662.833787465941</v>
      </c>
      <c r="X864" s="46">
        <v>13431.23978201635</v>
      </c>
      <c r="Y864" s="46">
        <v>13713.760217983652</v>
      </c>
      <c r="Z864" s="46">
        <v>13550.06811989101</v>
      </c>
      <c r="AA864" s="46">
        <v>13383.950953678475</v>
      </c>
      <c r="AB864" s="46">
        <v>13887.152588555859</v>
      </c>
      <c r="AC864" s="46">
        <v>13865.326975476841</v>
      </c>
      <c r="AD864" s="46">
        <v>13975.66757493188</v>
      </c>
      <c r="AE864" s="46">
        <v>14579.509536784743</v>
      </c>
      <c r="AF864" s="46">
        <v>13181.457765667576</v>
      </c>
    </row>
    <row r="865" spans="1:32">
      <c r="A865" s="3">
        <v>2021</v>
      </c>
      <c r="B865" s="5" t="s">
        <v>29</v>
      </c>
      <c r="C865" s="5" t="s">
        <v>25</v>
      </c>
      <c r="D865" s="2">
        <v>35</v>
      </c>
      <c r="E865" s="2">
        <v>19</v>
      </c>
      <c r="F865" s="46">
        <v>10957</v>
      </c>
      <c r="G865" s="46">
        <v>11526</v>
      </c>
      <c r="H865" s="46">
        <v>10643</v>
      </c>
      <c r="I865" s="46">
        <v>11838</v>
      </c>
      <c r="J865" s="46">
        <v>10666</v>
      </c>
      <c r="K865" s="46">
        <v>10860</v>
      </c>
      <c r="L865" s="46">
        <v>10883</v>
      </c>
      <c r="M865" s="46">
        <v>10858</v>
      </c>
      <c r="N865" s="46">
        <v>10909</v>
      </c>
      <c r="O865" s="46">
        <v>11400</v>
      </c>
      <c r="P865" s="46">
        <v>11107</v>
      </c>
      <c r="Q865" s="46">
        <v>11858</v>
      </c>
      <c r="R865" s="46">
        <v>9964</v>
      </c>
      <c r="S865" s="5">
        <v>110.1</v>
      </c>
      <c r="T865" s="46">
        <v>13285.73569482289</v>
      </c>
      <c r="U865" s="46">
        <v>13975.66757493188</v>
      </c>
      <c r="V865" s="46">
        <v>12905</v>
      </c>
      <c r="W865" s="46">
        <v>14353.978201634878</v>
      </c>
      <c r="X865" s="46">
        <v>12932.888283378747</v>
      </c>
      <c r="Y865" s="46">
        <v>13168.119891008175</v>
      </c>
      <c r="Z865" s="46">
        <v>13196.008174386921</v>
      </c>
      <c r="AA865" s="46">
        <v>13165.694822888285</v>
      </c>
      <c r="AB865" s="46">
        <v>13227.534059945505</v>
      </c>
      <c r="AC865" s="46">
        <v>13822.888283378747</v>
      </c>
      <c r="AD865" s="46">
        <v>13467.615803814715</v>
      </c>
      <c r="AE865" s="46">
        <v>14378.228882833788</v>
      </c>
      <c r="AF865" s="46">
        <v>12081.689373297004</v>
      </c>
    </row>
    <row r="866" spans="1:32">
      <c r="A866" s="3">
        <v>2021</v>
      </c>
      <c r="B866" s="5" t="s">
        <v>29</v>
      </c>
      <c r="C866" s="5" t="s">
        <v>26</v>
      </c>
      <c r="D866" s="2">
        <v>36</v>
      </c>
      <c r="E866" s="2">
        <v>19</v>
      </c>
      <c r="F866" s="46">
        <v>11378</v>
      </c>
      <c r="G866" s="46">
        <v>11285</v>
      </c>
      <c r="H866" s="46">
        <v>11006</v>
      </c>
      <c r="I866" s="46">
        <v>11118</v>
      </c>
      <c r="J866" s="46">
        <v>11213</v>
      </c>
      <c r="K866" s="46">
        <v>11425</v>
      </c>
      <c r="L866" s="46">
        <v>11266</v>
      </c>
      <c r="M866" s="46">
        <v>11272</v>
      </c>
      <c r="N866" s="46">
        <v>11556</v>
      </c>
      <c r="O866" s="46">
        <v>11435</v>
      </c>
      <c r="P866" s="46">
        <v>11619</v>
      </c>
      <c r="Q866" s="46">
        <v>12045</v>
      </c>
      <c r="R866" s="46">
        <v>11260</v>
      </c>
      <c r="S866" s="5">
        <v>110.1</v>
      </c>
      <c r="T866" s="46">
        <v>13796.212534059947</v>
      </c>
      <c r="U866" s="46">
        <v>13683.446866485014</v>
      </c>
      <c r="V866" s="46">
        <v>13345.149863760218</v>
      </c>
      <c r="W866" s="46">
        <v>13480.953678474116</v>
      </c>
      <c r="X866" s="46">
        <v>13596.144414168937</v>
      </c>
      <c r="Y866" s="46">
        <v>13853.201634877385</v>
      </c>
      <c r="Z866" s="46">
        <v>13660.408719346049</v>
      </c>
      <c r="AA866" s="46">
        <v>13667.683923705723</v>
      </c>
      <c r="AB866" s="46">
        <v>14012.043596730246</v>
      </c>
      <c r="AC866" s="46">
        <v>13865.326975476841</v>
      </c>
      <c r="AD866" s="46">
        <v>14088.433242506813</v>
      </c>
      <c r="AE866" s="46">
        <v>14604.972752043597</v>
      </c>
      <c r="AF866" s="46">
        <v>13653.133514986377</v>
      </c>
    </row>
    <row r="867" spans="1:32">
      <c r="A867" s="3">
        <v>2022</v>
      </c>
      <c r="B867" s="5" t="s">
        <v>17</v>
      </c>
      <c r="C867" s="5" t="s">
        <v>18</v>
      </c>
      <c r="D867" s="2">
        <v>1</v>
      </c>
      <c r="E867" s="2">
        <v>20</v>
      </c>
      <c r="F867" s="96">
        <v>533.70000000000005</v>
      </c>
      <c r="G867" s="96">
        <v>490</v>
      </c>
      <c r="H867" s="96">
        <v>505</v>
      </c>
      <c r="I867" s="96">
        <v>500</v>
      </c>
      <c r="J867" s="96">
        <v>506.1</v>
      </c>
      <c r="K867" s="96">
        <v>517.5</v>
      </c>
      <c r="L867" s="96">
        <v>550.9</v>
      </c>
      <c r="M867" s="96">
        <v>648.1</v>
      </c>
      <c r="N867" s="96">
        <v>570.70000000000005</v>
      </c>
      <c r="O867" s="96">
        <v>508.8</v>
      </c>
      <c r="P867" s="96">
        <v>505.9</v>
      </c>
      <c r="Q867" s="96">
        <v>528.6</v>
      </c>
      <c r="R867" s="96">
        <v>499.2</v>
      </c>
      <c r="S867" s="5">
        <v>120</v>
      </c>
      <c r="T867" s="96">
        <v>593.74125000000015</v>
      </c>
      <c r="U867" s="96">
        <v>545.125</v>
      </c>
      <c r="V867" s="96">
        <v>561.8125</v>
      </c>
      <c r="W867" s="96">
        <v>556.25</v>
      </c>
      <c r="X867" s="96">
        <v>563.03625</v>
      </c>
      <c r="Y867" s="96">
        <v>575.71875</v>
      </c>
      <c r="Z867" s="96">
        <v>612.87624999999991</v>
      </c>
      <c r="AA867" s="96">
        <v>721.01125000000002</v>
      </c>
      <c r="AB867" s="96">
        <v>634.90375000000006</v>
      </c>
      <c r="AC867" s="96">
        <v>566.04000000000008</v>
      </c>
      <c r="AD867" s="96">
        <v>562.81374999999991</v>
      </c>
      <c r="AE867" s="96">
        <v>588.0675</v>
      </c>
      <c r="AF867" s="96">
        <v>555.36</v>
      </c>
    </row>
    <row r="868" spans="1:32">
      <c r="A868" s="3">
        <v>2022</v>
      </c>
      <c r="B868" s="5" t="s">
        <v>17</v>
      </c>
      <c r="C868" s="5" t="s">
        <v>19</v>
      </c>
      <c r="D868" s="2">
        <v>2</v>
      </c>
      <c r="E868" s="2">
        <v>20</v>
      </c>
      <c r="F868" s="96">
        <v>623.20000000000005</v>
      </c>
      <c r="G868" s="96">
        <v>574.9</v>
      </c>
      <c r="H868" s="96">
        <v>589.1</v>
      </c>
      <c r="I868" s="96">
        <v>593.79999999999995</v>
      </c>
      <c r="J868" s="96">
        <v>601.20000000000005</v>
      </c>
      <c r="K868" s="96">
        <v>601.20000000000005</v>
      </c>
      <c r="L868" s="96">
        <v>660.4</v>
      </c>
      <c r="M868" s="96">
        <v>718.7</v>
      </c>
      <c r="N868" s="96">
        <v>673.7</v>
      </c>
      <c r="O868" s="96">
        <v>603.79999999999995</v>
      </c>
      <c r="P868" s="96">
        <v>584.4</v>
      </c>
      <c r="Q868" s="96">
        <v>620.1</v>
      </c>
      <c r="R868" s="96">
        <v>555.79999999999995</v>
      </c>
      <c r="S868" s="5">
        <v>120</v>
      </c>
      <c r="T868" s="96">
        <v>693.31000000000006</v>
      </c>
      <c r="U868" s="96">
        <v>639.57624999999996</v>
      </c>
      <c r="V868" s="96">
        <v>655.37375000000009</v>
      </c>
      <c r="W868" s="96">
        <v>660.60249999999985</v>
      </c>
      <c r="X868" s="96">
        <v>668.83500000000015</v>
      </c>
      <c r="Y868" s="96">
        <v>668.83500000000015</v>
      </c>
      <c r="Z868" s="96">
        <v>734.69499999999994</v>
      </c>
      <c r="AA868" s="96">
        <v>799.55375000000015</v>
      </c>
      <c r="AB868" s="96">
        <v>749.49125000000015</v>
      </c>
      <c r="AC868" s="96">
        <v>671.72749999999985</v>
      </c>
      <c r="AD868" s="96">
        <v>650.14499999999998</v>
      </c>
      <c r="AE868" s="96">
        <v>689.86125000000004</v>
      </c>
      <c r="AF868" s="96">
        <v>618.32749999999987</v>
      </c>
    </row>
    <row r="869" spans="1:32">
      <c r="A869" s="3">
        <v>2022</v>
      </c>
      <c r="B869" s="5" t="s">
        <v>17</v>
      </c>
      <c r="C869" s="5" t="s">
        <v>20</v>
      </c>
      <c r="D869" s="2">
        <v>3</v>
      </c>
      <c r="E869" s="2">
        <v>20</v>
      </c>
      <c r="F869" s="96">
        <v>449.8</v>
      </c>
      <c r="G869" s="96">
        <v>412.6</v>
      </c>
      <c r="H869" s="96">
        <v>429.4</v>
      </c>
      <c r="I869" s="96">
        <v>414</v>
      </c>
      <c r="J869" s="96">
        <v>414</v>
      </c>
      <c r="K869" s="96">
        <v>430.9</v>
      </c>
      <c r="L869" s="96">
        <v>444.8</v>
      </c>
      <c r="M869" s="96">
        <v>574.9</v>
      </c>
      <c r="N869" s="96">
        <v>473</v>
      </c>
      <c r="O869" s="96">
        <v>422.4</v>
      </c>
      <c r="P869" s="96">
        <v>434.9</v>
      </c>
      <c r="Q869" s="96">
        <v>459.2</v>
      </c>
      <c r="R869" s="96">
        <v>438.8</v>
      </c>
      <c r="S869" s="5">
        <v>120</v>
      </c>
      <c r="T869" s="96">
        <v>500.40250000000003</v>
      </c>
      <c r="U869" s="96">
        <v>459.01750000000004</v>
      </c>
      <c r="V869" s="96">
        <v>477.70749999999992</v>
      </c>
      <c r="W869" s="96">
        <v>460.57499999999999</v>
      </c>
      <c r="X869" s="96">
        <v>460.57499999999999</v>
      </c>
      <c r="Y869" s="96">
        <v>479.37624999999997</v>
      </c>
      <c r="Z869" s="96">
        <v>494.84000000000003</v>
      </c>
      <c r="AA869" s="96">
        <v>639.57624999999996</v>
      </c>
      <c r="AB869" s="96">
        <v>526.21249999999998</v>
      </c>
      <c r="AC869" s="96">
        <v>469.91999999999996</v>
      </c>
      <c r="AD869" s="96">
        <v>483.82624999999996</v>
      </c>
      <c r="AE869" s="96">
        <v>510.85999999999996</v>
      </c>
      <c r="AF869" s="96">
        <v>488.16500000000002</v>
      </c>
    </row>
    <row r="870" spans="1:32">
      <c r="A870" s="3">
        <v>2022</v>
      </c>
      <c r="B870" s="5" t="s">
        <v>17</v>
      </c>
      <c r="C870" s="5" t="s">
        <v>21</v>
      </c>
      <c r="D870" s="2">
        <v>4</v>
      </c>
      <c r="E870" s="2">
        <v>20</v>
      </c>
      <c r="F870" s="96">
        <v>641.79999999999995</v>
      </c>
      <c r="G870" s="96">
        <v>581.4</v>
      </c>
      <c r="H870" s="96">
        <v>604.4</v>
      </c>
      <c r="I870" s="96">
        <v>594.5</v>
      </c>
      <c r="J870" s="96">
        <v>604.29999999999995</v>
      </c>
      <c r="K870" s="96">
        <v>615</v>
      </c>
      <c r="L870" s="96">
        <v>670</v>
      </c>
      <c r="M870" s="96">
        <v>766.6</v>
      </c>
      <c r="N870" s="96">
        <v>689</v>
      </c>
      <c r="O870" s="96">
        <v>622</v>
      </c>
      <c r="P870" s="96">
        <v>604.29999999999995</v>
      </c>
      <c r="Q870" s="96">
        <v>641.29999999999995</v>
      </c>
      <c r="R870" s="96">
        <v>594.20000000000005</v>
      </c>
      <c r="S870" s="5">
        <v>120</v>
      </c>
      <c r="T870" s="96">
        <v>714.00249999999994</v>
      </c>
      <c r="U870" s="96">
        <v>646.8075</v>
      </c>
      <c r="V870" s="96">
        <v>672.39499999999998</v>
      </c>
      <c r="W870" s="96">
        <v>661.38125000000002</v>
      </c>
      <c r="X870" s="96">
        <v>672.28374999999994</v>
      </c>
      <c r="Y870" s="96">
        <v>684.1875</v>
      </c>
      <c r="Z870" s="96">
        <v>745.375</v>
      </c>
      <c r="AA870" s="96">
        <v>852.84250000000009</v>
      </c>
      <c r="AB870" s="96">
        <v>766.51250000000005</v>
      </c>
      <c r="AC870" s="96">
        <v>691.97500000000002</v>
      </c>
      <c r="AD870" s="96">
        <v>672.28374999999994</v>
      </c>
      <c r="AE870" s="96">
        <v>713.44624999999985</v>
      </c>
      <c r="AF870" s="96">
        <v>661.04750000000013</v>
      </c>
    </row>
    <row r="871" spans="1:32">
      <c r="A871" s="3">
        <v>2022</v>
      </c>
      <c r="B871" s="5" t="s">
        <v>17</v>
      </c>
      <c r="C871" s="5" t="s">
        <v>22</v>
      </c>
      <c r="D871" s="2">
        <v>5</v>
      </c>
      <c r="E871" s="2">
        <v>20</v>
      </c>
      <c r="F871" s="96">
        <v>683.2</v>
      </c>
      <c r="G871" s="96">
        <v>621.70000000000005</v>
      </c>
      <c r="H871" s="96">
        <v>649</v>
      </c>
      <c r="I871" s="96">
        <v>642.20000000000005</v>
      </c>
      <c r="J871" s="96">
        <v>650.5</v>
      </c>
      <c r="K871" s="96">
        <v>660.7</v>
      </c>
      <c r="L871" s="96">
        <v>714.1</v>
      </c>
      <c r="M871" s="96">
        <v>804.9</v>
      </c>
      <c r="N871" s="96">
        <v>737.2</v>
      </c>
      <c r="O871" s="96">
        <v>658.5</v>
      </c>
      <c r="P871" s="96">
        <v>633.1</v>
      </c>
      <c r="Q871" s="96">
        <v>674.1</v>
      </c>
      <c r="R871" s="96">
        <v>600</v>
      </c>
      <c r="S871" s="5">
        <v>120</v>
      </c>
      <c r="T871" s="96">
        <v>760.06000000000006</v>
      </c>
      <c r="U871" s="96">
        <v>691.64125000000013</v>
      </c>
      <c r="V871" s="96">
        <v>722.01250000000005</v>
      </c>
      <c r="W871" s="96">
        <v>714.4475000000001</v>
      </c>
      <c r="X871" s="96">
        <v>723.68124999999998</v>
      </c>
      <c r="Y871" s="96">
        <v>735.02875000000006</v>
      </c>
      <c r="Z871" s="96">
        <v>794.43625000000009</v>
      </c>
      <c r="AA871" s="96">
        <v>895.45124999999996</v>
      </c>
      <c r="AB871" s="96">
        <v>820.1350000000001</v>
      </c>
      <c r="AC871" s="96">
        <v>732.58124999999995</v>
      </c>
      <c r="AD871" s="96">
        <v>704.32375000000002</v>
      </c>
      <c r="AE871" s="96">
        <v>749.93625000000009</v>
      </c>
      <c r="AF871" s="96">
        <v>667.5</v>
      </c>
    </row>
    <row r="872" spans="1:32">
      <c r="A872" s="3">
        <v>2022</v>
      </c>
      <c r="B872" s="5" t="s">
        <v>17</v>
      </c>
      <c r="C872" s="5" t="s">
        <v>23</v>
      </c>
      <c r="D872" s="2">
        <v>6</v>
      </c>
      <c r="E872" s="2">
        <v>20</v>
      </c>
      <c r="F872" s="96">
        <v>587.70000000000005</v>
      </c>
      <c r="G872" s="96">
        <v>533.29999999999995</v>
      </c>
      <c r="H872" s="96">
        <v>549.9</v>
      </c>
      <c r="I872" s="96">
        <v>529</v>
      </c>
      <c r="J872" s="96">
        <v>537.20000000000005</v>
      </c>
      <c r="K872" s="96">
        <v>551.70000000000005</v>
      </c>
      <c r="L872" s="96">
        <v>593.6</v>
      </c>
      <c r="M872" s="96">
        <v>720.6</v>
      </c>
      <c r="N872" s="96">
        <v>613.29999999999995</v>
      </c>
      <c r="O872" s="96">
        <v>563.4</v>
      </c>
      <c r="P872" s="96">
        <v>562.70000000000005</v>
      </c>
      <c r="Q872" s="96">
        <v>608.20000000000005</v>
      </c>
      <c r="R872" s="96">
        <v>585</v>
      </c>
      <c r="S872" s="5">
        <v>120</v>
      </c>
      <c r="T872" s="96">
        <v>653.81625000000008</v>
      </c>
      <c r="U872" s="96">
        <v>593.29624999999987</v>
      </c>
      <c r="V872" s="96">
        <v>611.76374999999996</v>
      </c>
      <c r="W872" s="96">
        <v>588.51250000000005</v>
      </c>
      <c r="X872" s="96">
        <v>597.6350000000001</v>
      </c>
      <c r="Y872" s="96">
        <v>613.76625000000013</v>
      </c>
      <c r="Z872" s="96">
        <v>660.38</v>
      </c>
      <c r="AA872" s="96">
        <v>801.66750000000002</v>
      </c>
      <c r="AB872" s="96">
        <v>682.29624999999987</v>
      </c>
      <c r="AC872" s="96">
        <v>626.78249999999991</v>
      </c>
      <c r="AD872" s="96">
        <v>626.00375000000008</v>
      </c>
      <c r="AE872" s="96">
        <v>676.62250000000006</v>
      </c>
      <c r="AF872" s="96">
        <v>650.8125</v>
      </c>
    </row>
    <row r="873" spans="1:32">
      <c r="A873" s="3">
        <v>2022</v>
      </c>
      <c r="B873" s="5" t="s">
        <v>17</v>
      </c>
      <c r="C873" s="5" t="s">
        <v>24</v>
      </c>
      <c r="D873" s="2">
        <v>7</v>
      </c>
      <c r="E873" s="2">
        <v>20</v>
      </c>
      <c r="F873" s="96">
        <v>228.3</v>
      </c>
      <c r="G873" s="96">
        <v>228</v>
      </c>
      <c r="H873" s="96">
        <v>228</v>
      </c>
      <c r="I873" s="96">
        <v>225.6</v>
      </c>
      <c r="J873" s="96">
        <v>224.9</v>
      </c>
      <c r="K873" s="96">
        <v>229.6</v>
      </c>
      <c r="L873" s="96">
        <v>229.2</v>
      </c>
      <c r="M873" s="96">
        <v>227.2</v>
      </c>
      <c r="N873" s="96">
        <v>230.9</v>
      </c>
      <c r="O873" s="96">
        <v>230</v>
      </c>
      <c r="P873" s="96">
        <v>231.5</v>
      </c>
      <c r="Q873" s="96">
        <v>237.7</v>
      </c>
      <c r="R873" s="96">
        <v>223.1</v>
      </c>
      <c r="S873" s="5">
        <v>120</v>
      </c>
      <c r="T873" s="96">
        <v>253.98375000000001</v>
      </c>
      <c r="U873" s="96">
        <v>253.65</v>
      </c>
      <c r="V873" s="96">
        <v>253.65</v>
      </c>
      <c r="W873" s="96">
        <v>250.98</v>
      </c>
      <c r="X873" s="96">
        <v>250.20125000000002</v>
      </c>
      <c r="Y873" s="96">
        <v>255.42999999999998</v>
      </c>
      <c r="Z873" s="96">
        <v>254.98499999999999</v>
      </c>
      <c r="AA873" s="96">
        <v>252.75999999999996</v>
      </c>
      <c r="AB873" s="96">
        <v>256.87625000000003</v>
      </c>
      <c r="AC873" s="96">
        <v>255.875</v>
      </c>
      <c r="AD873" s="96">
        <v>257.54374999999999</v>
      </c>
      <c r="AE873" s="96">
        <v>264.44124999999997</v>
      </c>
      <c r="AF873" s="96">
        <v>248.19874999999999</v>
      </c>
    </row>
    <row r="874" spans="1:32">
      <c r="A874" s="3">
        <v>2022</v>
      </c>
      <c r="B874" s="5" t="s">
        <v>17</v>
      </c>
      <c r="C874" s="5" t="s">
        <v>25</v>
      </c>
      <c r="D874" s="2">
        <v>8</v>
      </c>
      <c r="E874" s="2">
        <v>20</v>
      </c>
      <c r="F874" s="96">
        <v>211.2</v>
      </c>
      <c r="G874" s="96">
        <v>225.5</v>
      </c>
      <c r="H874" s="96">
        <v>209.7</v>
      </c>
      <c r="I874" s="96">
        <v>217.8</v>
      </c>
      <c r="J874" s="96">
        <v>209.2</v>
      </c>
      <c r="K874" s="96">
        <v>226.9</v>
      </c>
      <c r="L874" s="96">
        <v>213.1</v>
      </c>
      <c r="M874" s="96">
        <v>210.4</v>
      </c>
      <c r="N874" s="96">
        <v>198</v>
      </c>
      <c r="O874" s="96">
        <v>212.9</v>
      </c>
      <c r="P874" s="96">
        <v>202.8</v>
      </c>
      <c r="Q874" s="96">
        <v>225.6</v>
      </c>
      <c r="R874" s="96">
        <v>200.1</v>
      </c>
      <c r="S874" s="5">
        <v>120</v>
      </c>
      <c r="T874" s="96">
        <v>234.95999999999998</v>
      </c>
      <c r="U874" s="96">
        <v>250.86875000000001</v>
      </c>
      <c r="V874" s="96">
        <v>233.29124999999996</v>
      </c>
      <c r="W874" s="96">
        <v>242.30250000000004</v>
      </c>
      <c r="X874" s="96">
        <v>232.73499999999999</v>
      </c>
      <c r="Y874" s="96">
        <v>252.42625000000001</v>
      </c>
      <c r="Z874" s="96">
        <v>237.07374999999999</v>
      </c>
      <c r="AA874" s="96">
        <v>234.07000000000002</v>
      </c>
      <c r="AB874" s="96">
        <v>220.27500000000001</v>
      </c>
      <c r="AC874" s="96">
        <v>236.85125000000002</v>
      </c>
      <c r="AD874" s="96">
        <v>225.61500000000004</v>
      </c>
      <c r="AE874" s="96">
        <v>250.98</v>
      </c>
      <c r="AF874" s="96">
        <v>222.61124999999998</v>
      </c>
    </row>
    <row r="875" spans="1:32">
      <c r="A875" s="3">
        <v>2022</v>
      </c>
      <c r="B875" s="5" t="s">
        <v>17</v>
      </c>
      <c r="C875" s="5" t="s">
        <v>26</v>
      </c>
      <c r="D875" s="2">
        <v>9</v>
      </c>
      <c r="E875" s="2">
        <v>20</v>
      </c>
      <c r="F875" s="96">
        <v>234.1</v>
      </c>
      <c r="G875" s="96">
        <v>229.9</v>
      </c>
      <c r="H875" s="96">
        <v>230.4</v>
      </c>
      <c r="I875" s="96">
        <v>228</v>
      </c>
      <c r="J875" s="96">
        <v>229</v>
      </c>
      <c r="K875" s="96">
        <v>234.1</v>
      </c>
      <c r="L875" s="96">
        <v>233.9</v>
      </c>
      <c r="M875" s="96">
        <v>234.1</v>
      </c>
      <c r="N875" s="96">
        <v>241.9</v>
      </c>
      <c r="O875" s="96">
        <v>235.3</v>
      </c>
      <c r="P875" s="96">
        <v>239.6</v>
      </c>
      <c r="Q875" s="96">
        <v>242</v>
      </c>
      <c r="R875" s="96">
        <v>230</v>
      </c>
      <c r="S875" s="5">
        <v>120</v>
      </c>
      <c r="T875" s="96">
        <v>260.43624999999997</v>
      </c>
      <c r="U875" s="96">
        <v>255.76375000000002</v>
      </c>
      <c r="V875" s="96">
        <v>256.32</v>
      </c>
      <c r="W875" s="96">
        <v>253.65</v>
      </c>
      <c r="X875" s="96">
        <v>254.76249999999999</v>
      </c>
      <c r="Y875" s="96">
        <v>260.43624999999997</v>
      </c>
      <c r="Z875" s="96">
        <v>260.21375</v>
      </c>
      <c r="AA875" s="96">
        <v>260.43624999999997</v>
      </c>
      <c r="AB875" s="96">
        <v>269.11375000000004</v>
      </c>
      <c r="AC875" s="96">
        <v>261.77125000000001</v>
      </c>
      <c r="AD875" s="96">
        <v>266.55500000000001</v>
      </c>
      <c r="AE875" s="96">
        <v>269.22500000000002</v>
      </c>
      <c r="AF875" s="96">
        <v>255.875</v>
      </c>
    </row>
    <row r="876" spans="1:32">
      <c r="A876" s="3">
        <v>2022</v>
      </c>
      <c r="B876" s="5" t="s">
        <v>27</v>
      </c>
      <c r="C876" s="5" t="s">
        <v>18</v>
      </c>
      <c r="D876" s="2">
        <v>10</v>
      </c>
      <c r="E876" s="2">
        <v>20</v>
      </c>
      <c r="F876" s="44">
        <v>14.79</v>
      </c>
      <c r="G876" s="44">
        <v>13.51</v>
      </c>
      <c r="H876" s="44">
        <v>13.92</v>
      </c>
      <c r="I876" s="44">
        <v>13.62</v>
      </c>
      <c r="J876" s="44">
        <v>13.86</v>
      </c>
      <c r="K876" s="44">
        <v>14.01</v>
      </c>
      <c r="L876" s="44">
        <v>15.22</v>
      </c>
      <c r="M876" s="44">
        <v>18.04</v>
      </c>
      <c r="N876" s="44">
        <v>16.010000000000002</v>
      </c>
      <c r="O876" s="44">
        <v>14.37</v>
      </c>
      <c r="P876" s="44">
        <v>14.02</v>
      </c>
      <c r="Q876" s="44">
        <v>15.03</v>
      </c>
      <c r="R876" s="44">
        <v>13.5</v>
      </c>
      <c r="S876" s="5">
        <v>120</v>
      </c>
      <c r="T876" s="44">
        <v>16.453875</v>
      </c>
      <c r="U876" s="44">
        <v>15.029875000000001</v>
      </c>
      <c r="V876" s="44">
        <v>15.485999999999999</v>
      </c>
      <c r="W876" s="44">
        <v>15.15225</v>
      </c>
      <c r="X876" s="44">
        <v>15.41925</v>
      </c>
      <c r="Y876" s="44">
        <v>15.586125000000001</v>
      </c>
      <c r="Z876" s="44">
        <v>16.93225</v>
      </c>
      <c r="AA876" s="44">
        <v>20.069499999999998</v>
      </c>
      <c r="AB876" s="44">
        <v>17.811125000000001</v>
      </c>
      <c r="AC876" s="44">
        <v>15.986625</v>
      </c>
      <c r="AD876" s="44">
        <v>15.597249999999999</v>
      </c>
      <c r="AE876" s="44">
        <v>16.720874999999999</v>
      </c>
      <c r="AF876" s="44">
        <v>15.018750000000001</v>
      </c>
    </row>
    <row r="877" spans="1:32">
      <c r="A877" s="3">
        <v>2022</v>
      </c>
      <c r="B877" s="5" t="s">
        <v>27</v>
      </c>
      <c r="C877" s="5" t="s">
        <v>19</v>
      </c>
      <c r="D877" s="2">
        <v>11</v>
      </c>
      <c r="E877" s="2">
        <v>20</v>
      </c>
      <c r="F877" s="44">
        <v>16</v>
      </c>
      <c r="G877" s="44">
        <v>14.7</v>
      </c>
      <c r="H877" s="44">
        <v>14.98</v>
      </c>
      <c r="I877" s="44">
        <v>14.96</v>
      </c>
      <c r="J877" s="44">
        <v>15.18</v>
      </c>
      <c r="K877" s="44">
        <v>15.16</v>
      </c>
      <c r="L877" s="44">
        <v>16.72</v>
      </c>
      <c r="M877" s="44">
        <v>19.05</v>
      </c>
      <c r="N877" s="44">
        <v>17.670000000000002</v>
      </c>
      <c r="O877" s="44">
        <v>15.48</v>
      </c>
      <c r="P877" s="44">
        <v>15.01</v>
      </c>
      <c r="Q877" s="44">
        <v>16.13</v>
      </c>
      <c r="R877" s="44">
        <v>14.05</v>
      </c>
      <c r="S877" s="5">
        <v>120</v>
      </c>
      <c r="T877" s="44">
        <v>17.8</v>
      </c>
      <c r="U877" s="44">
        <v>16.353749999999998</v>
      </c>
      <c r="V877" s="44">
        <v>16.66525</v>
      </c>
      <c r="W877" s="44">
        <v>16.643000000000001</v>
      </c>
      <c r="X877" s="44">
        <v>16.88775</v>
      </c>
      <c r="Y877" s="44">
        <v>16.865500000000001</v>
      </c>
      <c r="Z877" s="44">
        <v>18.600999999999999</v>
      </c>
      <c r="AA877" s="44">
        <v>21.193125000000002</v>
      </c>
      <c r="AB877" s="44">
        <v>19.657875000000001</v>
      </c>
      <c r="AC877" s="44">
        <v>17.221499999999999</v>
      </c>
      <c r="AD877" s="44">
        <v>16.698625</v>
      </c>
      <c r="AE877" s="44">
        <v>17.944624999999998</v>
      </c>
      <c r="AF877" s="44">
        <v>15.630625000000002</v>
      </c>
    </row>
    <row r="878" spans="1:32">
      <c r="A878" s="3">
        <v>2022</v>
      </c>
      <c r="B878" s="5" t="s">
        <v>27</v>
      </c>
      <c r="C878" s="5" t="s">
        <v>20</v>
      </c>
      <c r="D878" s="2">
        <v>12</v>
      </c>
      <c r="E878" s="2">
        <v>20</v>
      </c>
      <c r="F878" s="44">
        <v>13.6</v>
      </c>
      <c r="G878" s="44">
        <v>12.41</v>
      </c>
      <c r="H878" s="44">
        <v>12.9</v>
      </c>
      <c r="I878" s="44">
        <v>12.42</v>
      </c>
      <c r="J878" s="44">
        <v>12.57</v>
      </c>
      <c r="K878" s="44">
        <v>12.91</v>
      </c>
      <c r="L878" s="44">
        <v>13.69</v>
      </c>
      <c r="M878" s="44">
        <v>17.16</v>
      </c>
      <c r="N878" s="44">
        <v>14.4</v>
      </c>
      <c r="O878" s="44">
        <v>13.23</v>
      </c>
      <c r="P878" s="44">
        <v>13.17</v>
      </c>
      <c r="Q878" s="44">
        <v>14.11</v>
      </c>
      <c r="R878" s="44">
        <v>12.92</v>
      </c>
      <c r="S878" s="5">
        <v>120</v>
      </c>
      <c r="T878" s="44">
        <v>15.129999999999999</v>
      </c>
      <c r="U878" s="44">
        <v>13.806125000000002</v>
      </c>
      <c r="V878" s="44">
        <v>14.35125</v>
      </c>
      <c r="W878" s="44">
        <v>13.81725</v>
      </c>
      <c r="X878" s="44">
        <v>13.984125000000001</v>
      </c>
      <c r="Y878" s="44">
        <v>14.362375000000002</v>
      </c>
      <c r="Z878" s="44">
        <v>15.230124999999999</v>
      </c>
      <c r="AA878" s="44">
        <v>19.090500000000002</v>
      </c>
      <c r="AB878" s="44">
        <v>16.02</v>
      </c>
      <c r="AC878" s="44">
        <v>14.718375000000002</v>
      </c>
      <c r="AD878" s="44">
        <v>14.651624999999999</v>
      </c>
      <c r="AE878" s="44">
        <v>15.697374999999999</v>
      </c>
      <c r="AF878" s="44">
        <v>14.3735</v>
      </c>
    </row>
    <row r="879" spans="1:32">
      <c r="A879" s="3">
        <v>2022</v>
      </c>
      <c r="B879" s="5" t="s">
        <v>27</v>
      </c>
      <c r="C879" s="5" t="s">
        <v>21</v>
      </c>
      <c r="D879" s="2">
        <v>13</v>
      </c>
      <c r="E879" s="2">
        <v>20</v>
      </c>
      <c r="F879" s="44">
        <v>16.399999999999999</v>
      </c>
      <c r="G879" s="44">
        <v>14.9</v>
      </c>
      <c r="H879" s="44">
        <v>15.33</v>
      </c>
      <c r="I879" s="44">
        <v>15</v>
      </c>
      <c r="J879" s="44">
        <v>15.2</v>
      </c>
      <c r="K879" s="44">
        <v>15.52</v>
      </c>
      <c r="L879" s="44">
        <v>16.78</v>
      </c>
      <c r="M879" s="44">
        <v>20.07</v>
      </c>
      <c r="N879" s="44">
        <v>17.73</v>
      </c>
      <c r="O879" s="44">
        <v>15.8</v>
      </c>
      <c r="P879" s="44">
        <v>15.39</v>
      </c>
      <c r="Q879" s="44">
        <v>16.670000000000002</v>
      </c>
      <c r="R879" s="44">
        <v>14.94</v>
      </c>
      <c r="S879" s="5">
        <v>120</v>
      </c>
      <c r="T879" s="44">
        <v>18.244999999999997</v>
      </c>
      <c r="U879" s="44">
        <v>16.576250000000002</v>
      </c>
      <c r="V879" s="44">
        <v>17.054625000000001</v>
      </c>
      <c r="W879" s="44">
        <v>16.6875</v>
      </c>
      <c r="X879" s="44">
        <v>16.91</v>
      </c>
      <c r="Y879" s="44">
        <v>17.266000000000002</v>
      </c>
      <c r="Z879" s="44">
        <v>18.667750000000002</v>
      </c>
      <c r="AA879" s="44">
        <v>22.327875000000002</v>
      </c>
      <c r="AB879" s="44">
        <v>19.724625</v>
      </c>
      <c r="AC879" s="44">
        <v>17.577500000000001</v>
      </c>
      <c r="AD879" s="44">
        <v>17.121375</v>
      </c>
      <c r="AE879" s="44">
        <v>18.545375</v>
      </c>
      <c r="AF879" s="44">
        <v>16.620750000000001</v>
      </c>
    </row>
    <row r="880" spans="1:32">
      <c r="A880" s="3">
        <v>2022</v>
      </c>
      <c r="B880" s="5" t="s">
        <v>27</v>
      </c>
      <c r="C880" s="5" t="s">
        <v>22</v>
      </c>
      <c r="D880" s="2">
        <v>14</v>
      </c>
      <c r="E880" s="2">
        <v>20</v>
      </c>
      <c r="F880" s="44">
        <v>16.96</v>
      </c>
      <c r="G880" s="44">
        <v>15.44</v>
      </c>
      <c r="H880" s="44">
        <v>16</v>
      </c>
      <c r="I880" s="44">
        <v>15.78</v>
      </c>
      <c r="J880" s="44">
        <v>15.86</v>
      </c>
      <c r="K880" s="44">
        <v>16.14</v>
      </c>
      <c r="L880" s="44">
        <v>17.54</v>
      </c>
      <c r="M880" s="44">
        <v>20.6</v>
      </c>
      <c r="N880" s="44">
        <v>18.600000000000001</v>
      </c>
      <c r="O880" s="44">
        <v>16.32</v>
      </c>
      <c r="P880" s="44">
        <v>15.88</v>
      </c>
      <c r="Q880" s="44">
        <v>16.96</v>
      </c>
      <c r="R880" s="44">
        <v>14.65</v>
      </c>
      <c r="S880" s="5">
        <v>120</v>
      </c>
      <c r="T880" s="44">
        <v>18.868000000000002</v>
      </c>
      <c r="U880" s="44">
        <v>17.177</v>
      </c>
      <c r="V880" s="44">
        <v>17.8</v>
      </c>
      <c r="W880" s="44">
        <v>17.555250000000001</v>
      </c>
      <c r="X880" s="44">
        <v>17.64425</v>
      </c>
      <c r="Y880" s="44">
        <v>17.955750000000002</v>
      </c>
      <c r="Z880" s="44">
        <v>19.513249999999996</v>
      </c>
      <c r="AA880" s="44">
        <v>22.917500000000004</v>
      </c>
      <c r="AB880" s="44">
        <v>20.692500000000003</v>
      </c>
      <c r="AC880" s="44">
        <v>18.156000000000002</v>
      </c>
      <c r="AD880" s="44">
        <v>17.666499999999999</v>
      </c>
      <c r="AE880" s="44">
        <v>18.868000000000002</v>
      </c>
      <c r="AF880" s="44">
        <v>16.298125000000002</v>
      </c>
    </row>
    <row r="881" spans="1:32">
      <c r="A881" s="3">
        <v>2022</v>
      </c>
      <c r="B881" s="5" t="s">
        <v>27</v>
      </c>
      <c r="C881" s="5" t="s">
        <v>23</v>
      </c>
      <c r="D881" s="2">
        <v>15</v>
      </c>
      <c r="E881" s="2">
        <v>20</v>
      </c>
      <c r="F881" s="44">
        <v>15.56</v>
      </c>
      <c r="G881" s="44">
        <v>14.21</v>
      </c>
      <c r="H881" s="44">
        <v>14.43</v>
      </c>
      <c r="I881" s="44">
        <v>13.93</v>
      </c>
      <c r="J881" s="44">
        <v>14.2</v>
      </c>
      <c r="K881" s="44">
        <v>14.65</v>
      </c>
      <c r="L881" s="44">
        <v>15.52</v>
      </c>
      <c r="M881" s="44">
        <v>19.440000000000001</v>
      </c>
      <c r="N881" s="44">
        <v>16.350000000000001</v>
      </c>
      <c r="O881" s="44">
        <v>14.79</v>
      </c>
      <c r="P881" s="44">
        <v>14.81</v>
      </c>
      <c r="Q881" s="44">
        <v>16.37</v>
      </c>
      <c r="R881" s="44">
        <v>15.38</v>
      </c>
      <c r="S881" s="5">
        <v>120</v>
      </c>
      <c r="T881" s="44">
        <v>17.310500000000001</v>
      </c>
      <c r="U881" s="44">
        <v>15.808625000000001</v>
      </c>
      <c r="V881" s="44">
        <v>16.053374999999999</v>
      </c>
      <c r="W881" s="44">
        <v>15.497125</v>
      </c>
      <c r="X881" s="44">
        <v>15.797499999999998</v>
      </c>
      <c r="Y881" s="44">
        <v>16.298125000000002</v>
      </c>
      <c r="Z881" s="44">
        <v>17.266000000000002</v>
      </c>
      <c r="AA881" s="44">
        <v>21.627000000000002</v>
      </c>
      <c r="AB881" s="44">
        <v>18.189375000000002</v>
      </c>
      <c r="AC881" s="44">
        <v>16.453875</v>
      </c>
      <c r="AD881" s="44">
        <v>16.476125</v>
      </c>
      <c r="AE881" s="44">
        <v>18.211625000000002</v>
      </c>
      <c r="AF881" s="44">
        <v>17.110250000000001</v>
      </c>
    </row>
    <row r="882" spans="1:32">
      <c r="A882" s="3">
        <v>2022</v>
      </c>
      <c r="B882" s="5" t="s">
        <v>27</v>
      </c>
      <c r="C882" s="5" t="s">
        <v>24</v>
      </c>
      <c r="D882" s="2">
        <v>16</v>
      </c>
      <c r="E882" s="2">
        <v>20</v>
      </c>
      <c r="F882" s="44">
        <v>11.16</v>
      </c>
      <c r="G882" s="44">
        <v>10.76</v>
      </c>
      <c r="H882" s="44">
        <v>10.83</v>
      </c>
      <c r="I882" s="44">
        <v>10.83</v>
      </c>
      <c r="J882" s="44">
        <v>10.87</v>
      </c>
      <c r="K882" s="44">
        <v>10.93</v>
      </c>
      <c r="L882" s="44">
        <v>11.3</v>
      </c>
      <c r="M882" s="44">
        <v>11.78</v>
      </c>
      <c r="N882" s="44">
        <v>11.6</v>
      </c>
      <c r="O882" s="44">
        <v>11.37</v>
      </c>
      <c r="P882" s="44">
        <v>11.1</v>
      </c>
      <c r="Q882" s="44">
        <v>11.77</v>
      </c>
      <c r="R882" s="44">
        <v>10.69</v>
      </c>
      <c r="S882" s="5">
        <v>120</v>
      </c>
      <c r="T882" s="44">
        <v>12.415500000000002</v>
      </c>
      <c r="U882" s="44">
        <v>11.970499999999999</v>
      </c>
      <c r="V882" s="44">
        <v>12.048375</v>
      </c>
      <c r="W882" s="44">
        <v>12.048375</v>
      </c>
      <c r="X882" s="44">
        <v>12.092874999999999</v>
      </c>
      <c r="Y882" s="44">
        <v>12.159625</v>
      </c>
      <c r="Z882" s="44">
        <v>12.571250000000001</v>
      </c>
      <c r="AA882" s="44">
        <v>13.10525</v>
      </c>
      <c r="AB882" s="44">
        <v>12.904999999999999</v>
      </c>
      <c r="AC882" s="44">
        <v>12.649125</v>
      </c>
      <c r="AD882" s="44">
        <v>12.348749999999999</v>
      </c>
      <c r="AE882" s="44">
        <v>13.094124999999998</v>
      </c>
      <c r="AF882" s="44">
        <v>11.892625000000001</v>
      </c>
    </row>
    <row r="883" spans="1:32">
      <c r="A883" s="3">
        <v>2022</v>
      </c>
      <c r="B883" s="5" t="s">
        <v>27</v>
      </c>
      <c r="C883" s="5" t="s">
        <v>25</v>
      </c>
      <c r="D883" s="2">
        <v>17</v>
      </c>
      <c r="E883" s="2">
        <v>20</v>
      </c>
      <c r="F883" s="44">
        <v>10.91</v>
      </c>
      <c r="G883" s="44">
        <v>10.36</v>
      </c>
      <c r="H883" s="44">
        <v>10.51</v>
      </c>
      <c r="I883" s="44">
        <v>10.78</v>
      </c>
      <c r="J883" s="44">
        <v>10.53</v>
      </c>
      <c r="K883" s="44">
        <v>10.69</v>
      </c>
      <c r="L883" s="44">
        <v>10.87</v>
      </c>
      <c r="M883" s="44">
        <v>11.14</v>
      </c>
      <c r="N883" s="44">
        <v>11.26</v>
      </c>
      <c r="O883" s="44">
        <v>10.88</v>
      </c>
      <c r="P883" s="44">
        <v>10.72</v>
      </c>
      <c r="Q883" s="44">
        <v>11.22</v>
      </c>
      <c r="R883" s="44">
        <v>10.66</v>
      </c>
      <c r="S883" s="5">
        <v>120</v>
      </c>
      <c r="T883" s="44">
        <v>12.137375</v>
      </c>
      <c r="U883" s="44">
        <v>11.525499999999999</v>
      </c>
      <c r="V883" s="44">
        <v>11.692375</v>
      </c>
      <c r="W883" s="44">
        <v>11.992749999999999</v>
      </c>
      <c r="X883" s="44">
        <v>11.714625</v>
      </c>
      <c r="Y883" s="44">
        <v>11.892625000000001</v>
      </c>
      <c r="Z883" s="44">
        <v>12.092874999999999</v>
      </c>
      <c r="AA883" s="44">
        <v>12.39325</v>
      </c>
      <c r="AB883" s="44">
        <v>12.52675</v>
      </c>
      <c r="AC883" s="44">
        <v>12.104000000000001</v>
      </c>
      <c r="AD883" s="44">
        <v>11.926</v>
      </c>
      <c r="AE883" s="44">
        <v>12.482250000000001</v>
      </c>
      <c r="AF883" s="44">
        <v>11.859250000000001</v>
      </c>
    </row>
    <row r="884" spans="1:32">
      <c r="A884" s="3">
        <v>2022</v>
      </c>
      <c r="B884" s="5" t="s">
        <v>27</v>
      </c>
      <c r="C884" s="5" t="s">
        <v>26</v>
      </c>
      <c r="D884" s="2">
        <v>18</v>
      </c>
      <c r="E884" s="2">
        <v>20</v>
      </c>
      <c r="F884" s="44">
        <v>11.29</v>
      </c>
      <c r="G884" s="44">
        <v>10.87</v>
      </c>
      <c r="H884" s="44">
        <v>10.9</v>
      </c>
      <c r="I884" s="44">
        <v>10.84</v>
      </c>
      <c r="J884" s="44">
        <v>10.95</v>
      </c>
      <c r="K884" s="44">
        <v>11</v>
      </c>
      <c r="L884" s="44">
        <v>11.48</v>
      </c>
      <c r="M884" s="44">
        <v>12.17</v>
      </c>
      <c r="N884" s="44">
        <v>11.73</v>
      </c>
      <c r="O884" s="44">
        <v>11.55</v>
      </c>
      <c r="P884" s="44">
        <v>11.21</v>
      </c>
      <c r="Q884" s="44">
        <v>11.91</v>
      </c>
      <c r="R884" s="44">
        <v>10.71</v>
      </c>
      <c r="S884" s="5">
        <v>120</v>
      </c>
      <c r="T884" s="44">
        <v>12.560124999999999</v>
      </c>
      <c r="U884" s="44">
        <v>12.092874999999999</v>
      </c>
      <c r="V884" s="44">
        <v>12.126250000000001</v>
      </c>
      <c r="W884" s="44">
        <v>12.059499999999998</v>
      </c>
      <c r="X884" s="44">
        <v>12.181874999999998</v>
      </c>
      <c r="Y884" s="44">
        <v>12.237500000000001</v>
      </c>
      <c r="Z884" s="44">
        <v>12.771500000000001</v>
      </c>
      <c r="AA884" s="44">
        <v>13.539125</v>
      </c>
      <c r="AB884" s="44">
        <v>13.049625000000001</v>
      </c>
      <c r="AC884" s="44">
        <v>12.849375000000002</v>
      </c>
      <c r="AD884" s="44">
        <v>12.471125000000001</v>
      </c>
      <c r="AE884" s="44">
        <v>13.249875000000001</v>
      </c>
      <c r="AF884" s="44">
        <v>11.914875</v>
      </c>
    </row>
    <row r="885" spans="1:32">
      <c r="A885" s="3">
        <v>2022</v>
      </c>
      <c r="B885" s="5" t="s">
        <v>28</v>
      </c>
      <c r="C885" s="5" t="s">
        <v>18</v>
      </c>
      <c r="D885" s="2">
        <v>19</v>
      </c>
      <c r="E885" s="2">
        <v>20</v>
      </c>
      <c r="F885" s="45">
        <v>14.74</v>
      </c>
      <c r="G885" s="45">
        <v>13.47</v>
      </c>
      <c r="H885" s="45">
        <v>13.87</v>
      </c>
      <c r="I885" s="45">
        <v>13.59</v>
      </c>
      <c r="J885" s="45">
        <v>13.81</v>
      </c>
      <c r="K885" s="45">
        <v>13.96</v>
      </c>
      <c r="L885" s="45">
        <v>15.16</v>
      </c>
      <c r="M885" s="45">
        <v>18</v>
      </c>
      <c r="N885" s="45">
        <v>16</v>
      </c>
      <c r="O885" s="45">
        <v>14.35</v>
      </c>
      <c r="P885" s="45">
        <v>14</v>
      </c>
      <c r="Q885" s="45">
        <v>15</v>
      </c>
      <c r="R885" s="45">
        <v>13.42</v>
      </c>
      <c r="S885" s="5">
        <v>120</v>
      </c>
      <c r="T885" s="45">
        <v>16.398250000000001</v>
      </c>
      <c r="U885" s="45">
        <v>14.985375000000001</v>
      </c>
      <c r="V885" s="45">
        <v>15.430375</v>
      </c>
      <c r="W885" s="45">
        <v>15.118874999999999</v>
      </c>
      <c r="X885" s="45">
        <v>15.363625000000001</v>
      </c>
      <c r="Y885" s="45">
        <v>15.5305</v>
      </c>
      <c r="Z885" s="45">
        <v>16.865500000000001</v>
      </c>
      <c r="AA885" s="45">
        <v>20.024999999999999</v>
      </c>
      <c r="AB885" s="45">
        <v>17.8</v>
      </c>
      <c r="AC885" s="45">
        <v>15.964374999999999</v>
      </c>
      <c r="AD885" s="45">
        <v>15.574999999999999</v>
      </c>
      <c r="AE885" s="45">
        <v>16.6875</v>
      </c>
      <c r="AF885" s="45">
        <v>14.92975</v>
      </c>
    </row>
    <row r="886" spans="1:32">
      <c r="A886" s="3">
        <v>2022</v>
      </c>
      <c r="B886" s="5" t="s">
        <v>28</v>
      </c>
      <c r="C886" s="5" t="s">
        <v>19</v>
      </c>
      <c r="D886" s="2">
        <v>20</v>
      </c>
      <c r="E886" s="2">
        <v>20</v>
      </c>
      <c r="F886" s="45">
        <v>15.88</v>
      </c>
      <c r="G886" s="45">
        <v>14.6</v>
      </c>
      <c r="H886" s="45">
        <v>14.87</v>
      </c>
      <c r="I886" s="45">
        <v>14.77</v>
      </c>
      <c r="J886" s="45">
        <v>15.04</v>
      </c>
      <c r="K886" s="45">
        <v>15.1</v>
      </c>
      <c r="L886" s="45">
        <v>16.59</v>
      </c>
      <c r="M886" s="45">
        <v>18.920000000000002</v>
      </c>
      <c r="N886" s="45">
        <v>17.559999999999999</v>
      </c>
      <c r="O886" s="45">
        <v>15.41</v>
      </c>
      <c r="P886" s="45">
        <v>15</v>
      </c>
      <c r="Q886" s="45">
        <v>15.97</v>
      </c>
      <c r="R886" s="45">
        <v>13.96</v>
      </c>
      <c r="S886" s="5">
        <v>120</v>
      </c>
      <c r="T886" s="45">
        <v>17.666499999999999</v>
      </c>
      <c r="U886" s="45">
        <v>16.2425</v>
      </c>
      <c r="V886" s="45">
        <v>16.542874999999999</v>
      </c>
      <c r="W886" s="45">
        <v>16.431625</v>
      </c>
      <c r="X886" s="45">
        <v>16.731999999999999</v>
      </c>
      <c r="Y886" s="45">
        <v>16.798749999999998</v>
      </c>
      <c r="Z886" s="45">
        <v>18.456374999999998</v>
      </c>
      <c r="AA886" s="45">
        <v>21.048500000000001</v>
      </c>
      <c r="AB886" s="45">
        <v>19.535499999999999</v>
      </c>
      <c r="AC886" s="45">
        <v>17.143625</v>
      </c>
      <c r="AD886" s="45">
        <v>16.6875</v>
      </c>
      <c r="AE886" s="45">
        <v>17.766624999999998</v>
      </c>
      <c r="AF886" s="45">
        <v>15.5305</v>
      </c>
    </row>
    <row r="887" spans="1:32">
      <c r="A887" s="3">
        <v>2022</v>
      </c>
      <c r="B887" s="5" t="s">
        <v>28</v>
      </c>
      <c r="C887" s="5" t="s">
        <v>20</v>
      </c>
      <c r="D887" s="2">
        <v>21</v>
      </c>
      <c r="E887" s="2">
        <v>20</v>
      </c>
      <c r="F887" s="45">
        <v>13.59</v>
      </c>
      <c r="G887" s="45">
        <v>12.44</v>
      </c>
      <c r="H887" s="45">
        <v>12.88</v>
      </c>
      <c r="I887" s="45">
        <v>12.42</v>
      </c>
      <c r="J887" s="45">
        <v>12.57</v>
      </c>
      <c r="K887" s="45">
        <v>12.91</v>
      </c>
      <c r="L887" s="45">
        <v>13.69</v>
      </c>
      <c r="M887" s="45">
        <v>17.149999999999999</v>
      </c>
      <c r="N887" s="45">
        <v>14.41</v>
      </c>
      <c r="O887" s="45">
        <v>13.21</v>
      </c>
      <c r="P887" s="45">
        <v>13.21</v>
      </c>
      <c r="Q887" s="45">
        <v>14.11</v>
      </c>
      <c r="R887" s="45">
        <v>12.9</v>
      </c>
      <c r="S887" s="5">
        <v>120</v>
      </c>
      <c r="T887" s="45">
        <v>15.118874999999999</v>
      </c>
      <c r="U887" s="45">
        <v>13.839499999999999</v>
      </c>
      <c r="V887" s="45">
        <v>14.329000000000001</v>
      </c>
      <c r="W887" s="45">
        <v>13.81725</v>
      </c>
      <c r="X887" s="45">
        <v>13.984125000000001</v>
      </c>
      <c r="Y887" s="45">
        <v>14.362375000000002</v>
      </c>
      <c r="Z887" s="45">
        <v>15.230124999999999</v>
      </c>
      <c r="AA887" s="45">
        <v>19.079374999999995</v>
      </c>
      <c r="AB887" s="45">
        <v>16.031124999999999</v>
      </c>
      <c r="AC887" s="45">
        <v>14.696125</v>
      </c>
      <c r="AD887" s="45">
        <v>14.696125</v>
      </c>
      <c r="AE887" s="45">
        <v>15.697374999999999</v>
      </c>
      <c r="AF887" s="45">
        <v>14.35125</v>
      </c>
    </row>
    <row r="888" spans="1:32">
      <c r="A888" s="3">
        <v>2022</v>
      </c>
      <c r="B888" s="5" t="s">
        <v>28</v>
      </c>
      <c r="C888" s="5" t="s">
        <v>21</v>
      </c>
      <c r="D888" s="2">
        <v>22</v>
      </c>
      <c r="E888" s="2">
        <v>20</v>
      </c>
      <c r="F888" s="45">
        <v>16.34</v>
      </c>
      <c r="G888" s="45">
        <v>14.78</v>
      </c>
      <c r="H888" s="45">
        <v>15.26</v>
      </c>
      <c r="I888" s="45">
        <v>14.92</v>
      </c>
      <c r="J888" s="45">
        <v>15.08</v>
      </c>
      <c r="K888" s="45">
        <v>15.45</v>
      </c>
      <c r="L888" s="45">
        <v>16.71</v>
      </c>
      <c r="M888" s="45">
        <v>20.03</v>
      </c>
      <c r="N888" s="45">
        <v>17.62</v>
      </c>
      <c r="O888" s="45">
        <v>15.73</v>
      </c>
      <c r="P888" s="45">
        <v>15.33</v>
      </c>
      <c r="Q888" s="45">
        <v>16.59</v>
      </c>
      <c r="R888" s="45">
        <v>14.82</v>
      </c>
      <c r="S888" s="5">
        <v>120</v>
      </c>
      <c r="T888" s="45">
        <v>18.178249999999998</v>
      </c>
      <c r="U888" s="45">
        <v>16.44275</v>
      </c>
      <c r="V888" s="45">
        <v>16.976749999999999</v>
      </c>
      <c r="W888" s="45">
        <v>16.598499999999998</v>
      </c>
      <c r="X888" s="45">
        <v>16.776500000000002</v>
      </c>
      <c r="Y888" s="45">
        <v>17.188124999999999</v>
      </c>
      <c r="Z888" s="45">
        <v>18.589875000000003</v>
      </c>
      <c r="AA888" s="45">
        <v>22.283374999999999</v>
      </c>
      <c r="AB888" s="45">
        <v>19.602250000000002</v>
      </c>
      <c r="AC888" s="45">
        <v>17.499624999999998</v>
      </c>
      <c r="AD888" s="45">
        <v>17.054625000000001</v>
      </c>
      <c r="AE888" s="45">
        <v>18.456374999999998</v>
      </c>
      <c r="AF888" s="45">
        <v>16.48725</v>
      </c>
    </row>
    <row r="889" spans="1:32">
      <c r="A889" s="3">
        <v>2022</v>
      </c>
      <c r="B889" s="5" t="s">
        <v>28</v>
      </c>
      <c r="C889" s="5" t="s">
        <v>22</v>
      </c>
      <c r="D889" s="2">
        <v>23</v>
      </c>
      <c r="E889" s="2">
        <v>20</v>
      </c>
      <c r="F889" s="45">
        <v>16.84</v>
      </c>
      <c r="G889" s="45">
        <v>15.22</v>
      </c>
      <c r="H889" s="45">
        <v>15.88</v>
      </c>
      <c r="I889" s="45">
        <v>15.55</v>
      </c>
      <c r="J889" s="45">
        <v>15.76</v>
      </c>
      <c r="K889" s="45">
        <v>16</v>
      </c>
      <c r="L889" s="45">
        <v>17.47</v>
      </c>
      <c r="M889" s="45">
        <v>20.54</v>
      </c>
      <c r="N889" s="45">
        <v>18.489999999999998</v>
      </c>
      <c r="O889" s="45">
        <v>16.23</v>
      </c>
      <c r="P889" s="45">
        <v>15.74</v>
      </c>
      <c r="Q889" s="45">
        <v>16.850000000000001</v>
      </c>
      <c r="R889" s="45">
        <v>14.47</v>
      </c>
      <c r="S889" s="5">
        <v>120</v>
      </c>
      <c r="T889" s="45">
        <v>18.734500000000001</v>
      </c>
      <c r="U889" s="45">
        <v>16.93225</v>
      </c>
      <c r="V889" s="45">
        <v>17.666499999999999</v>
      </c>
      <c r="W889" s="45">
        <v>17.299375000000001</v>
      </c>
      <c r="X889" s="45">
        <v>17.533000000000001</v>
      </c>
      <c r="Y889" s="45">
        <v>17.8</v>
      </c>
      <c r="Z889" s="45">
        <v>19.435375000000001</v>
      </c>
      <c r="AA889" s="45">
        <v>22.850749999999998</v>
      </c>
      <c r="AB889" s="45">
        <v>20.570125000000001</v>
      </c>
      <c r="AC889" s="45">
        <v>18.055875</v>
      </c>
      <c r="AD889" s="45">
        <v>17.510749999999998</v>
      </c>
      <c r="AE889" s="45">
        <v>18.745625000000004</v>
      </c>
      <c r="AF889" s="45">
        <v>16.097875000000002</v>
      </c>
    </row>
    <row r="890" spans="1:32">
      <c r="A890" s="3">
        <v>2022</v>
      </c>
      <c r="B890" s="5" t="s">
        <v>28</v>
      </c>
      <c r="C890" s="5" t="s">
        <v>23</v>
      </c>
      <c r="D890" s="2">
        <v>24</v>
      </c>
      <c r="E890" s="2">
        <v>20</v>
      </c>
      <c r="F890" s="45">
        <v>15.56</v>
      </c>
      <c r="G890" s="45">
        <v>14.21</v>
      </c>
      <c r="H890" s="45">
        <v>14.41</v>
      </c>
      <c r="I890" s="45">
        <v>13.92</v>
      </c>
      <c r="J890" s="45">
        <v>14.15</v>
      </c>
      <c r="K890" s="45">
        <v>14.62</v>
      </c>
      <c r="L890" s="45">
        <v>15.55</v>
      </c>
      <c r="M890" s="45">
        <v>19.48</v>
      </c>
      <c r="N890" s="45">
        <v>16.29</v>
      </c>
      <c r="O890" s="45">
        <v>14.76</v>
      </c>
      <c r="P890" s="45">
        <v>14.73</v>
      </c>
      <c r="Q890" s="45">
        <v>16.350000000000001</v>
      </c>
      <c r="R890" s="45">
        <v>15.34</v>
      </c>
      <c r="S890" s="5">
        <v>120</v>
      </c>
      <c r="T890" s="45">
        <v>17.310500000000001</v>
      </c>
      <c r="U890" s="45">
        <v>15.808625000000001</v>
      </c>
      <c r="V890" s="45">
        <v>16.031124999999999</v>
      </c>
      <c r="W890" s="45">
        <v>15.485999999999999</v>
      </c>
      <c r="X890" s="45">
        <v>15.741875</v>
      </c>
      <c r="Y890" s="45">
        <v>16.264749999999999</v>
      </c>
      <c r="Z890" s="45">
        <v>17.299375000000001</v>
      </c>
      <c r="AA890" s="45">
        <v>21.671499999999998</v>
      </c>
      <c r="AB890" s="45">
        <v>18.122624999999996</v>
      </c>
      <c r="AC890" s="45">
        <v>16.420500000000001</v>
      </c>
      <c r="AD890" s="45">
        <v>16.387125000000001</v>
      </c>
      <c r="AE890" s="45">
        <v>18.189375000000002</v>
      </c>
      <c r="AF890" s="45">
        <v>17.065749999999998</v>
      </c>
    </row>
    <row r="891" spans="1:32">
      <c r="A891" s="3">
        <v>2022</v>
      </c>
      <c r="B891" s="5" t="s">
        <v>28</v>
      </c>
      <c r="C891" s="5" t="s">
        <v>24</v>
      </c>
      <c r="D891" s="2">
        <v>25</v>
      </c>
      <c r="E891" s="2">
        <v>20</v>
      </c>
      <c r="F891" s="45">
        <v>11.19</v>
      </c>
      <c r="G891" s="45">
        <v>10.77</v>
      </c>
      <c r="H891" s="45">
        <v>10.84</v>
      </c>
      <c r="I891" s="45">
        <v>10.83</v>
      </c>
      <c r="J891" s="45">
        <v>10.91</v>
      </c>
      <c r="K891" s="45">
        <v>10.96</v>
      </c>
      <c r="L891" s="45">
        <v>11.31</v>
      </c>
      <c r="M891" s="45">
        <v>11.8</v>
      </c>
      <c r="N891" s="45">
        <v>11.63</v>
      </c>
      <c r="O891" s="45">
        <v>11.41</v>
      </c>
      <c r="P891" s="45">
        <v>11.14</v>
      </c>
      <c r="Q891" s="45">
        <v>11.79</v>
      </c>
      <c r="R891" s="45">
        <v>10.68</v>
      </c>
      <c r="S891" s="5">
        <v>120</v>
      </c>
      <c r="T891" s="45">
        <v>12.448874999999999</v>
      </c>
      <c r="U891" s="45">
        <v>11.981624999999999</v>
      </c>
      <c r="V891" s="45">
        <v>12.059499999999998</v>
      </c>
      <c r="W891" s="45">
        <v>12.048375</v>
      </c>
      <c r="X891" s="45">
        <v>12.137375</v>
      </c>
      <c r="Y891" s="45">
        <v>12.193000000000001</v>
      </c>
      <c r="Z891" s="45">
        <v>12.582375000000001</v>
      </c>
      <c r="AA891" s="45">
        <v>13.127500000000001</v>
      </c>
      <c r="AB891" s="45">
        <v>12.938375000000001</v>
      </c>
      <c r="AC891" s="45">
        <v>12.693625000000001</v>
      </c>
      <c r="AD891" s="45">
        <v>12.39325</v>
      </c>
      <c r="AE891" s="45">
        <v>13.116375</v>
      </c>
      <c r="AF891" s="45">
        <v>11.881499999999999</v>
      </c>
    </row>
    <row r="892" spans="1:32">
      <c r="A892" s="3">
        <v>2022</v>
      </c>
      <c r="B892" s="5" t="s">
        <v>28</v>
      </c>
      <c r="C892" s="5" t="s">
        <v>25</v>
      </c>
      <c r="D892" s="2">
        <v>26</v>
      </c>
      <c r="E892" s="2">
        <v>20</v>
      </c>
      <c r="F892" s="45">
        <v>10.95</v>
      </c>
      <c r="G892" s="45">
        <v>10.36</v>
      </c>
      <c r="H892" s="45">
        <v>10.52</v>
      </c>
      <c r="I892" s="45">
        <v>10.77</v>
      </c>
      <c r="J892" s="45">
        <v>10.56</v>
      </c>
      <c r="K892" s="45">
        <v>10.69</v>
      </c>
      <c r="L892" s="45">
        <v>10.9</v>
      </c>
      <c r="M892" s="45">
        <v>11.19</v>
      </c>
      <c r="N892" s="45">
        <v>11.3</v>
      </c>
      <c r="O892" s="45">
        <v>11</v>
      </c>
      <c r="P892" s="45">
        <v>10.71</v>
      </c>
      <c r="Q892" s="45">
        <v>11.25</v>
      </c>
      <c r="R892" s="45">
        <v>10.6</v>
      </c>
      <c r="S892" s="5">
        <v>120</v>
      </c>
      <c r="T892" s="45">
        <v>12.181874999999998</v>
      </c>
      <c r="U892" s="45">
        <v>11.525499999999999</v>
      </c>
      <c r="V892" s="45">
        <v>11.703499999999998</v>
      </c>
      <c r="W892" s="45">
        <v>11.981624999999999</v>
      </c>
      <c r="X892" s="45">
        <v>11.747999999999999</v>
      </c>
      <c r="Y892" s="45">
        <v>11.892625000000001</v>
      </c>
      <c r="Z892" s="45">
        <v>12.126250000000001</v>
      </c>
      <c r="AA892" s="45">
        <v>12.448874999999999</v>
      </c>
      <c r="AB892" s="45">
        <v>12.571250000000001</v>
      </c>
      <c r="AC892" s="45">
        <v>12.237500000000001</v>
      </c>
      <c r="AD892" s="45">
        <v>11.914875</v>
      </c>
      <c r="AE892" s="45">
        <v>12.515625</v>
      </c>
      <c r="AF892" s="45">
        <v>11.792499999999999</v>
      </c>
    </row>
    <row r="893" spans="1:32">
      <c r="A893" s="3">
        <v>2022</v>
      </c>
      <c r="B893" s="5" t="s">
        <v>28</v>
      </c>
      <c r="C893" s="5" t="s">
        <v>26</v>
      </c>
      <c r="D893" s="2">
        <v>27</v>
      </c>
      <c r="E893" s="2">
        <v>20</v>
      </c>
      <c r="F893" s="45">
        <v>11.31</v>
      </c>
      <c r="G893" s="45">
        <v>10.89</v>
      </c>
      <c r="H893" s="45">
        <v>10.92</v>
      </c>
      <c r="I893" s="45">
        <v>10.85</v>
      </c>
      <c r="J893" s="45">
        <v>11</v>
      </c>
      <c r="K893" s="45">
        <v>11.03</v>
      </c>
      <c r="L893" s="45">
        <v>11.5</v>
      </c>
      <c r="M893" s="45">
        <v>12.18</v>
      </c>
      <c r="N893" s="45">
        <v>11.76</v>
      </c>
      <c r="O893" s="45">
        <v>11.57</v>
      </c>
      <c r="P893" s="45">
        <v>11.23</v>
      </c>
      <c r="Q893" s="45">
        <v>11.95</v>
      </c>
      <c r="R893" s="45">
        <v>10.7</v>
      </c>
      <c r="S893" s="5">
        <v>120</v>
      </c>
      <c r="T893" s="45">
        <v>12.582375000000001</v>
      </c>
      <c r="U893" s="45">
        <v>12.115125000000001</v>
      </c>
      <c r="V893" s="45">
        <v>12.1485</v>
      </c>
      <c r="W893" s="45">
        <v>12.070625</v>
      </c>
      <c r="X893" s="45">
        <v>12.237500000000001</v>
      </c>
      <c r="Y893" s="45">
        <v>12.270874999999998</v>
      </c>
      <c r="Z893" s="45">
        <v>12.793749999999999</v>
      </c>
      <c r="AA893" s="45">
        <v>13.55025</v>
      </c>
      <c r="AB893" s="45">
        <v>13.083</v>
      </c>
      <c r="AC893" s="45">
        <v>12.871625</v>
      </c>
      <c r="AD893" s="45">
        <v>12.493375000000002</v>
      </c>
      <c r="AE893" s="45">
        <v>13.294374999999999</v>
      </c>
      <c r="AF893" s="45">
        <v>11.903749999999999</v>
      </c>
    </row>
    <row r="894" spans="1:32">
      <c r="A894" s="3">
        <v>2022</v>
      </c>
      <c r="B894" s="5" t="s">
        <v>29</v>
      </c>
      <c r="C894" s="5" t="s">
        <v>18</v>
      </c>
      <c r="D894" s="2">
        <v>28</v>
      </c>
      <c r="E894" s="2">
        <v>20</v>
      </c>
      <c r="F894" s="46">
        <v>27774</v>
      </c>
      <c r="G894" s="46">
        <v>25282</v>
      </c>
      <c r="H894" s="46">
        <v>26152</v>
      </c>
      <c r="I894" s="46">
        <v>25928</v>
      </c>
      <c r="J894" s="46">
        <v>26331</v>
      </c>
      <c r="K894" s="46">
        <v>26435</v>
      </c>
      <c r="L894" s="46">
        <v>28920</v>
      </c>
      <c r="M894" s="46">
        <v>34062</v>
      </c>
      <c r="N894" s="46">
        <v>30172</v>
      </c>
      <c r="O894" s="46">
        <v>26730</v>
      </c>
      <c r="P894" s="46">
        <v>26275</v>
      </c>
      <c r="Q894" s="46">
        <v>27683</v>
      </c>
      <c r="R894" s="46">
        <v>25398</v>
      </c>
      <c r="S894" s="5">
        <v>120</v>
      </c>
      <c r="T894" s="46">
        <v>30898.575000000001</v>
      </c>
      <c r="U894" s="46">
        <v>28126.224999999999</v>
      </c>
      <c r="V894" s="46">
        <v>29094.1</v>
      </c>
      <c r="W894" s="46">
        <v>28844.9</v>
      </c>
      <c r="X894" s="46">
        <v>29293.237499999999</v>
      </c>
      <c r="Y894" s="46">
        <v>29408.9375</v>
      </c>
      <c r="Z894" s="46">
        <v>32173.5</v>
      </c>
      <c r="AA894" s="46">
        <v>37893.974999999999</v>
      </c>
      <c r="AB894" s="46">
        <v>33566.35</v>
      </c>
      <c r="AC894" s="46">
        <v>29737.125</v>
      </c>
      <c r="AD894" s="46">
        <v>29230.9375</v>
      </c>
      <c r="AE894" s="46">
        <v>30797.337500000001</v>
      </c>
      <c r="AF894" s="46">
        <v>28255.275000000001</v>
      </c>
    </row>
    <row r="895" spans="1:32">
      <c r="A895" s="3">
        <v>2022</v>
      </c>
      <c r="B895" s="5" t="s">
        <v>29</v>
      </c>
      <c r="C895" s="5" t="s">
        <v>19</v>
      </c>
      <c r="D895" s="2">
        <v>29</v>
      </c>
      <c r="E895" s="2">
        <v>20</v>
      </c>
      <c r="F895" s="46">
        <v>32905</v>
      </c>
      <c r="G895" s="46">
        <v>29868</v>
      </c>
      <c r="H895" s="46">
        <v>30914</v>
      </c>
      <c r="I895" s="46">
        <v>31138</v>
      </c>
      <c r="J895" s="46">
        <v>31426</v>
      </c>
      <c r="K895" s="46">
        <v>31556</v>
      </c>
      <c r="L895" s="46">
        <v>34726</v>
      </c>
      <c r="M895" s="46">
        <v>38000</v>
      </c>
      <c r="N895" s="46">
        <v>35894</v>
      </c>
      <c r="O895" s="46">
        <v>31906</v>
      </c>
      <c r="P895" s="46">
        <v>30675</v>
      </c>
      <c r="Q895" s="46">
        <v>33030</v>
      </c>
      <c r="R895" s="46">
        <v>28683</v>
      </c>
      <c r="S895" s="5">
        <v>120</v>
      </c>
      <c r="T895" s="46">
        <v>36606.8125</v>
      </c>
      <c r="U895" s="46">
        <v>33228.15</v>
      </c>
      <c r="V895" s="46">
        <v>34391.824999999997</v>
      </c>
      <c r="W895" s="46">
        <v>34641.025000000001</v>
      </c>
      <c r="X895" s="46">
        <v>34961.425000000003</v>
      </c>
      <c r="Y895" s="46">
        <v>35106.050000000003</v>
      </c>
      <c r="Z895" s="46">
        <v>38632.675000000003</v>
      </c>
      <c r="AA895" s="46">
        <v>42275</v>
      </c>
      <c r="AB895" s="46">
        <v>39932.074999999997</v>
      </c>
      <c r="AC895" s="46">
        <v>35495.425000000003</v>
      </c>
      <c r="AD895" s="46">
        <v>34125.9375</v>
      </c>
      <c r="AE895" s="46">
        <v>36745.875</v>
      </c>
      <c r="AF895" s="46">
        <v>31909.837500000001</v>
      </c>
    </row>
    <row r="896" spans="1:32">
      <c r="A896" s="3">
        <v>2022</v>
      </c>
      <c r="B896" s="5" t="s">
        <v>29</v>
      </c>
      <c r="C896" s="5" t="s">
        <v>20</v>
      </c>
      <c r="D896" s="2">
        <v>30</v>
      </c>
      <c r="E896" s="2">
        <v>20</v>
      </c>
      <c r="F896" s="46">
        <v>22772</v>
      </c>
      <c r="G896" s="46">
        <v>20740</v>
      </c>
      <c r="H896" s="46">
        <v>21777</v>
      </c>
      <c r="I896" s="46">
        <v>20953</v>
      </c>
      <c r="J896" s="46">
        <v>20977</v>
      </c>
      <c r="K896" s="46">
        <v>21495</v>
      </c>
      <c r="L896" s="46">
        <v>22787</v>
      </c>
      <c r="M896" s="46">
        <v>29847</v>
      </c>
      <c r="N896" s="46">
        <v>24159</v>
      </c>
      <c r="O896" s="46">
        <v>21353</v>
      </c>
      <c r="P896" s="46">
        <v>22212</v>
      </c>
      <c r="Q896" s="46">
        <v>23914</v>
      </c>
      <c r="R896" s="46">
        <v>22128</v>
      </c>
      <c r="S896" s="5">
        <v>120</v>
      </c>
      <c r="T896" s="46">
        <v>25333.85</v>
      </c>
      <c r="U896" s="46">
        <v>23073.25</v>
      </c>
      <c r="V896" s="46">
        <v>24226.912499999999</v>
      </c>
      <c r="W896" s="46">
        <v>23310.212500000001</v>
      </c>
      <c r="X896" s="46">
        <v>23336.912499999999</v>
      </c>
      <c r="Y896" s="46">
        <v>23913.1875</v>
      </c>
      <c r="Z896" s="46">
        <v>25350.537499999999</v>
      </c>
      <c r="AA896" s="46">
        <v>33204.787499999999</v>
      </c>
      <c r="AB896" s="46">
        <v>26876.887500000001</v>
      </c>
      <c r="AC896" s="46">
        <v>23755.212500000001</v>
      </c>
      <c r="AD896" s="46">
        <v>24710.85</v>
      </c>
      <c r="AE896" s="46">
        <v>26604.325000000001</v>
      </c>
      <c r="AF896" s="46">
        <v>24617.4</v>
      </c>
    </row>
    <row r="897" spans="1:32">
      <c r="A897" s="3">
        <v>2022</v>
      </c>
      <c r="B897" s="5" t="s">
        <v>29</v>
      </c>
      <c r="C897" s="5" t="s">
        <v>21</v>
      </c>
      <c r="D897" s="2">
        <v>31</v>
      </c>
      <c r="E897" s="2">
        <v>20</v>
      </c>
      <c r="F897" s="46">
        <v>33061</v>
      </c>
      <c r="G897" s="46">
        <v>29816</v>
      </c>
      <c r="H897" s="46">
        <v>30883</v>
      </c>
      <c r="I897" s="46">
        <v>30531</v>
      </c>
      <c r="J897" s="46">
        <v>30946</v>
      </c>
      <c r="K897" s="46">
        <v>31416</v>
      </c>
      <c r="L897" s="46">
        <v>34426</v>
      </c>
      <c r="M897" s="46">
        <v>39497</v>
      </c>
      <c r="N897" s="46">
        <v>35734</v>
      </c>
      <c r="O897" s="46">
        <v>31799</v>
      </c>
      <c r="P897" s="46">
        <v>30846</v>
      </c>
      <c r="Q897" s="46">
        <v>33332</v>
      </c>
      <c r="R897" s="46">
        <v>30214</v>
      </c>
      <c r="S897" s="5">
        <v>120</v>
      </c>
      <c r="T897" s="46">
        <v>36780.362500000003</v>
      </c>
      <c r="U897" s="46">
        <v>33170.300000000003</v>
      </c>
      <c r="V897" s="46">
        <v>34357.337500000001</v>
      </c>
      <c r="W897" s="46">
        <v>33965.737500000003</v>
      </c>
      <c r="X897" s="46">
        <v>34427.425000000003</v>
      </c>
      <c r="Y897" s="46">
        <v>34950.300000000003</v>
      </c>
      <c r="Z897" s="46">
        <v>38298.925000000003</v>
      </c>
      <c r="AA897" s="46">
        <v>43940.412499999999</v>
      </c>
      <c r="AB897" s="46">
        <v>39754.074999999997</v>
      </c>
      <c r="AC897" s="46">
        <v>35376.387499999997</v>
      </c>
      <c r="AD897" s="46">
        <v>34316.175000000003</v>
      </c>
      <c r="AE897" s="46">
        <v>37081.85</v>
      </c>
      <c r="AF897" s="46">
        <v>33613.074999999997</v>
      </c>
    </row>
    <row r="898" spans="1:32">
      <c r="A898" s="3">
        <v>2022</v>
      </c>
      <c r="B898" s="5" t="s">
        <v>29</v>
      </c>
      <c r="C898" s="5" t="s">
        <v>22</v>
      </c>
      <c r="D898" s="2">
        <v>32</v>
      </c>
      <c r="E898" s="2">
        <v>20</v>
      </c>
      <c r="F898" s="46">
        <v>35256</v>
      </c>
      <c r="G898" s="46">
        <v>31834</v>
      </c>
      <c r="H898" s="46">
        <v>33218</v>
      </c>
      <c r="I898" s="46">
        <v>33159</v>
      </c>
      <c r="J898" s="46">
        <v>33300</v>
      </c>
      <c r="K898" s="46">
        <v>33837</v>
      </c>
      <c r="L898" s="46">
        <v>36995</v>
      </c>
      <c r="M898" s="46">
        <v>41713</v>
      </c>
      <c r="N898" s="46">
        <v>38714</v>
      </c>
      <c r="O898" s="46">
        <v>34230</v>
      </c>
      <c r="P898" s="46">
        <v>32589</v>
      </c>
      <c r="Q898" s="46">
        <v>35107</v>
      </c>
      <c r="R898" s="46">
        <v>31220</v>
      </c>
      <c r="S898" s="5">
        <v>120</v>
      </c>
      <c r="T898" s="46">
        <v>39222.300000000003</v>
      </c>
      <c r="U898" s="46">
        <v>35415.324999999997</v>
      </c>
      <c r="V898" s="46">
        <v>36955.025000000001</v>
      </c>
      <c r="W898" s="46">
        <v>36889.387499999997</v>
      </c>
      <c r="X898" s="46">
        <v>37046.25</v>
      </c>
      <c r="Y898" s="46">
        <v>37643.662499999999</v>
      </c>
      <c r="Z898" s="46">
        <v>41156.9375</v>
      </c>
      <c r="AA898" s="46">
        <v>46405.712500000001</v>
      </c>
      <c r="AB898" s="46">
        <v>43069.324999999997</v>
      </c>
      <c r="AC898" s="46">
        <v>38080.875</v>
      </c>
      <c r="AD898" s="46">
        <v>36255.262499999997</v>
      </c>
      <c r="AE898" s="46">
        <v>39056.537499999999</v>
      </c>
      <c r="AF898" s="46">
        <v>34732.25</v>
      </c>
    </row>
    <row r="899" spans="1:32">
      <c r="A899" s="3">
        <v>2022</v>
      </c>
      <c r="B899" s="5" t="s">
        <v>29</v>
      </c>
      <c r="C899" s="5" t="s">
        <v>23</v>
      </c>
      <c r="D899" s="2">
        <v>33</v>
      </c>
      <c r="E899" s="2">
        <v>20</v>
      </c>
      <c r="F899" s="46">
        <v>29842</v>
      </c>
      <c r="G899" s="46">
        <v>27042</v>
      </c>
      <c r="H899" s="46">
        <v>27807</v>
      </c>
      <c r="I899" s="46">
        <v>26870</v>
      </c>
      <c r="J899" s="46">
        <v>27275</v>
      </c>
      <c r="K899" s="46">
        <v>27607</v>
      </c>
      <c r="L899" s="46">
        <v>30711</v>
      </c>
      <c r="M899" s="46">
        <v>36811</v>
      </c>
      <c r="N899" s="46">
        <v>31298</v>
      </c>
      <c r="O899" s="46">
        <v>28038</v>
      </c>
      <c r="P899" s="46">
        <v>28562</v>
      </c>
      <c r="Q899" s="46">
        <v>30998</v>
      </c>
      <c r="R899" s="46">
        <v>28795</v>
      </c>
      <c r="S899" s="5">
        <v>120</v>
      </c>
      <c r="T899" s="46">
        <v>33199.224999999999</v>
      </c>
      <c r="U899" s="46">
        <v>30084.224999999999</v>
      </c>
      <c r="V899" s="46">
        <v>30935.287499999999</v>
      </c>
      <c r="W899" s="46">
        <v>29892.875</v>
      </c>
      <c r="X899" s="46">
        <v>30343.4375</v>
      </c>
      <c r="Y899" s="46">
        <v>30712.787499999999</v>
      </c>
      <c r="Z899" s="46">
        <v>34165.987500000003</v>
      </c>
      <c r="AA899" s="46">
        <v>40952.237500000003</v>
      </c>
      <c r="AB899" s="46">
        <v>34819.025000000001</v>
      </c>
      <c r="AC899" s="46">
        <v>31192.275000000001</v>
      </c>
      <c r="AD899" s="46">
        <v>31775.224999999999</v>
      </c>
      <c r="AE899" s="46">
        <v>34485.275000000001</v>
      </c>
      <c r="AF899" s="46">
        <v>32034.4375</v>
      </c>
    </row>
    <row r="900" spans="1:32">
      <c r="A900" s="3">
        <v>2022</v>
      </c>
      <c r="B900" s="5" t="s">
        <v>29</v>
      </c>
      <c r="C900" s="5" t="s">
        <v>24</v>
      </c>
      <c r="D900" s="2">
        <v>34</v>
      </c>
      <c r="E900" s="2">
        <v>20</v>
      </c>
      <c r="F900" s="46">
        <v>12281</v>
      </c>
      <c r="G900" s="46">
        <v>12325</v>
      </c>
      <c r="H900" s="46">
        <v>12126</v>
      </c>
      <c r="I900" s="46">
        <v>11999</v>
      </c>
      <c r="J900" s="46">
        <v>11857</v>
      </c>
      <c r="K900" s="46">
        <v>12302</v>
      </c>
      <c r="L900" s="46">
        <v>12234</v>
      </c>
      <c r="M900" s="46">
        <v>12178</v>
      </c>
      <c r="N900" s="46">
        <v>12538</v>
      </c>
      <c r="O900" s="46">
        <v>12350</v>
      </c>
      <c r="P900" s="46">
        <v>12276</v>
      </c>
      <c r="Q900" s="46">
        <v>12870</v>
      </c>
      <c r="R900" s="46">
        <v>12069</v>
      </c>
      <c r="S900" s="5">
        <v>120</v>
      </c>
      <c r="T900" s="46">
        <v>13662.612499999999</v>
      </c>
      <c r="U900" s="46">
        <v>13711.5625</v>
      </c>
      <c r="V900" s="46">
        <v>13490.174999999999</v>
      </c>
      <c r="W900" s="46">
        <v>13348.887500000001</v>
      </c>
      <c r="X900" s="46">
        <v>13190.9125</v>
      </c>
      <c r="Y900" s="46">
        <v>13685.975</v>
      </c>
      <c r="Z900" s="46">
        <v>13610.325000000001</v>
      </c>
      <c r="AA900" s="46">
        <v>13548.025</v>
      </c>
      <c r="AB900" s="46">
        <v>13948.525</v>
      </c>
      <c r="AC900" s="46">
        <v>13739.375</v>
      </c>
      <c r="AD900" s="46">
        <v>13657.05</v>
      </c>
      <c r="AE900" s="46">
        <v>14317.875</v>
      </c>
      <c r="AF900" s="46">
        <v>13426.762500000001</v>
      </c>
    </row>
    <row r="901" spans="1:32">
      <c r="A901" s="3">
        <v>2022</v>
      </c>
      <c r="B901" s="5" t="s">
        <v>29</v>
      </c>
      <c r="C901" s="5" t="s">
        <v>25</v>
      </c>
      <c r="D901" s="2">
        <v>35</v>
      </c>
      <c r="E901" s="2">
        <v>20</v>
      </c>
      <c r="F901" s="46">
        <v>12000</v>
      </c>
      <c r="G901" s="46">
        <v>12726</v>
      </c>
      <c r="H901" s="46">
        <v>11863</v>
      </c>
      <c r="I901" s="46">
        <v>12263</v>
      </c>
      <c r="J901" s="46">
        <v>12000</v>
      </c>
      <c r="K901" s="46">
        <v>12463</v>
      </c>
      <c r="L901" s="46">
        <v>12000</v>
      </c>
      <c r="M901" s="46">
        <v>11494</v>
      </c>
      <c r="N901" s="46">
        <v>11708</v>
      </c>
      <c r="O901" s="46">
        <v>12352</v>
      </c>
      <c r="P901" s="46">
        <v>11712</v>
      </c>
      <c r="Q901" s="46">
        <v>12430</v>
      </c>
      <c r="R901" s="46">
        <v>11427</v>
      </c>
      <c r="S901" s="5">
        <v>120</v>
      </c>
      <c r="T901" s="46">
        <v>13350</v>
      </c>
      <c r="U901" s="46">
        <v>14157.674999999999</v>
      </c>
      <c r="V901" s="46">
        <v>13197.5875</v>
      </c>
      <c r="W901" s="46">
        <v>13642.5875</v>
      </c>
      <c r="X901" s="46">
        <v>13350</v>
      </c>
      <c r="Y901" s="46">
        <v>13865.0875</v>
      </c>
      <c r="Z901" s="46">
        <v>13350</v>
      </c>
      <c r="AA901" s="46">
        <v>12787.075000000001</v>
      </c>
      <c r="AB901" s="46">
        <v>13025.15</v>
      </c>
      <c r="AC901" s="46">
        <v>13741.6</v>
      </c>
      <c r="AD901" s="46">
        <v>13029.6</v>
      </c>
      <c r="AE901" s="46">
        <v>13828.375</v>
      </c>
      <c r="AF901" s="46">
        <v>12712.5375</v>
      </c>
    </row>
    <row r="902" spans="1:32">
      <c r="A902" s="3">
        <v>2022</v>
      </c>
      <c r="B902" s="5" t="s">
        <v>29</v>
      </c>
      <c r="C902" s="5" t="s">
        <v>26</v>
      </c>
      <c r="D902" s="2">
        <v>36</v>
      </c>
      <c r="E902" s="2">
        <v>20</v>
      </c>
      <c r="F902" s="46">
        <v>12378</v>
      </c>
      <c r="G902" s="46">
        <v>12089</v>
      </c>
      <c r="H902" s="46">
        <v>12245</v>
      </c>
      <c r="I902" s="46">
        <v>11947</v>
      </c>
      <c r="J902" s="46">
        <v>11770</v>
      </c>
      <c r="K902" s="46">
        <v>12208</v>
      </c>
      <c r="L902" s="46">
        <v>12305</v>
      </c>
      <c r="M902" s="46">
        <v>12542</v>
      </c>
      <c r="N902" s="46">
        <v>12848</v>
      </c>
      <c r="O902" s="46">
        <v>12349</v>
      </c>
      <c r="P902" s="46">
        <v>12368</v>
      </c>
      <c r="Q902" s="46">
        <v>12954</v>
      </c>
      <c r="R902" s="46">
        <v>12173</v>
      </c>
      <c r="S902" s="5">
        <v>120</v>
      </c>
      <c r="T902" s="46">
        <v>13770.525</v>
      </c>
      <c r="U902" s="46">
        <v>13449.012500000001</v>
      </c>
      <c r="V902" s="46">
        <v>13622.5625</v>
      </c>
      <c r="W902" s="46">
        <v>13291.0375</v>
      </c>
      <c r="X902" s="46">
        <v>13094.125</v>
      </c>
      <c r="Y902" s="46">
        <v>13581.4</v>
      </c>
      <c r="Z902" s="46">
        <v>13689.3125</v>
      </c>
      <c r="AA902" s="46">
        <v>13952.975</v>
      </c>
      <c r="AB902" s="46">
        <v>14293.4</v>
      </c>
      <c r="AC902" s="46">
        <v>13738.262500000001</v>
      </c>
      <c r="AD902" s="46">
        <v>13759.4</v>
      </c>
      <c r="AE902" s="46">
        <v>14411.325000000001</v>
      </c>
      <c r="AF902" s="46">
        <v>13542.4625</v>
      </c>
    </row>
    <row r="903" spans="1:32">
      <c r="A903" s="3">
        <v>2023</v>
      </c>
      <c r="B903" s="5" t="s">
        <v>17</v>
      </c>
      <c r="C903" s="5" t="s">
        <v>18</v>
      </c>
      <c r="D903" s="2">
        <v>1</v>
      </c>
      <c r="E903" s="2">
        <v>21</v>
      </c>
      <c r="F903" s="96">
        <v>574.9</v>
      </c>
      <c r="G903" s="96">
        <v>527</v>
      </c>
      <c r="H903" s="96">
        <v>550.70000000000005</v>
      </c>
      <c r="I903" s="96">
        <v>538.1</v>
      </c>
      <c r="J903" s="96">
        <v>542.79999999999995</v>
      </c>
      <c r="K903" s="96">
        <v>554.6</v>
      </c>
      <c r="L903" s="96">
        <v>596.5</v>
      </c>
      <c r="M903" s="96">
        <v>690.4</v>
      </c>
      <c r="N903" s="96">
        <v>608.5</v>
      </c>
      <c r="O903" s="96">
        <v>550.29999999999995</v>
      </c>
      <c r="P903" s="96">
        <v>539.4</v>
      </c>
      <c r="Q903" s="96">
        <v>592</v>
      </c>
      <c r="R903" s="96">
        <v>523.29999999999995</v>
      </c>
      <c r="S903" s="5">
        <v>130.4</v>
      </c>
      <c r="T903" s="96">
        <v>588.56710122699383</v>
      </c>
      <c r="U903" s="96">
        <v>539.52837423312883</v>
      </c>
      <c r="V903" s="96">
        <v>563.79179447852766</v>
      </c>
      <c r="W903" s="96">
        <v>550.89225460122702</v>
      </c>
      <c r="X903" s="96">
        <v>555.70398773006127</v>
      </c>
      <c r="Y903" s="96">
        <v>567.78450920245405</v>
      </c>
      <c r="Z903" s="96">
        <v>610.68059815950915</v>
      </c>
      <c r="AA903" s="96">
        <v>706.81288343558276</v>
      </c>
      <c r="AB903" s="96">
        <v>622.96587423312883</v>
      </c>
      <c r="AC903" s="96">
        <v>563.3822852760735</v>
      </c>
      <c r="AD903" s="96">
        <v>552.22315950920233</v>
      </c>
      <c r="AE903" s="96">
        <v>606.07361963190181</v>
      </c>
      <c r="AF903" s="96">
        <v>535.74041411042936</v>
      </c>
    </row>
    <row r="904" spans="1:32">
      <c r="A904" s="3">
        <v>2023</v>
      </c>
      <c r="B904" s="5" t="s">
        <v>17</v>
      </c>
      <c r="C904" s="5" t="s">
        <v>19</v>
      </c>
      <c r="D904" s="2">
        <v>2</v>
      </c>
      <c r="E904" s="2">
        <v>21</v>
      </c>
      <c r="F904" s="96">
        <v>670.1</v>
      </c>
      <c r="G904" s="96">
        <v>607.29999999999995</v>
      </c>
      <c r="H904" s="96">
        <v>638.20000000000005</v>
      </c>
      <c r="I904" s="96">
        <v>633.6</v>
      </c>
      <c r="J904" s="96">
        <v>643.1</v>
      </c>
      <c r="K904" s="96">
        <v>647.70000000000005</v>
      </c>
      <c r="L904" s="96">
        <v>699.5</v>
      </c>
      <c r="M904" s="96">
        <v>766.6</v>
      </c>
      <c r="N904" s="96">
        <v>721.2</v>
      </c>
      <c r="O904" s="96">
        <v>653</v>
      </c>
      <c r="P904" s="96">
        <v>621.6</v>
      </c>
      <c r="Q904" s="96">
        <v>674.8</v>
      </c>
      <c r="R904" s="96">
        <v>594.1</v>
      </c>
      <c r="S904" s="5">
        <v>130.4</v>
      </c>
      <c r="T904" s="96">
        <v>686.03029141104298</v>
      </c>
      <c r="U904" s="96">
        <v>621.7373466257668</v>
      </c>
      <c r="V904" s="96">
        <v>653.37193251533745</v>
      </c>
      <c r="W904" s="96">
        <v>648.6625766871166</v>
      </c>
      <c r="X904" s="96">
        <v>658.38842024539883</v>
      </c>
      <c r="Y904" s="96">
        <v>663.09777607361968</v>
      </c>
      <c r="Z904" s="96">
        <v>716.12921779141107</v>
      </c>
      <c r="AA904" s="96">
        <v>784.82438650306744</v>
      </c>
      <c r="AB904" s="96">
        <v>738.34509202453989</v>
      </c>
      <c r="AC904" s="96">
        <v>668.52377300613489</v>
      </c>
      <c r="AD904" s="96">
        <v>636.37730061349691</v>
      </c>
      <c r="AE904" s="96">
        <v>690.84202453987723</v>
      </c>
      <c r="AF904" s="96">
        <v>608.22354294478532</v>
      </c>
    </row>
    <row r="905" spans="1:32">
      <c r="A905" s="3">
        <v>2023</v>
      </c>
      <c r="B905" s="5" t="s">
        <v>17</v>
      </c>
      <c r="C905" s="5" t="s">
        <v>20</v>
      </c>
      <c r="D905" s="2">
        <v>3</v>
      </c>
      <c r="E905" s="2">
        <v>21</v>
      </c>
      <c r="F905" s="96">
        <v>491.6</v>
      </c>
      <c r="G905" s="96">
        <v>444.2</v>
      </c>
      <c r="H905" s="96">
        <v>471.4</v>
      </c>
      <c r="I905" s="96">
        <v>453</v>
      </c>
      <c r="J905" s="96">
        <v>446.2</v>
      </c>
      <c r="K905" s="96">
        <v>466.9</v>
      </c>
      <c r="L905" s="96">
        <v>495.2</v>
      </c>
      <c r="M905" s="96">
        <v>622.9</v>
      </c>
      <c r="N905" s="96">
        <v>511.2</v>
      </c>
      <c r="O905" s="96">
        <v>459.3</v>
      </c>
      <c r="P905" s="96">
        <v>468.3</v>
      </c>
      <c r="Q905" s="96">
        <v>517.5</v>
      </c>
      <c r="R905" s="96">
        <v>463.5</v>
      </c>
      <c r="S905" s="5">
        <v>130.4</v>
      </c>
      <c r="T905" s="96">
        <v>503.28680981595096</v>
      </c>
      <c r="U905" s="96">
        <v>454.75996932515335</v>
      </c>
      <c r="V905" s="96">
        <v>482.60659509202446</v>
      </c>
      <c r="W905" s="96">
        <v>463.76917177914106</v>
      </c>
      <c r="X905" s="96">
        <v>456.8075153374233</v>
      </c>
      <c r="Y905" s="96">
        <v>477.99961656441712</v>
      </c>
      <c r="Z905" s="96">
        <v>506.97239263803675</v>
      </c>
      <c r="AA905" s="96">
        <v>637.70820552147234</v>
      </c>
      <c r="AB905" s="96">
        <v>523.35276073619627</v>
      </c>
      <c r="AC905" s="96">
        <v>470.21894171779144</v>
      </c>
      <c r="AD905" s="96">
        <v>479.43289877300612</v>
      </c>
      <c r="AE905" s="96">
        <v>529.80253067484659</v>
      </c>
      <c r="AF905" s="96">
        <v>474.51878834355824</v>
      </c>
    </row>
    <row r="906" spans="1:32">
      <c r="A906" s="3">
        <v>2023</v>
      </c>
      <c r="B906" s="5" t="s">
        <v>17</v>
      </c>
      <c r="C906" s="5" t="s">
        <v>21</v>
      </c>
      <c r="D906" s="2">
        <v>4</v>
      </c>
      <c r="E906" s="2">
        <v>21</v>
      </c>
      <c r="F906" s="96">
        <v>687</v>
      </c>
      <c r="G906" s="96">
        <v>617.4</v>
      </c>
      <c r="H906" s="96">
        <v>653.29999999999995</v>
      </c>
      <c r="I906" s="96">
        <v>634.70000000000005</v>
      </c>
      <c r="J906" s="96">
        <v>644.1</v>
      </c>
      <c r="K906" s="96">
        <v>657.9</v>
      </c>
      <c r="L906" s="96">
        <v>709.5</v>
      </c>
      <c r="M906" s="96">
        <v>804.9</v>
      </c>
      <c r="N906" s="96">
        <v>728.3</v>
      </c>
      <c r="O906" s="96">
        <v>667.5</v>
      </c>
      <c r="P906" s="96">
        <v>643.29999999999995</v>
      </c>
      <c r="Q906" s="96">
        <v>709.4</v>
      </c>
      <c r="R906" s="96">
        <v>640</v>
      </c>
      <c r="S906" s="5">
        <v>130.4</v>
      </c>
      <c r="T906" s="96">
        <v>703.33205521472394</v>
      </c>
      <c r="U906" s="96">
        <v>632.07745398773</v>
      </c>
      <c r="V906" s="96">
        <v>668.83090490797531</v>
      </c>
      <c r="W906" s="96">
        <v>649.78872699386511</v>
      </c>
      <c r="X906" s="96">
        <v>659.41219325153372</v>
      </c>
      <c r="Y906" s="96">
        <v>673.54026073619627</v>
      </c>
      <c r="Z906" s="96">
        <v>726.36694785276075</v>
      </c>
      <c r="AA906" s="96">
        <v>824.03489263803669</v>
      </c>
      <c r="AB906" s="96">
        <v>745.61388036809808</v>
      </c>
      <c r="AC906" s="96">
        <v>683.36848159509202</v>
      </c>
      <c r="AD906" s="96">
        <v>658.59317484662563</v>
      </c>
      <c r="AE906" s="96">
        <v>726.26457055214712</v>
      </c>
      <c r="AF906" s="96">
        <v>655.21472392638032</v>
      </c>
    </row>
    <row r="907" spans="1:32">
      <c r="A907" s="3">
        <v>2023</v>
      </c>
      <c r="B907" s="5" t="s">
        <v>17</v>
      </c>
      <c r="C907" s="5" t="s">
        <v>22</v>
      </c>
      <c r="D907" s="2">
        <v>5</v>
      </c>
      <c r="E907" s="2">
        <v>21</v>
      </c>
      <c r="F907" s="96">
        <v>730.2</v>
      </c>
      <c r="G907" s="96">
        <v>654.9</v>
      </c>
      <c r="H907" s="96">
        <v>695.4</v>
      </c>
      <c r="I907" s="96">
        <v>682.6</v>
      </c>
      <c r="J907" s="96">
        <v>692.9</v>
      </c>
      <c r="K907" s="96">
        <v>702.9</v>
      </c>
      <c r="L907" s="96">
        <v>761.4</v>
      </c>
      <c r="M907" s="96">
        <v>856.8</v>
      </c>
      <c r="N907" s="96">
        <v>789.7</v>
      </c>
      <c r="O907" s="96">
        <v>711.2</v>
      </c>
      <c r="P907" s="96">
        <v>675.7</v>
      </c>
      <c r="Q907" s="96">
        <v>737.2</v>
      </c>
      <c r="R907" s="96">
        <v>660.5</v>
      </c>
      <c r="S907" s="5">
        <v>130.4</v>
      </c>
      <c r="T907" s="96">
        <v>747.55904907975469</v>
      </c>
      <c r="U907" s="96">
        <v>670.46894171779138</v>
      </c>
      <c r="V907" s="96">
        <v>711.93174846625755</v>
      </c>
      <c r="W907" s="96">
        <v>698.82745398773011</v>
      </c>
      <c r="X907" s="96">
        <v>709.37231595092021</v>
      </c>
      <c r="Y907" s="96">
        <v>719.61004601226989</v>
      </c>
      <c r="Z907" s="96">
        <v>779.50076687116552</v>
      </c>
      <c r="AA907" s="96">
        <v>877.16871165644159</v>
      </c>
      <c r="AB907" s="96">
        <v>808.47354294478532</v>
      </c>
      <c r="AC907" s="96">
        <v>728.10736196319021</v>
      </c>
      <c r="AD907" s="96">
        <v>691.76342024539883</v>
      </c>
      <c r="AE907" s="96">
        <v>754.72546012269947</v>
      </c>
      <c r="AF907" s="96">
        <v>676.20207055214723</v>
      </c>
    </row>
    <row r="908" spans="1:32">
      <c r="A908" s="3">
        <v>2023</v>
      </c>
      <c r="B908" s="5" t="s">
        <v>17</v>
      </c>
      <c r="C908" s="5" t="s">
        <v>23</v>
      </c>
      <c r="D908" s="2">
        <v>6</v>
      </c>
      <c r="E908" s="2">
        <v>21</v>
      </c>
      <c r="F908" s="96">
        <v>632.4</v>
      </c>
      <c r="G908" s="96">
        <v>572</v>
      </c>
      <c r="H908" s="96">
        <v>601</v>
      </c>
      <c r="I908" s="96">
        <v>569.9</v>
      </c>
      <c r="J908" s="96">
        <v>574.9</v>
      </c>
      <c r="K908" s="96">
        <v>596</v>
      </c>
      <c r="L908" s="96">
        <v>640</v>
      </c>
      <c r="M908" s="96">
        <v>766.6</v>
      </c>
      <c r="N908" s="96">
        <v>652.1</v>
      </c>
      <c r="O908" s="96">
        <v>596</v>
      </c>
      <c r="P908" s="96">
        <v>600</v>
      </c>
      <c r="Q908" s="96">
        <v>680.5</v>
      </c>
      <c r="R908" s="96">
        <v>622.9</v>
      </c>
      <c r="S908" s="5">
        <v>130.4</v>
      </c>
      <c r="T908" s="96">
        <v>647.43404907975457</v>
      </c>
      <c r="U908" s="96">
        <v>585.59815950920245</v>
      </c>
      <c r="V908" s="96">
        <v>615.28757668711648</v>
      </c>
      <c r="W908" s="96">
        <v>583.44823619631893</v>
      </c>
      <c r="X908" s="96">
        <v>588.56710122699383</v>
      </c>
      <c r="Y908" s="96">
        <v>610.1687116564417</v>
      </c>
      <c r="Z908" s="96">
        <v>655.21472392638032</v>
      </c>
      <c r="AA908" s="96">
        <v>784.82438650306744</v>
      </c>
      <c r="AB908" s="96">
        <v>667.60237730061351</v>
      </c>
      <c r="AC908" s="96">
        <v>610.1687116564417</v>
      </c>
      <c r="AD908" s="96">
        <v>614.2638036809816</v>
      </c>
      <c r="AE908" s="96">
        <v>696.67753067484659</v>
      </c>
      <c r="AF908" s="96">
        <v>637.70820552147234</v>
      </c>
    </row>
    <row r="909" spans="1:32">
      <c r="A909" s="3">
        <v>2023</v>
      </c>
      <c r="B909" s="5" t="s">
        <v>17</v>
      </c>
      <c r="C909" s="5" t="s">
        <v>24</v>
      </c>
      <c r="D909" s="2">
        <v>7</v>
      </c>
      <c r="E909" s="2">
        <v>21</v>
      </c>
      <c r="F909" s="96">
        <v>241.5</v>
      </c>
      <c r="G909" s="96">
        <v>245.8</v>
      </c>
      <c r="H909" s="96">
        <v>243.2</v>
      </c>
      <c r="I909" s="96">
        <v>240.3</v>
      </c>
      <c r="J909" s="96">
        <v>239.9</v>
      </c>
      <c r="K909" s="96">
        <v>242.8</v>
      </c>
      <c r="L909" s="96">
        <v>243.8</v>
      </c>
      <c r="M909" s="96">
        <v>239.8</v>
      </c>
      <c r="N909" s="96">
        <v>241</v>
      </c>
      <c r="O909" s="96">
        <v>244.1</v>
      </c>
      <c r="P909" s="96">
        <v>241.4</v>
      </c>
      <c r="Q909" s="96">
        <v>258.39999999999998</v>
      </c>
      <c r="R909" s="96">
        <v>230.6</v>
      </c>
      <c r="S909" s="5">
        <v>130.4</v>
      </c>
      <c r="T909" s="96">
        <v>247.24118098159508</v>
      </c>
      <c r="U909" s="96">
        <v>251.64340490797548</v>
      </c>
      <c r="V909" s="96">
        <v>248.98159509202452</v>
      </c>
      <c r="W909" s="96">
        <v>246.01265337423314</v>
      </c>
      <c r="X909" s="96">
        <v>245.60314417177915</v>
      </c>
      <c r="Y909" s="96">
        <v>248.57208588957056</v>
      </c>
      <c r="Z909" s="96">
        <v>249.59585889570553</v>
      </c>
      <c r="AA909" s="96">
        <v>245.50076687116567</v>
      </c>
      <c r="AB909" s="96">
        <v>246.72929447852761</v>
      </c>
      <c r="AC909" s="96">
        <v>249.90299079754598</v>
      </c>
      <c r="AD909" s="96">
        <v>247.1388036809816</v>
      </c>
      <c r="AE909" s="96">
        <v>264.54294478527601</v>
      </c>
      <c r="AF909" s="96">
        <v>236.08205521472391</v>
      </c>
    </row>
    <row r="910" spans="1:32">
      <c r="A910" s="3">
        <v>2023</v>
      </c>
      <c r="B910" s="5" t="s">
        <v>17</v>
      </c>
      <c r="C910" s="5" t="s">
        <v>25</v>
      </c>
      <c r="D910" s="2">
        <v>8</v>
      </c>
      <c r="E910" s="2">
        <v>21</v>
      </c>
      <c r="F910" s="96">
        <v>231.6</v>
      </c>
      <c r="G910" s="96">
        <v>247</v>
      </c>
      <c r="H910" s="96">
        <v>240.3</v>
      </c>
      <c r="I910" s="96">
        <v>226.4</v>
      </c>
      <c r="J910" s="96">
        <v>232.8</v>
      </c>
      <c r="K910" s="96">
        <v>230</v>
      </c>
      <c r="L910" s="96">
        <v>231.2</v>
      </c>
      <c r="M910" s="96">
        <v>233.8</v>
      </c>
      <c r="N910" s="96">
        <v>230.1</v>
      </c>
      <c r="O910" s="96">
        <v>231.3</v>
      </c>
      <c r="P910" s="96">
        <v>227.7</v>
      </c>
      <c r="Q910" s="96">
        <v>237.4</v>
      </c>
      <c r="R910" s="96">
        <v>208.4</v>
      </c>
      <c r="S910" s="5">
        <v>130.4</v>
      </c>
      <c r="T910" s="96">
        <v>237.10582822085888</v>
      </c>
      <c r="U910" s="96">
        <v>252.87193251533742</v>
      </c>
      <c r="V910" s="96">
        <v>246.01265337423314</v>
      </c>
      <c r="W910" s="96">
        <v>231.78220858895705</v>
      </c>
      <c r="X910" s="96">
        <v>238.33435582822088</v>
      </c>
      <c r="Y910" s="96">
        <v>235.46779141104292</v>
      </c>
      <c r="Z910" s="96">
        <v>236.69631901840486</v>
      </c>
      <c r="AA910" s="96">
        <v>239.35812883435585</v>
      </c>
      <c r="AB910" s="96">
        <v>235.57016871165641</v>
      </c>
      <c r="AC910" s="96">
        <v>236.7986963190184</v>
      </c>
      <c r="AD910" s="96">
        <v>233.11311349693247</v>
      </c>
      <c r="AE910" s="96">
        <v>243.04371165644173</v>
      </c>
      <c r="AF910" s="96">
        <v>213.35429447852761</v>
      </c>
    </row>
    <row r="911" spans="1:32">
      <c r="A911" s="3">
        <v>2023</v>
      </c>
      <c r="B911" s="5" t="s">
        <v>17</v>
      </c>
      <c r="C911" s="5" t="s">
        <v>26</v>
      </c>
      <c r="D911" s="2">
        <v>9</v>
      </c>
      <c r="E911" s="2">
        <v>21</v>
      </c>
      <c r="F911" s="96">
        <v>248.2</v>
      </c>
      <c r="G911" s="96">
        <v>245.4</v>
      </c>
      <c r="H911" s="96">
        <v>247.2</v>
      </c>
      <c r="I911" s="96">
        <v>242.8</v>
      </c>
      <c r="J911" s="96">
        <v>240.9</v>
      </c>
      <c r="K911" s="96">
        <v>250</v>
      </c>
      <c r="L911" s="96">
        <v>253.6</v>
      </c>
      <c r="M911" s="96">
        <v>240.9</v>
      </c>
      <c r="N911" s="96">
        <v>249.9</v>
      </c>
      <c r="O911" s="96">
        <v>250.5</v>
      </c>
      <c r="P911" s="96">
        <v>247.8</v>
      </c>
      <c r="Q911" s="96">
        <v>266</v>
      </c>
      <c r="R911" s="96">
        <v>237.7</v>
      </c>
      <c r="S911" s="5">
        <v>130.4</v>
      </c>
      <c r="T911" s="96">
        <v>254.10046012269936</v>
      </c>
      <c r="U911" s="96">
        <v>251.23389570552146</v>
      </c>
      <c r="V911" s="96">
        <v>253.07668711656439</v>
      </c>
      <c r="W911" s="96">
        <v>248.57208588957056</v>
      </c>
      <c r="X911" s="96">
        <v>246.62691717791412</v>
      </c>
      <c r="Y911" s="96">
        <v>255.94325153374231</v>
      </c>
      <c r="Z911" s="96">
        <v>259.62883435582819</v>
      </c>
      <c r="AA911" s="96">
        <v>246.62691717791412</v>
      </c>
      <c r="AB911" s="96">
        <v>255.84087423312883</v>
      </c>
      <c r="AC911" s="96">
        <v>256.45513803680979</v>
      </c>
      <c r="AD911" s="96">
        <v>253.6909509202454</v>
      </c>
      <c r="AE911" s="96">
        <v>272.32361963190181</v>
      </c>
      <c r="AF911" s="96">
        <v>243.35084355828218</v>
      </c>
    </row>
    <row r="912" spans="1:32">
      <c r="A912" s="3">
        <v>2023</v>
      </c>
      <c r="B912" s="5" t="s">
        <v>27</v>
      </c>
      <c r="C912" s="5" t="s">
        <v>18</v>
      </c>
      <c r="D912" s="2">
        <v>10</v>
      </c>
      <c r="E912" s="2">
        <v>21</v>
      </c>
      <c r="F912" s="44">
        <v>16</v>
      </c>
      <c r="G912" s="44">
        <v>14.5</v>
      </c>
      <c r="H912" s="44">
        <v>15.25</v>
      </c>
      <c r="I912" s="44">
        <v>14.77</v>
      </c>
      <c r="J912" s="44">
        <v>14.97</v>
      </c>
      <c r="K912" s="44">
        <v>15.24</v>
      </c>
      <c r="L912" s="44">
        <v>16.48</v>
      </c>
      <c r="M912" s="44">
        <v>19.170000000000002</v>
      </c>
      <c r="N912" s="44">
        <v>17.170000000000002</v>
      </c>
      <c r="O912" s="44">
        <v>15.49</v>
      </c>
      <c r="P912" s="44">
        <v>15.08</v>
      </c>
      <c r="Q912" s="44">
        <v>16.73</v>
      </c>
      <c r="R912" s="44">
        <v>14.41</v>
      </c>
      <c r="S912" s="5">
        <v>130.4</v>
      </c>
      <c r="T912" s="44">
        <v>16.380368098159508</v>
      </c>
      <c r="U912" s="44">
        <v>14.844708588957054</v>
      </c>
      <c r="V912" s="44">
        <v>15.612538343558281</v>
      </c>
      <c r="W912" s="44">
        <v>15.121127300613495</v>
      </c>
      <c r="X912" s="44">
        <v>15.325881901840491</v>
      </c>
      <c r="Y912" s="44">
        <v>15.602300613496931</v>
      </c>
      <c r="Z912" s="44">
        <v>16.871779141104295</v>
      </c>
      <c r="AA912" s="44">
        <v>19.625728527607361</v>
      </c>
      <c r="AB912" s="44">
        <v>17.578182515337424</v>
      </c>
      <c r="AC912" s="44">
        <v>15.858243865030675</v>
      </c>
      <c r="AD912" s="44">
        <v>15.438496932515337</v>
      </c>
      <c r="AE912" s="44">
        <v>17.127722392638034</v>
      </c>
      <c r="AF912" s="44">
        <v>14.752569018404909</v>
      </c>
    </row>
    <row r="913" spans="1:32">
      <c r="A913" s="3">
        <v>2023</v>
      </c>
      <c r="B913" s="5" t="s">
        <v>27</v>
      </c>
      <c r="C913" s="5" t="s">
        <v>19</v>
      </c>
      <c r="D913" s="2">
        <v>11</v>
      </c>
      <c r="E913" s="2">
        <v>21</v>
      </c>
      <c r="F913" s="44">
        <v>17.27</v>
      </c>
      <c r="G913" s="44">
        <v>15.63</v>
      </c>
      <c r="H913" s="44">
        <v>16.420000000000002</v>
      </c>
      <c r="I913" s="44">
        <v>16.12</v>
      </c>
      <c r="J913" s="44">
        <v>16.440000000000001</v>
      </c>
      <c r="K913" s="44">
        <v>16.36</v>
      </c>
      <c r="L913" s="44">
        <v>18.04</v>
      </c>
      <c r="M913" s="44">
        <v>20.43</v>
      </c>
      <c r="N913" s="44">
        <v>19.059999999999999</v>
      </c>
      <c r="O913" s="44">
        <v>16.989999999999998</v>
      </c>
      <c r="P913" s="44">
        <v>16.149999999999999</v>
      </c>
      <c r="Q913" s="44">
        <v>17.52</v>
      </c>
      <c r="R913" s="44">
        <v>15</v>
      </c>
      <c r="S913" s="5">
        <v>130.4</v>
      </c>
      <c r="T913" s="44">
        <v>17.680559815950922</v>
      </c>
      <c r="U913" s="44">
        <v>16.00157208588957</v>
      </c>
      <c r="V913" s="44">
        <v>16.810352760736198</v>
      </c>
      <c r="W913" s="44">
        <v>16.503220858895705</v>
      </c>
      <c r="X913" s="44">
        <v>16.830828220858898</v>
      </c>
      <c r="Y913" s="44">
        <v>16.748926380368097</v>
      </c>
      <c r="Z913" s="44">
        <v>18.468865030674845</v>
      </c>
      <c r="AA913" s="44">
        <v>20.915682515337419</v>
      </c>
      <c r="AB913" s="44">
        <v>19.513113496932512</v>
      </c>
      <c r="AC913" s="44">
        <v>17.393903374233126</v>
      </c>
      <c r="AD913" s="44">
        <v>16.53393404907975</v>
      </c>
      <c r="AE913" s="44">
        <v>17.936503067484661</v>
      </c>
      <c r="AF913" s="44">
        <v>15.35659509202454</v>
      </c>
    </row>
    <row r="914" spans="1:32">
      <c r="A914" s="3">
        <v>2023</v>
      </c>
      <c r="B914" s="5" t="s">
        <v>27</v>
      </c>
      <c r="C914" s="5" t="s">
        <v>20</v>
      </c>
      <c r="D914" s="2">
        <v>12</v>
      </c>
      <c r="E914" s="2">
        <v>21</v>
      </c>
      <c r="F914" s="44">
        <v>14.77</v>
      </c>
      <c r="G914" s="44">
        <v>13.64</v>
      </c>
      <c r="H914" s="44">
        <v>14.06</v>
      </c>
      <c r="I914" s="44">
        <v>13.45</v>
      </c>
      <c r="J914" s="44">
        <v>13.54</v>
      </c>
      <c r="K914" s="44">
        <v>14</v>
      </c>
      <c r="L914" s="44">
        <v>14.89</v>
      </c>
      <c r="M914" s="44">
        <v>18.170000000000002</v>
      </c>
      <c r="N914" s="44">
        <v>15.4</v>
      </c>
      <c r="O914" s="44">
        <v>14.14</v>
      </c>
      <c r="P914" s="44">
        <v>14.14</v>
      </c>
      <c r="Q914" s="44">
        <v>16.05</v>
      </c>
      <c r="R914" s="44">
        <v>13.73</v>
      </c>
      <c r="S914" s="5">
        <v>130.4</v>
      </c>
      <c r="T914" s="44">
        <v>15.121127300613495</v>
      </c>
      <c r="U914" s="44">
        <v>13.964263803680982</v>
      </c>
      <c r="V914" s="44">
        <v>14.394248466257668</v>
      </c>
      <c r="W914" s="44">
        <v>13.769746932515336</v>
      </c>
      <c r="X914" s="44">
        <v>13.861886503067483</v>
      </c>
      <c r="Y914" s="44">
        <v>14.332822085889569</v>
      </c>
      <c r="Z914" s="44">
        <v>15.243980061349694</v>
      </c>
      <c r="AA914" s="44">
        <v>18.601955521472394</v>
      </c>
      <c r="AB914" s="44">
        <v>15.766104294478527</v>
      </c>
      <c r="AC914" s="44">
        <v>14.476150306748465</v>
      </c>
      <c r="AD914" s="44">
        <v>14.476150306748465</v>
      </c>
      <c r="AE914" s="44">
        <v>16.431556748466257</v>
      </c>
      <c r="AF914" s="44">
        <v>14.056403374233129</v>
      </c>
    </row>
    <row r="915" spans="1:32">
      <c r="A915" s="3">
        <v>2023</v>
      </c>
      <c r="B915" s="5" t="s">
        <v>27</v>
      </c>
      <c r="C915" s="5" t="s">
        <v>21</v>
      </c>
      <c r="D915" s="2">
        <v>13</v>
      </c>
      <c r="E915" s="2">
        <v>21</v>
      </c>
      <c r="F915" s="44">
        <v>17.600000000000001</v>
      </c>
      <c r="G915" s="44">
        <v>15.81</v>
      </c>
      <c r="H915" s="44">
        <v>16.77</v>
      </c>
      <c r="I915" s="44">
        <v>16.100000000000001</v>
      </c>
      <c r="J915" s="44">
        <v>16.29</v>
      </c>
      <c r="K915" s="44">
        <v>16.7</v>
      </c>
      <c r="L915" s="44">
        <v>18.02</v>
      </c>
      <c r="M915" s="44">
        <v>21.15</v>
      </c>
      <c r="N915" s="44">
        <v>18.88</v>
      </c>
      <c r="O915" s="44">
        <v>16.98</v>
      </c>
      <c r="P915" s="44">
        <v>16.59</v>
      </c>
      <c r="Q915" s="44">
        <v>18.29</v>
      </c>
      <c r="R915" s="44">
        <v>16.21</v>
      </c>
      <c r="S915" s="5">
        <v>130.4</v>
      </c>
      <c r="T915" s="44">
        <v>18.018404907975462</v>
      </c>
      <c r="U915" s="44">
        <v>16.185851226993865</v>
      </c>
      <c r="V915" s="44">
        <v>17.168673312883435</v>
      </c>
      <c r="W915" s="44">
        <v>16.482745398773009</v>
      </c>
      <c r="X915" s="44">
        <v>16.677262269938648</v>
      </c>
      <c r="Y915" s="44">
        <v>17.097009202453986</v>
      </c>
      <c r="Z915" s="44">
        <v>18.448389570552148</v>
      </c>
      <c r="AA915" s="44">
        <v>21.652799079754597</v>
      </c>
      <c r="AB915" s="44">
        <v>19.328834355828221</v>
      </c>
      <c r="AC915" s="44">
        <v>17.383665644171778</v>
      </c>
      <c r="AD915" s="44">
        <v>16.98439417177914</v>
      </c>
      <c r="AE915" s="44">
        <v>18.724808282208585</v>
      </c>
      <c r="AF915" s="44">
        <v>16.595360429447855</v>
      </c>
    </row>
    <row r="916" spans="1:32">
      <c r="A916" s="3">
        <v>2023</v>
      </c>
      <c r="B916" s="5" t="s">
        <v>27</v>
      </c>
      <c r="C916" s="5" t="s">
        <v>22</v>
      </c>
      <c r="D916" s="2">
        <v>14</v>
      </c>
      <c r="E916" s="2">
        <v>21</v>
      </c>
      <c r="F916" s="44">
        <v>18.239999999999998</v>
      </c>
      <c r="G916" s="44">
        <v>16.32</v>
      </c>
      <c r="H916" s="44">
        <v>17.41</v>
      </c>
      <c r="I916" s="44">
        <v>16.84</v>
      </c>
      <c r="J916" s="44">
        <v>17.18</v>
      </c>
      <c r="K916" s="44">
        <v>17.34</v>
      </c>
      <c r="L916" s="44">
        <v>18.98</v>
      </c>
      <c r="M916" s="44">
        <v>21.98</v>
      </c>
      <c r="N916" s="44">
        <v>20.02</v>
      </c>
      <c r="O916" s="44">
        <v>17.73</v>
      </c>
      <c r="P916" s="44">
        <v>16.899999999999999</v>
      </c>
      <c r="Q916" s="44">
        <v>18.440000000000001</v>
      </c>
      <c r="R916" s="44">
        <v>16.12</v>
      </c>
      <c r="S916" s="5">
        <v>130.4</v>
      </c>
      <c r="T916" s="44">
        <v>18.67361963190184</v>
      </c>
      <c r="U916" s="44">
        <v>16.7079754601227</v>
      </c>
      <c r="V916" s="44">
        <v>17.823888036809816</v>
      </c>
      <c r="W916" s="44">
        <v>17.24033742331288</v>
      </c>
      <c r="X916" s="44">
        <v>17.588420245398769</v>
      </c>
      <c r="Y916" s="44">
        <v>17.752223926380367</v>
      </c>
      <c r="Z916" s="44">
        <v>19.431211656441718</v>
      </c>
      <c r="AA916" s="44">
        <v>22.502530674846625</v>
      </c>
      <c r="AB916" s="44">
        <v>20.495935582822085</v>
      </c>
      <c r="AC916" s="44">
        <v>18.151495398773005</v>
      </c>
      <c r="AD916" s="44">
        <v>17.301763803680977</v>
      </c>
      <c r="AE916" s="44">
        <v>18.878374233128834</v>
      </c>
      <c r="AF916" s="44">
        <v>16.503220858895705</v>
      </c>
    </row>
    <row r="917" spans="1:32">
      <c r="A917" s="3">
        <v>2023</v>
      </c>
      <c r="B917" s="5" t="s">
        <v>27</v>
      </c>
      <c r="C917" s="5" t="s">
        <v>23</v>
      </c>
      <c r="D917" s="2">
        <v>15</v>
      </c>
      <c r="E917" s="2">
        <v>21</v>
      </c>
      <c r="F917" s="44">
        <v>16.809999999999999</v>
      </c>
      <c r="G917" s="44">
        <v>15.07</v>
      </c>
      <c r="H917" s="44">
        <v>15.85</v>
      </c>
      <c r="I917" s="44">
        <v>14.93</v>
      </c>
      <c r="J917" s="44">
        <v>15.06</v>
      </c>
      <c r="K917" s="44">
        <v>15.73</v>
      </c>
      <c r="L917" s="44">
        <v>17.010000000000002</v>
      </c>
      <c r="M917" s="44">
        <v>20.440000000000001</v>
      </c>
      <c r="N917" s="44">
        <v>17.37</v>
      </c>
      <c r="O917" s="44">
        <v>15.76</v>
      </c>
      <c r="P917" s="44">
        <v>16</v>
      </c>
      <c r="Q917" s="44">
        <v>18.16</v>
      </c>
      <c r="R917" s="44">
        <v>16.350000000000001</v>
      </c>
      <c r="S917" s="5">
        <v>130.4</v>
      </c>
      <c r="T917" s="44">
        <v>17.209624233128832</v>
      </c>
      <c r="U917" s="44">
        <v>15.428259202453987</v>
      </c>
      <c r="V917" s="44">
        <v>16.226802147239262</v>
      </c>
      <c r="W917" s="44">
        <v>15.284930981595091</v>
      </c>
      <c r="X917" s="44">
        <v>15.418021472392637</v>
      </c>
      <c r="Y917" s="44">
        <v>16.103949386503068</v>
      </c>
      <c r="Z917" s="44">
        <v>17.414378834355826</v>
      </c>
      <c r="AA917" s="44">
        <v>20.925920245398775</v>
      </c>
      <c r="AB917" s="44">
        <v>17.782937116564415</v>
      </c>
      <c r="AC917" s="44">
        <v>16.134662576687116</v>
      </c>
      <c r="AD917" s="44">
        <v>16.380368098159508</v>
      </c>
      <c r="AE917" s="44">
        <v>18.591717791411043</v>
      </c>
      <c r="AF917" s="44">
        <v>16.738688650306752</v>
      </c>
    </row>
    <row r="918" spans="1:32">
      <c r="A918" s="3">
        <v>2023</v>
      </c>
      <c r="B918" s="5" t="s">
        <v>27</v>
      </c>
      <c r="C918" s="5" t="s">
        <v>24</v>
      </c>
      <c r="D918" s="2">
        <v>16</v>
      </c>
      <c r="E918" s="2">
        <v>21</v>
      </c>
      <c r="F918" s="44">
        <v>12.19</v>
      </c>
      <c r="G918" s="44">
        <v>11.83</v>
      </c>
      <c r="H918" s="44">
        <v>11.87</v>
      </c>
      <c r="I918" s="44">
        <v>11.83</v>
      </c>
      <c r="J918" s="44">
        <v>11.92</v>
      </c>
      <c r="K918" s="44">
        <v>11.9</v>
      </c>
      <c r="L918" s="44">
        <v>12.38</v>
      </c>
      <c r="M918" s="44">
        <v>12.66</v>
      </c>
      <c r="N918" s="44">
        <v>12.56</v>
      </c>
      <c r="O918" s="44">
        <v>12.36</v>
      </c>
      <c r="P918" s="44">
        <v>12.04</v>
      </c>
      <c r="Q918" s="44">
        <v>13</v>
      </c>
      <c r="R918" s="44">
        <v>11.7</v>
      </c>
      <c r="S918" s="5">
        <v>130.4</v>
      </c>
      <c r="T918" s="44">
        <v>12.479792944785276</v>
      </c>
      <c r="U918" s="44">
        <v>12.111234662576686</v>
      </c>
      <c r="V918" s="44">
        <v>12.152185582822085</v>
      </c>
      <c r="W918" s="44">
        <v>12.111234662576686</v>
      </c>
      <c r="X918" s="44">
        <v>12.203374233128834</v>
      </c>
      <c r="Y918" s="44">
        <v>12.182898773006135</v>
      </c>
      <c r="Z918" s="44">
        <v>12.67430981595092</v>
      </c>
      <c r="AA918" s="44">
        <v>12.960966257668712</v>
      </c>
      <c r="AB918" s="44">
        <v>12.858588957055215</v>
      </c>
      <c r="AC918" s="44">
        <v>12.65383435582822</v>
      </c>
      <c r="AD918" s="44">
        <v>12.32622699386503</v>
      </c>
      <c r="AE918" s="44">
        <v>13.309049079754601</v>
      </c>
      <c r="AF918" s="44">
        <v>11.978144171779139</v>
      </c>
    </row>
    <row r="919" spans="1:32">
      <c r="A919" s="3">
        <v>2023</v>
      </c>
      <c r="B919" s="5" t="s">
        <v>27</v>
      </c>
      <c r="C919" s="5" t="s">
        <v>25</v>
      </c>
      <c r="D919" s="2">
        <v>17</v>
      </c>
      <c r="E919" s="2">
        <v>21</v>
      </c>
      <c r="F919" s="44">
        <v>11.96</v>
      </c>
      <c r="G919" s="44">
        <v>11.5</v>
      </c>
      <c r="H919" s="44">
        <v>11.69</v>
      </c>
      <c r="I919" s="44">
        <v>11.84</v>
      </c>
      <c r="J919" s="44">
        <v>11.95</v>
      </c>
      <c r="K919" s="44">
        <v>11.49</v>
      </c>
      <c r="L919" s="44">
        <v>12.07</v>
      </c>
      <c r="M919" s="44">
        <v>12.04</v>
      </c>
      <c r="N919" s="44">
        <v>12.5</v>
      </c>
      <c r="O919" s="44">
        <v>12.27</v>
      </c>
      <c r="P919" s="44">
        <v>11.8</v>
      </c>
      <c r="Q919" s="44">
        <v>12.13</v>
      </c>
      <c r="R919" s="44">
        <v>11.51</v>
      </c>
      <c r="S919" s="5">
        <v>130.4</v>
      </c>
      <c r="T919" s="44">
        <v>12.244325153374234</v>
      </c>
      <c r="U919" s="44">
        <v>11.773389570552146</v>
      </c>
      <c r="V919" s="44">
        <v>11.96790644171779</v>
      </c>
      <c r="W919" s="44">
        <v>12.121472392638035</v>
      </c>
      <c r="X919" s="44">
        <v>12.234087423312882</v>
      </c>
      <c r="Y919" s="44">
        <v>11.763151840490798</v>
      </c>
      <c r="Z919" s="44">
        <v>12.35694018404908</v>
      </c>
      <c r="AA919" s="44">
        <v>12.32622699386503</v>
      </c>
      <c r="AB919" s="44">
        <v>12.797162576687116</v>
      </c>
      <c r="AC919" s="44">
        <v>12.561694785276073</v>
      </c>
      <c r="AD919" s="44">
        <v>12.08052147239264</v>
      </c>
      <c r="AE919" s="44">
        <v>12.418366564417177</v>
      </c>
      <c r="AF919" s="44">
        <v>11.783627300613496</v>
      </c>
    </row>
    <row r="920" spans="1:32">
      <c r="A920" s="3">
        <v>2023</v>
      </c>
      <c r="B920" s="5" t="s">
        <v>27</v>
      </c>
      <c r="C920" s="5" t="s">
        <v>26</v>
      </c>
      <c r="D920" s="2">
        <v>18</v>
      </c>
      <c r="E920" s="2">
        <v>21</v>
      </c>
      <c r="F920" s="44">
        <v>12.28</v>
      </c>
      <c r="G920" s="44">
        <v>11.89</v>
      </c>
      <c r="H920" s="44">
        <v>11.97</v>
      </c>
      <c r="I920" s="44">
        <v>11.83</v>
      </c>
      <c r="J920" s="44">
        <v>11.91</v>
      </c>
      <c r="K920" s="44">
        <v>12.07</v>
      </c>
      <c r="L920" s="44">
        <v>12.5</v>
      </c>
      <c r="M920" s="44">
        <v>13</v>
      </c>
      <c r="N920" s="44">
        <v>12.59</v>
      </c>
      <c r="O920" s="44">
        <v>12.43</v>
      </c>
      <c r="P920" s="44">
        <v>12.17</v>
      </c>
      <c r="Q920" s="44">
        <v>13.45</v>
      </c>
      <c r="R920" s="44">
        <v>11.7</v>
      </c>
      <c r="S920" s="5">
        <v>130.4</v>
      </c>
      <c r="T920" s="44">
        <v>12.571932515337421</v>
      </c>
      <c r="U920" s="44">
        <v>12.172661042944785</v>
      </c>
      <c r="V920" s="44">
        <v>12.254562883435582</v>
      </c>
      <c r="W920" s="44">
        <v>12.111234662576686</v>
      </c>
      <c r="X920" s="44">
        <v>12.193136503067485</v>
      </c>
      <c r="Y920" s="44">
        <v>12.35694018404908</v>
      </c>
      <c r="Z920" s="44">
        <v>12.797162576687116</v>
      </c>
      <c r="AA920" s="44">
        <v>13.309049079754601</v>
      </c>
      <c r="AB920" s="44">
        <v>12.889302147239261</v>
      </c>
      <c r="AC920" s="44">
        <v>12.725498466257667</v>
      </c>
      <c r="AD920" s="44">
        <v>12.459317484662575</v>
      </c>
      <c r="AE920" s="44">
        <v>13.769746932515336</v>
      </c>
      <c r="AF920" s="44">
        <v>11.978144171779139</v>
      </c>
    </row>
    <row r="921" spans="1:32">
      <c r="A921" s="3">
        <v>2023</v>
      </c>
      <c r="B921" s="5" t="s">
        <v>28</v>
      </c>
      <c r="C921" s="5" t="s">
        <v>18</v>
      </c>
      <c r="D921" s="2">
        <v>19</v>
      </c>
      <c r="E921" s="2">
        <v>21</v>
      </c>
      <c r="F921" s="45">
        <v>15.95</v>
      </c>
      <c r="G921" s="45">
        <v>14.49</v>
      </c>
      <c r="H921" s="45">
        <v>15.2</v>
      </c>
      <c r="I921" s="45">
        <v>14.7</v>
      </c>
      <c r="J921" s="45">
        <v>14.92</v>
      </c>
      <c r="K921" s="45">
        <v>15.14</v>
      </c>
      <c r="L921" s="45">
        <v>16.45</v>
      </c>
      <c r="M921" s="45">
        <v>19.170000000000002</v>
      </c>
      <c r="N921" s="45">
        <v>17.12</v>
      </c>
      <c r="O921" s="45">
        <v>15.44</v>
      </c>
      <c r="P921" s="45">
        <v>15.05</v>
      </c>
      <c r="Q921" s="45">
        <v>16.670000000000002</v>
      </c>
      <c r="R921" s="45">
        <v>14.3</v>
      </c>
      <c r="S921" s="5">
        <v>130.4</v>
      </c>
      <c r="T921" s="45">
        <v>16.329179447852759</v>
      </c>
      <c r="U921" s="45">
        <v>14.834470858895704</v>
      </c>
      <c r="V921" s="45">
        <v>15.561349693251532</v>
      </c>
      <c r="W921" s="45">
        <v>15.049463190184047</v>
      </c>
      <c r="X921" s="45">
        <v>15.274693251533741</v>
      </c>
      <c r="Y921" s="45">
        <v>15.499923312883435</v>
      </c>
      <c r="Z921" s="45">
        <v>16.841065950920242</v>
      </c>
      <c r="AA921" s="45">
        <v>19.625728527607361</v>
      </c>
      <c r="AB921" s="45">
        <v>17.526993865030676</v>
      </c>
      <c r="AC921" s="45">
        <v>15.807055214723924</v>
      </c>
      <c r="AD921" s="45">
        <v>15.407783742331288</v>
      </c>
      <c r="AE921" s="45">
        <v>17.066296012269937</v>
      </c>
      <c r="AF921" s="45">
        <v>14.639953987730062</v>
      </c>
    </row>
    <row r="922" spans="1:32">
      <c r="A922" s="3">
        <v>2023</v>
      </c>
      <c r="B922" s="5" t="s">
        <v>28</v>
      </c>
      <c r="C922" s="5" t="s">
        <v>19</v>
      </c>
      <c r="D922" s="2">
        <v>20</v>
      </c>
      <c r="E922" s="2">
        <v>21</v>
      </c>
      <c r="F922" s="45">
        <v>17.2</v>
      </c>
      <c r="G922" s="45">
        <v>15.45</v>
      </c>
      <c r="H922" s="45">
        <v>16.329999999999998</v>
      </c>
      <c r="I922" s="45">
        <v>15.97</v>
      </c>
      <c r="J922" s="45">
        <v>16.350000000000001</v>
      </c>
      <c r="K922" s="45">
        <v>16.27</v>
      </c>
      <c r="L922" s="45">
        <v>17.989999999999998</v>
      </c>
      <c r="M922" s="45">
        <v>20.350000000000001</v>
      </c>
      <c r="N922" s="45">
        <v>19</v>
      </c>
      <c r="O922" s="45">
        <v>16.89</v>
      </c>
      <c r="P922" s="45">
        <v>16.09</v>
      </c>
      <c r="Q922" s="45">
        <v>17.440000000000001</v>
      </c>
      <c r="R922" s="45">
        <v>14.8</v>
      </c>
      <c r="S922" s="5">
        <v>130.4</v>
      </c>
      <c r="T922" s="45">
        <v>17.608895705521469</v>
      </c>
      <c r="U922" s="45">
        <v>15.817292944785274</v>
      </c>
      <c r="V922" s="45">
        <v>16.718213190184048</v>
      </c>
      <c r="W922" s="45">
        <v>16.349654907975459</v>
      </c>
      <c r="X922" s="45">
        <v>16.738688650306752</v>
      </c>
      <c r="Y922" s="45">
        <v>16.656786809815952</v>
      </c>
      <c r="Z922" s="45">
        <v>18.417676380368096</v>
      </c>
      <c r="AA922" s="45">
        <v>20.833780674846629</v>
      </c>
      <c r="AB922" s="45">
        <v>19.451687116564415</v>
      </c>
      <c r="AC922" s="45">
        <v>17.291526073619632</v>
      </c>
      <c r="AD922" s="45">
        <v>16.472507668711653</v>
      </c>
      <c r="AE922" s="45">
        <v>17.854601226993864</v>
      </c>
      <c r="AF922" s="45">
        <v>15.151840490797547</v>
      </c>
    </row>
    <row r="923" spans="1:32">
      <c r="A923" s="3">
        <v>2023</v>
      </c>
      <c r="B923" s="5" t="s">
        <v>28</v>
      </c>
      <c r="C923" s="5" t="s">
        <v>20</v>
      </c>
      <c r="D923" s="2">
        <v>21</v>
      </c>
      <c r="E923" s="2">
        <v>21</v>
      </c>
      <c r="F923" s="45">
        <v>14.76</v>
      </c>
      <c r="G923" s="45">
        <v>13.65</v>
      </c>
      <c r="H923" s="45">
        <v>14.07</v>
      </c>
      <c r="I923" s="45">
        <v>13.44</v>
      </c>
      <c r="J923" s="45">
        <v>13.52</v>
      </c>
      <c r="K923" s="45">
        <v>14</v>
      </c>
      <c r="L923" s="45">
        <v>14.88</v>
      </c>
      <c r="M923" s="45">
        <v>18.170000000000002</v>
      </c>
      <c r="N923" s="45">
        <v>15.39</v>
      </c>
      <c r="O923" s="45">
        <v>14.13</v>
      </c>
      <c r="P923" s="45">
        <v>14.1</v>
      </c>
      <c r="Q923" s="45">
        <v>16.04</v>
      </c>
      <c r="R923" s="45">
        <v>13.71</v>
      </c>
      <c r="S923" s="5">
        <v>130.4</v>
      </c>
      <c r="T923" s="45">
        <v>15.110889570552146</v>
      </c>
      <c r="U923" s="45">
        <v>13.974501533742332</v>
      </c>
      <c r="V923" s="45">
        <v>14.404486196319018</v>
      </c>
      <c r="W923" s="45">
        <v>13.759509202453987</v>
      </c>
      <c r="X923" s="45">
        <v>13.841411042944783</v>
      </c>
      <c r="Y923" s="45">
        <v>14.332822085889569</v>
      </c>
      <c r="Z923" s="45">
        <v>15.233742331288344</v>
      </c>
      <c r="AA923" s="45">
        <v>18.601955521472394</v>
      </c>
      <c r="AB923" s="45">
        <v>15.755866564417177</v>
      </c>
      <c r="AC923" s="45">
        <v>14.465912576687115</v>
      </c>
      <c r="AD923" s="45">
        <v>14.435199386503067</v>
      </c>
      <c r="AE923" s="45">
        <v>16.421319018404905</v>
      </c>
      <c r="AF923" s="45">
        <v>14.035927914110429</v>
      </c>
    </row>
    <row r="924" spans="1:32">
      <c r="A924" s="3">
        <v>2023</v>
      </c>
      <c r="B924" s="5" t="s">
        <v>28</v>
      </c>
      <c r="C924" s="5" t="s">
        <v>21</v>
      </c>
      <c r="D924" s="2">
        <v>22</v>
      </c>
      <c r="E924" s="2">
        <v>21</v>
      </c>
      <c r="F924" s="45">
        <v>17.52</v>
      </c>
      <c r="G924" s="45">
        <v>15.69</v>
      </c>
      <c r="H924" s="45">
        <v>16.670000000000002</v>
      </c>
      <c r="I924" s="45">
        <v>15.96</v>
      </c>
      <c r="J924" s="45">
        <v>16.22</v>
      </c>
      <c r="K924" s="45">
        <v>16.62</v>
      </c>
      <c r="L924" s="45">
        <v>17.989999999999998</v>
      </c>
      <c r="M924" s="45">
        <v>21.13</v>
      </c>
      <c r="N924" s="45">
        <v>18.809999999999999</v>
      </c>
      <c r="O924" s="45">
        <v>16.899999999999999</v>
      </c>
      <c r="P924" s="45">
        <v>16.53</v>
      </c>
      <c r="Q924" s="45">
        <v>18.25</v>
      </c>
      <c r="R924" s="45">
        <v>16.04</v>
      </c>
      <c r="S924" s="5">
        <v>130.4</v>
      </c>
      <c r="T924" s="45">
        <v>17.936503067484661</v>
      </c>
      <c r="U924" s="45">
        <v>16.062998466257667</v>
      </c>
      <c r="V924" s="45">
        <v>17.066296012269937</v>
      </c>
      <c r="W924" s="45">
        <v>16.339417177914111</v>
      </c>
      <c r="X924" s="45">
        <v>16.605598159509199</v>
      </c>
      <c r="Y924" s="45">
        <v>17.015107361963189</v>
      </c>
      <c r="Z924" s="45">
        <v>18.417676380368096</v>
      </c>
      <c r="AA924" s="45">
        <v>21.632323619631901</v>
      </c>
      <c r="AB924" s="45">
        <v>19.257170245398772</v>
      </c>
      <c r="AC924" s="45">
        <v>17.301763803680977</v>
      </c>
      <c r="AD924" s="45">
        <v>16.922967791411043</v>
      </c>
      <c r="AE924" s="45">
        <v>18.683857361963188</v>
      </c>
      <c r="AF924" s="45">
        <v>16.421319018404905</v>
      </c>
    </row>
    <row r="925" spans="1:32">
      <c r="A925" s="3">
        <v>2023</v>
      </c>
      <c r="B925" s="5" t="s">
        <v>28</v>
      </c>
      <c r="C925" s="5" t="s">
        <v>22</v>
      </c>
      <c r="D925" s="2">
        <v>23</v>
      </c>
      <c r="E925" s="2">
        <v>21</v>
      </c>
      <c r="F925" s="45">
        <v>18.16</v>
      </c>
      <c r="G925" s="45">
        <v>16.23</v>
      </c>
      <c r="H925" s="45">
        <v>17.28</v>
      </c>
      <c r="I925" s="45">
        <v>16.72</v>
      </c>
      <c r="J925" s="45">
        <v>17.03</v>
      </c>
      <c r="K925" s="45">
        <v>17.25</v>
      </c>
      <c r="L925" s="45">
        <v>18.89</v>
      </c>
      <c r="M925" s="45">
        <v>21.96</v>
      </c>
      <c r="N925" s="45">
        <v>19.989999999999998</v>
      </c>
      <c r="O925" s="45">
        <v>17.66</v>
      </c>
      <c r="P925" s="45">
        <v>16.829999999999998</v>
      </c>
      <c r="Q925" s="45">
        <v>18.350000000000001</v>
      </c>
      <c r="R925" s="45">
        <v>15.87</v>
      </c>
      <c r="S925" s="5">
        <v>130.4</v>
      </c>
      <c r="T925" s="45">
        <v>18.591717791411043</v>
      </c>
      <c r="U925" s="45">
        <v>16.615835889570551</v>
      </c>
      <c r="V925" s="45">
        <v>17.69079754601227</v>
      </c>
      <c r="W925" s="45">
        <v>17.117484662576686</v>
      </c>
      <c r="X925" s="45">
        <v>17.434854294478527</v>
      </c>
      <c r="Y925" s="45">
        <v>17.660084355828221</v>
      </c>
      <c r="Z925" s="45">
        <v>19.339072085889569</v>
      </c>
      <c r="AA925" s="45">
        <v>22.482055214723928</v>
      </c>
      <c r="AB925" s="45">
        <v>20.465222392638037</v>
      </c>
      <c r="AC925" s="45">
        <v>18.079831288343559</v>
      </c>
      <c r="AD925" s="45">
        <v>17.230099693251532</v>
      </c>
      <c r="AE925" s="45">
        <v>18.786234662576689</v>
      </c>
      <c r="AF925" s="45">
        <v>16.247277607361962</v>
      </c>
    </row>
    <row r="926" spans="1:32">
      <c r="A926" s="3">
        <v>2023</v>
      </c>
      <c r="B926" s="5" t="s">
        <v>28</v>
      </c>
      <c r="C926" s="5" t="s">
        <v>23</v>
      </c>
      <c r="D926" s="2">
        <v>24</v>
      </c>
      <c r="E926" s="2">
        <v>21</v>
      </c>
      <c r="F926" s="45">
        <v>16.8</v>
      </c>
      <c r="G926" s="45">
        <v>15.08</v>
      </c>
      <c r="H926" s="45">
        <v>15.81</v>
      </c>
      <c r="I926" s="45">
        <v>14.91</v>
      </c>
      <c r="J926" s="45">
        <v>15.01</v>
      </c>
      <c r="K926" s="45">
        <v>15.67</v>
      </c>
      <c r="L926" s="45">
        <v>16.96</v>
      </c>
      <c r="M926" s="45">
        <v>20.440000000000001</v>
      </c>
      <c r="N926" s="45">
        <v>17.38</v>
      </c>
      <c r="O926" s="45">
        <v>15.7</v>
      </c>
      <c r="P926" s="45">
        <v>15.95</v>
      </c>
      <c r="Q926" s="45">
        <v>18.16</v>
      </c>
      <c r="R926" s="45">
        <v>16.36</v>
      </c>
      <c r="S926" s="5">
        <v>130.4</v>
      </c>
      <c r="T926" s="45">
        <v>17.199386503067487</v>
      </c>
      <c r="U926" s="45">
        <v>15.438496932515337</v>
      </c>
      <c r="V926" s="45">
        <v>16.185851226993865</v>
      </c>
      <c r="W926" s="45">
        <v>15.264455521472392</v>
      </c>
      <c r="X926" s="45">
        <v>15.36683282208589</v>
      </c>
      <c r="Y926" s="45">
        <v>16.042523006134971</v>
      </c>
      <c r="Z926" s="45">
        <v>17.363190184049081</v>
      </c>
      <c r="AA926" s="45">
        <v>20.925920245398775</v>
      </c>
      <c r="AB926" s="45">
        <v>17.793174846625767</v>
      </c>
      <c r="AC926" s="45">
        <v>16.073236196319016</v>
      </c>
      <c r="AD926" s="45">
        <v>16.329179447852759</v>
      </c>
      <c r="AE926" s="45">
        <v>18.591717791411043</v>
      </c>
      <c r="AF926" s="45">
        <v>16.748926380368097</v>
      </c>
    </row>
    <row r="927" spans="1:32">
      <c r="A927" s="3">
        <v>2023</v>
      </c>
      <c r="B927" s="5" t="s">
        <v>28</v>
      </c>
      <c r="C927" s="5" t="s">
        <v>24</v>
      </c>
      <c r="D927" s="2">
        <v>25</v>
      </c>
      <c r="E927" s="2">
        <v>21</v>
      </c>
      <c r="F927" s="45">
        <v>12.21</v>
      </c>
      <c r="G927" s="45">
        <v>11.83</v>
      </c>
      <c r="H927" s="45">
        <v>11.89</v>
      </c>
      <c r="I927" s="45">
        <v>11.84</v>
      </c>
      <c r="J927" s="45">
        <v>11.96</v>
      </c>
      <c r="K927" s="45">
        <v>11.92</v>
      </c>
      <c r="L927" s="45">
        <v>12.43</v>
      </c>
      <c r="M927" s="45">
        <v>12.7</v>
      </c>
      <c r="N927" s="45">
        <v>12.63</v>
      </c>
      <c r="O927" s="45">
        <v>12.4</v>
      </c>
      <c r="P927" s="45">
        <v>12.12</v>
      </c>
      <c r="Q927" s="45">
        <v>13</v>
      </c>
      <c r="R927" s="45">
        <v>11.7</v>
      </c>
      <c r="S927" s="5">
        <v>130.4</v>
      </c>
      <c r="T927" s="45">
        <v>12.500268404907976</v>
      </c>
      <c r="U927" s="45">
        <v>12.111234662576686</v>
      </c>
      <c r="V927" s="45">
        <v>12.172661042944785</v>
      </c>
      <c r="W927" s="45">
        <v>12.121472392638035</v>
      </c>
      <c r="X927" s="45">
        <v>12.244325153374234</v>
      </c>
      <c r="Y927" s="45">
        <v>12.203374233128834</v>
      </c>
      <c r="Z927" s="45">
        <v>12.725498466257667</v>
      </c>
      <c r="AA927" s="45">
        <v>13.001917177914109</v>
      </c>
      <c r="AB927" s="45">
        <v>12.930253067484662</v>
      </c>
      <c r="AC927" s="45">
        <v>12.69478527607362</v>
      </c>
      <c r="AD927" s="45">
        <v>12.408128834355827</v>
      </c>
      <c r="AE927" s="45">
        <v>13.309049079754601</v>
      </c>
      <c r="AF927" s="45">
        <v>11.978144171779139</v>
      </c>
    </row>
    <row r="928" spans="1:32">
      <c r="A928" s="3">
        <v>2023</v>
      </c>
      <c r="B928" s="5" t="s">
        <v>28</v>
      </c>
      <c r="C928" s="5" t="s">
        <v>25</v>
      </c>
      <c r="D928" s="2">
        <v>26</v>
      </c>
      <c r="E928" s="2">
        <v>21</v>
      </c>
      <c r="F928" s="45">
        <v>12</v>
      </c>
      <c r="G928" s="45">
        <v>11.5</v>
      </c>
      <c r="H928" s="45">
        <v>11.72</v>
      </c>
      <c r="I928" s="45">
        <v>11.88</v>
      </c>
      <c r="J928" s="45">
        <v>11.96</v>
      </c>
      <c r="K928" s="45">
        <v>11.49</v>
      </c>
      <c r="L928" s="45">
        <v>12.13</v>
      </c>
      <c r="M928" s="45">
        <v>12.05</v>
      </c>
      <c r="N928" s="45">
        <v>12.67</v>
      </c>
      <c r="O928" s="45">
        <v>12.34</v>
      </c>
      <c r="P928" s="45">
        <v>11.84</v>
      </c>
      <c r="Q928" s="45">
        <v>12.21</v>
      </c>
      <c r="R928" s="45">
        <v>11.49</v>
      </c>
      <c r="S928" s="5">
        <v>130.4</v>
      </c>
      <c r="T928" s="45">
        <v>12.285276073619631</v>
      </c>
      <c r="U928" s="45">
        <v>11.773389570552146</v>
      </c>
      <c r="V928" s="45">
        <v>11.998619631901841</v>
      </c>
      <c r="W928" s="45">
        <v>12.162423312883435</v>
      </c>
      <c r="X928" s="45">
        <v>12.244325153374234</v>
      </c>
      <c r="Y928" s="45">
        <v>11.763151840490798</v>
      </c>
      <c r="Z928" s="45">
        <v>12.418366564417177</v>
      </c>
      <c r="AA928" s="45">
        <v>12.336464723926381</v>
      </c>
      <c r="AB928" s="45">
        <v>12.97120398773006</v>
      </c>
      <c r="AC928" s="45">
        <v>12.63335889570552</v>
      </c>
      <c r="AD928" s="45">
        <v>12.121472392638035</v>
      </c>
      <c r="AE928" s="45">
        <v>12.500268404907976</v>
      </c>
      <c r="AF928" s="45">
        <v>11.763151840490798</v>
      </c>
    </row>
    <row r="929" spans="1:32">
      <c r="A929" s="3">
        <v>2023</v>
      </c>
      <c r="B929" s="5" t="s">
        <v>28</v>
      </c>
      <c r="C929" s="5" t="s">
        <v>26</v>
      </c>
      <c r="D929" s="2">
        <v>27</v>
      </c>
      <c r="E929" s="2">
        <v>21</v>
      </c>
      <c r="F929" s="45">
        <v>12.3</v>
      </c>
      <c r="G929" s="45">
        <v>11.88</v>
      </c>
      <c r="H929" s="45">
        <v>11.98</v>
      </c>
      <c r="I929" s="45">
        <v>11.83</v>
      </c>
      <c r="J929" s="45">
        <v>11.96</v>
      </c>
      <c r="K929" s="45">
        <v>12.11</v>
      </c>
      <c r="L929" s="45">
        <v>12.5</v>
      </c>
      <c r="M929" s="45">
        <v>13</v>
      </c>
      <c r="N929" s="45">
        <v>12.61</v>
      </c>
      <c r="O929" s="45">
        <v>12.43</v>
      </c>
      <c r="P929" s="45">
        <v>12.21</v>
      </c>
      <c r="Q929" s="45">
        <v>13.45</v>
      </c>
      <c r="R929" s="45">
        <v>11.7</v>
      </c>
      <c r="S929" s="5">
        <v>130.4</v>
      </c>
      <c r="T929" s="45">
        <v>12.592407975460123</v>
      </c>
      <c r="U929" s="45">
        <v>12.162423312883435</v>
      </c>
      <c r="V929" s="45">
        <v>12.264800613496933</v>
      </c>
      <c r="W929" s="45">
        <v>12.111234662576686</v>
      </c>
      <c r="X929" s="45">
        <v>12.244325153374234</v>
      </c>
      <c r="Y929" s="45">
        <v>12.397891104294478</v>
      </c>
      <c r="Z929" s="45">
        <v>12.797162576687116</v>
      </c>
      <c r="AA929" s="45">
        <v>13.309049079754601</v>
      </c>
      <c r="AB929" s="45">
        <v>12.909777607361962</v>
      </c>
      <c r="AC929" s="45">
        <v>12.725498466257667</v>
      </c>
      <c r="AD929" s="45">
        <v>12.500268404907976</v>
      </c>
      <c r="AE929" s="45">
        <v>13.769746932515336</v>
      </c>
      <c r="AF929" s="45">
        <v>11.978144171779139</v>
      </c>
    </row>
    <row r="930" spans="1:32">
      <c r="A930" s="3">
        <v>2023</v>
      </c>
      <c r="B930" s="5" t="s">
        <v>29</v>
      </c>
      <c r="C930" s="5" t="s">
        <v>18</v>
      </c>
      <c r="D930" s="2">
        <v>28</v>
      </c>
      <c r="E930" s="2">
        <v>21</v>
      </c>
      <c r="F930" s="46">
        <v>29511</v>
      </c>
      <c r="G930" s="46">
        <v>26736</v>
      </c>
      <c r="H930" s="46">
        <v>28304</v>
      </c>
      <c r="I930" s="46">
        <v>27449</v>
      </c>
      <c r="J930" s="46">
        <v>27653</v>
      </c>
      <c r="K930" s="46">
        <v>28297</v>
      </c>
      <c r="L930" s="46">
        <v>30676</v>
      </c>
      <c r="M930" s="46">
        <v>36426</v>
      </c>
      <c r="N930" s="46">
        <v>31496</v>
      </c>
      <c r="O930" s="46">
        <v>28574</v>
      </c>
      <c r="P930" s="46">
        <v>27678</v>
      </c>
      <c r="Q930" s="46">
        <v>29682</v>
      </c>
      <c r="R930" s="46">
        <v>26869</v>
      </c>
      <c r="S930" s="5">
        <v>130.4</v>
      </c>
      <c r="T930" s="46">
        <v>30212.565184049079</v>
      </c>
      <c r="U930" s="46">
        <v>27371.595092024538</v>
      </c>
      <c r="V930" s="46">
        <v>28976.87116564417</v>
      </c>
      <c r="W930" s="46">
        <v>28101.545245398771</v>
      </c>
      <c r="X930" s="46">
        <v>28310.394938650305</v>
      </c>
      <c r="Y930" s="46">
        <v>28969.704754601225</v>
      </c>
      <c r="Z930" s="46">
        <v>31405.260736196316</v>
      </c>
      <c r="AA930" s="46">
        <v>37291.955521472388</v>
      </c>
      <c r="AB930" s="46">
        <v>32244.754601226992</v>
      </c>
      <c r="AC930" s="46">
        <v>29253.289877300613</v>
      </c>
      <c r="AD930" s="46">
        <v>28335.98926380368</v>
      </c>
      <c r="AE930" s="46">
        <v>30387.630368098158</v>
      </c>
      <c r="AF930" s="46">
        <v>27507.75690184049</v>
      </c>
    </row>
    <row r="931" spans="1:32">
      <c r="A931" s="3">
        <v>2023</v>
      </c>
      <c r="B931" s="5" t="s">
        <v>29</v>
      </c>
      <c r="C931" s="5" t="s">
        <v>19</v>
      </c>
      <c r="D931" s="2">
        <v>29</v>
      </c>
      <c r="E931" s="2">
        <v>21</v>
      </c>
      <c r="F931" s="46">
        <v>34849</v>
      </c>
      <c r="G931" s="46">
        <v>31267</v>
      </c>
      <c r="H931" s="46">
        <v>32934</v>
      </c>
      <c r="I931" s="46">
        <v>32674</v>
      </c>
      <c r="J931" s="46">
        <v>33067</v>
      </c>
      <c r="K931" s="46">
        <v>33354</v>
      </c>
      <c r="L931" s="46">
        <v>36569</v>
      </c>
      <c r="M931" s="46">
        <v>41448</v>
      </c>
      <c r="N931" s="46">
        <v>37981</v>
      </c>
      <c r="O931" s="46">
        <v>34041</v>
      </c>
      <c r="P931" s="46">
        <v>32419</v>
      </c>
      <c r="Q931" s="46">
        <v>34984</v>
      </c>
      <c r="R931" s="46">
        <v>30842</v>
      </c>
      <c r="S931" s="5">
        <v>130.4</v>
      </c>
      <c r="T931" s="46">
        <v>35677.465490797542</v>
      </c>
      <c r="U931" s="46">
        <v>32010.310582822083</v>
      </c>
      <c r="V931" s="46">
        <v>33716.940184049075</v>
      </c>
      <c r="W931" s="46">
        <v>33450.759202453984</v>
      </c>
      <c r="X931" s="46">
        <v>33853.101993865028</v>
      </c>
      <c r="Y931" s="46">
        <v>34146.924846625763</v>
      </c>
      <c r="Z931" s="46">
        <v>37438.355061349692</v>
      </c>
      <c r="AA931" s="46">
        <v>42433.343558282206</v>
      </c>
      <c r="AB931" s="46">
        <v>38883.922546012269</v>
      </c>
      <c r="AC931" s="46">
        <v>34850.25690184049</v>
      </c>
      <c r="AD931" s="46">
        <v>33189.697085889566</v>
      </c>
      <c r="AE931" s="46">
        <v>35815.674846625763</v>
      </c>
      <c r="AF931" s="46">
        <v>31575.207055214723</v>
      </c>
    </row>
    <row r="932" spans="1:32">
      <c r="A932" s="3">
        <v>2023</v>
      </c>
      <c r="B932" s="5" t="s">
        <v>29</v>
      </c>
      <c r="C932" s="5" t="s">
        <v>20</v>
      </c>
      <c r="D932" s="2">
        <v>30</v>
      </c>
      <c r="E932" s="2">
        <v>21</v>
      </c>
      <c r="F932" s="46">
        <v>24575</v>
      </c>
      <c r="G932" s="46">
        <v>22470</v>
      </c>
      <c r="H932" s="46">
        <v>23888</v>
      </c>
      <c r="I932" s="46">
        <v>22597</v>
      </c>
      <c r="J932" s="46">
        <v>22470</v>
      </c>
      <c r="K932" s="46">
        <v>23278</v>
      </c>
      <c r="L932" s="46">
        <v>24846</v>
      </c>
      <c r="M932" s="46">
        <v>31977</v>
      </c>
      <c r="N932" s="46">
        <v>25642</v>
      </c>
      <c r="O932" s="46">
        <v>23128</v>
      </c>
      <c r="P932" s="46">
        <v>23637</v>
      </c>
      <c r="Q932" s="46">
        <v>25666</v>
      </c>
      <c r="R932" s="46">
        <v>23340</v>
      </c>
      <c r="S932" s="5">
        <v>130.4</v>
      </c>
      <c r="T932" s="46">
        <v>25159.22162576687</v>
      </c>
      <c r="U932" s="46">
        <v>23004.179447852759</v>
      </c>
      <c r="V932" s="46">
        <v>24455.889570552146</v>
      </c>
      <c r="W932" s="46">
        <v>23134.198619631901</v>
      </c>
      <c r="X932" s="46">
        <v>23004.179447852759</v>
      </c>
      <c r="Y932" s="46">
        <v>23831.388036809814</v>
      </c>
      <c r="Z932" s="46">
        <v>25436.664110429447</v>
      </c>
      <c r="AA932" s="46">
        <v>32737.189417177913</v>
      </c>
      <c r="AB932" s="46">
        <v>26251.587423312882</v>
      </c>
      <c r="AC932" s="46">
        <v>23677.822085889569</v>
      </c>
      <c r="AD932" s="46">
        <v>24198.922546012269</v>
      </c>
      <c r="AE932" s="46">
        <v>26276.157975460123</v>
      </c>
      <c r="AF932" s="46">
        <v>23894.861963190182</v>
      </c>
    </row>
    <row r="933" spans="1:32">
      <c r="A933" s="3">
        <v>2023</v>
      </c>
      <c r="B933" s="5" t="s">
        <v>29</v>
      </c>
      <c r="C933" s="5" t="s">
        <v>21</v>
      </c>
      <c r="D933" s="2">
        <v>31</v>
      </c>
      <c r="E933" s="2">
        <v>21</v>
      </c>
      <c r="F933" s="46">
        <v>35004</v>
      </c>
      <c r="G933" s="46">
        <v>31435</v>
      </c>
      <c r="H933" s="46">
        <v>33127</v>
      </c>
      <c r="I933" s="46">
        <v>32075</v>
      </c>
      <c r="J933" s="46">
        <v>32611</v>
      </c>
      <c r="K933" s="46">
        <v>33351</v>
      </c>
      <c r="L933" s="46">
        <v>36538</v>
      </c>
      <c r="M933" s="46">
        <v>42083</v>
      </c>
      <c r="N933" s="46">
        <v>37434</v>
      </c>
      <c r="O933" s="46">
        <v>34140</v>
      </c>
      <c r="P933" s="46">
        <v>32963</v>
      </c>
      <c r="Q933" s="46">
        <v>35549</v>
      </c>
      <c r="R933" s="46">
        <v>32752</v>
      </c>
      <c r="S933" s="5">
        <v>130.4</v>
      </c>
      <c r="T933" s="46">
        <v>35836.150306748466</v>
      </c>
      <c r="U933" s="46">
        <v>32182.304447852759</v>
      </c>
      <c r="V933" s="46">
        <v>33914.52837423313</v>
      </c>
      <c r="W933" s="46">
        <v>32837.519171779139</v>
      </c>
      <c r="X933" s="46">
        <v>33386.261503067486</v>
      </c>
      <c r="Y933" s="46">
        <v>34143.85352760736</v>
      </c>
      <c r="Z933" s="46">
        <v>37406.61809815951</v>
      </c>
      <c r="AA933" s="46">
        <v>43083.439417177913</v>
      </c>
      <c r="AB933" s="46">
        <v>38323.918711656443</v>
      </c>
      <c r="AC933" s="46">
        <v>34951.61042944785</v>
      </c>
      <c r="AD933" s="46">
        <v>33746.629601226996</v>
      </c>
      <c r="AE933" s="46">
        <v>36394.106595092024</v>
      </c>
      <c r="AF933" s="46">
        <v>33530.613496932514</v>
      </c>
    </row>
    <row r="934" spans="1:32">
      <c r="A934" s="3">
        <v>2023</v>
      </c>
      <c r="B934" s="5" t="s">
        <v>29</v>
      </c>
      <c r="C934" s="5" t="s">
        <v>22</v>
      </c>
      <c r="D934" s="2">
        <v>32</v>
      </c>
      <c r="E934" s="2">
        <v>21</v>
      </c>
      <c r="F934" s="46">
        <v>37547</v>
      </c>
      <c r="G934" s="46">
        <v>33458</v>
      </c>
      <c r="H934" s="46">
        <v>35360</v>
      </c>
      <c r="I934" s="46">
        <v>34909</v>
      </c>
      <c r="J934" s="46">
        <v>35068</v>
      </c>
      <c r="K934" s="46">
        <v>35680</v>
      </c>
      <c r="L934" s="46">
        <v>39478</v>
      </c>
      <c r="M934" s="46">
        <v>45293</v>
      </c>
      <c r="N934" s="46">
        <v>41010</v>
      </c>
      <c r="O934" s="46">
        <v>36714</v>
      </c>
      <c r="P934" s="46">
        <v>34746</v>
      </c>
      <c r="Q934" s="46">
        <v>37385</v>
      </c>
      <c r="R934" s="46">
        <v>33740</v>
      </c>
      <c r="S934" s="5">
        <v>130.4</v>
      </c>
      <c r="T934" s="46">
        <v>38439.605061349692</v>
      </c>
      <c r="U934" s="46">
        <v>34253.397239263802</v>
      </c>
      <c r="V934" s="46">
        <v>36200.613496932514</v>
      </c>
      <c r="W934" s="46">
        <v>35738.891871165644</v>
      </c>
      <c r="X934" s="46">
        <v>35901.671779141099</v>
      </c>
      <c r="Y934" s="46">
        <v>36528.220858895707</v>
      </c>
      <c r="Z934" s="46">
        <v>40416.510736196316</v>
      </c>
      <c r="AA934" s="46">
        <v>46369.750766871162</v>
      </c>
      <c r="AB934" s="46">
        <v>41984.930981595091</v>
      </c>
      <c r="AC934" s="46">
        <v>37586.802147239265</v>
      </c>
      <c r="AD934" s="46">
        <v>35572.016871165644</v>
      </c>
      <c r="AE934" s="46">
        <v>38273.753834355826</v>
      </c>
      <c r="AF934" s="46">
        <v>34542.101226993866</v>
      </c>
    </row>
    <row r="935" spans="1:32">
      <c r="A935" s="3">
        <v>2023</v>
      </c>
      <c r="B935" s="5" t="s">
        <v>29</v>
      </c>
      <c r="C935" s="5" t="s">
        <v>23</v>
      </c>
      <c r="D935" s="2">
        <v>33</v>
      </c>
      <c r="E935" s="2">
        <v>21</v>
      </c>
      <c r="F935" s="46">
        <v>31744</v>
      </c>
      <c r="G935" s="46">
        <v>28803</v>
      </c>
      <c r="H935" s="46">
        <v>30049</v>
      </c>
      <c r="I935" s="46">
        <v>28162</v>
      </c>
      <c r="J935" s="46">
        <v>28566</v>
      </c>
      <c r="K935" s="46">
        <v>29725</v>
      </c>
      <c r="L935" s="46">
        <v>32702</v>
      </c>
      <c r="M935" s="46">
        <v>38799</v>
      </c>
      <c r="N935" s="46">
        <v>32987</v>
      </c>
      <c r="O935" s="46">
        <v>30000</v>
      </c>
      <c r="P935" s="46">
        <v>30480</v>
      </c>
      <c r="Q935" s="46">
        <v>33156</v>
      </c>
      <c r="R935" s="46">
        <v>30837</v>
      </c>
      <c r="S935" s="5">
        <v>130.4</v>
      </c>
      <c r="T935" s="46">
        <v>32498.650306748466</v>
      </c>
      <c r="U935" s="46">
        <v>29487.733895705522</v>
      </c>
      <c r="V935" s="46">
        <v>30763.355061349692</v>
      </c>
      <c r="W935" s="46">
        <v>28831.495398773004</v>
      </c>
      <c r="X935" s="46">
        <v>29245.099693251534</v>
      </c>
      <c r="Y935" s="46">
        <v>30431.652607361961</v>
      </c>
      <c r="Z935" s="46">
        <v>33479.424846625763</v>
      </c>
      <c r="AA935" s="46">
        <v>39721.368865030672</v>
      </c>
      <c r="AB935" s="46">
        <v>33771.20015337423</v>
      </c>
      <c r="AC935" s="46">
        <v>30713.190184049079</v>
      </c>
      <c r="AD935" s="46">
        <v>31204.601226993862</v>
      </c>
      <c r="AE935" s="46">
        <v>33944.217791411043</v>
      </c>
      <c r="AF935" s="46">
        <v>31570.088190184048</v>
      </c>
    </row>
    <row r="936" spans="1:32">
      <c r="A936" s="3">
        <v>2023</v>
      </c>
      <c r="B936" s="5" t="s">
        <v>29</v>
      </c>
      <c r="C936" s="5" t="s">
        <v>24</v>
      </c>
      <c r="D936" s="2">
        <v>34</v>
      </c>
      <c r="E936" s="2">
        <v>21</v>
      </c>
      <c r="F936" s="46">
        <v>12741</v>
      </c>
      <c r="G936" s="46">
        <v>12969</v>
      </c>
      <c r="H936" s="46">
        <v>12806</v>
      </c>
      <c r="I936" s="46">
        <v>12599</v>
      </c>
      <c r="J936" s="46">
        <v>12500</v>
      </c>
      <c r="K936" s="46">
        <v>12618</v>
      </c>
      <c r="L936" s="46">
        <v>12706</v>
      </c>
      <c r="M936" s="46">
        <v>12576</v>
      </c>
      <c r="N936" s="46">
        <v>12754</v>
      </c>
      <c r="O936" s="46">
        <v>12927</v>
      </c>
      <c r="P936" s="46">
        <v>12738</v>
      </c>
      <c r="Q936" s="46">
        <v>13465</v>
      </c>
      <c r="R936" s="46">
        <v>12500</v>
      </c>
      <c r="S936" s="5">
        <v>130.4</v>
      </c>
      <c r="T936" s="46">
        <v>13043.891871165644</v>
      </c>
      <c r="U936" s="46">
        <v>13277.312116564417</v>
      </c>
      <c r="V936" s="46">
        <v>13110.437116564417</v>
      </c>
      <c r="W936" s="46">
        <v>12898.516104294478</v>
      </c>
      <c r="X936" s="46">
        <v>12797.162576687117</v>
      </c>
      <c r="Y936" s="46">
        <v>12917.967791411042</v>
      </c>
      <c r="Z936" s="46">
        <v>13008.059815950919</v>
      </c>
      <c r="AA936" s="46">
        <v>12874.969325153374</v>
      </c>
      <c r="AB936" s="46">
        <v>13057.200920245397</v>
      </c>
      <c r="AC936" s="46">
        <v>13234.313650306747</v>
      </c>
      <c r="AD936" s="46">
        <v>13040.820552147239</v>
      </c>
      <c r="AE936" s="46">
        <v>13785.103527607362</v>
      </c>
      <c r="AF936" s="46">
        <v>12797.162576687117</v>
      </c>
    </row>
    <row r="937" spans="1:32">
      <c r="A937" s="3">
        <v>2023</v>
      </c>
      <c r="B937" s="5" t="s">
        <v>29</v>
      </c>
      <c r="C937" s="5" t="s">
        <v>25</v>
      </c>
      <c r="D937" s="2">
        <v>35</v>
      </c>
      <c r="E937" s="2">
        <v>21</v>
      </c>
      <c r="F937" s="46">
        <v>12500</v>
      </c>
      <c r="G937" s="46">
        <v>12977</v>
      </c>
      <c r="H937" s="46">
        <v>12576</v>
      </c>
      <c r="I937" s="46" t="s">
        <v>38</v>
      </c>
      <c r="J937" s="46">
        <v>12423</v>
      </c>
      <c r="K937" s="46">
        <v>12158</v>
      </c>
      <c r="L937" s="46">
        <v>12546</v>
      </c>
      <c r="M937" s="46">
        <v>12346</v>
      </c>
      <c r="N937" s="46">
        <v>12089</v>
      </c>
      <c r="O937" s="46">
        <v>12966</v>
      </c>
      <c r="P937" s="46">
        <v>12595</v>
      </c>
      <c r="Q937" s="46">
        <v>12695</v>
      </c>
      <c r="R937" s="46">
        <v>12038</v>
      </c>
      <c r="S937" s="5">
        <v>130.4</v>
      </c>
      <c r="T937" s="46">
        <v>12797.162576687117</v>
      </c>
      <c r="U937" s="46">
        <v>13285.502300613496</v>
      </c>
      <c r="V937" s="46">
        <v>12874.969325153374</v>
      </c>
      <c r="W937" s="46" t="s">
        <v>39</v>
      </c>
      <c r="X937" s="46">
        <v>12718.332055214723</v>
      </c>
      <c r="Y937" s="46">
        <v>12447.032208588957</v>
      </c>
      <c r="Z937" s="46">
        <v>12844.256134969324</v>
      </c>
      <c r="AA937" s="46">
        <v>12639.50153374233</v>
      </c>
      <c r="AB937" s="46">
        <v>12376.391871165644</v>
      </c>
      <c r="AC937" s="46">
        <v>13274.240797546012</v>
      </c>
      <c r="AD937" s="46">
        <v>12894.421012269939</v>
      </c>
      <c r="AE937" s="46">
        <v>12996.798312883435</v>
      </c>
      <c r="AF937" s="46">
        <v>12324.179447852761</v>
      </c>
    </row>
    <row r="938" spans="1:32">
      <c r="A938" s="3">
        <v>2023</v>
      </c>
      <c r="B938" s="5" t="s">
        <v>29</v>
      </c>
      <c r="C938" s="5" t="s">
        <v>26</v>
      </c>
      <c r="D938" s="2">
        <v>36</v>
      </c>
      <c r="E938" s="2">
        <v>21</v>
      </c>
      <c r="F938" s="46">
        <v>12940</v>
      </c>
      <c r="G938" s="46">
        <v>12968</v>
      </c>
      <c r="H938" s="46">
        <v>12886</v>
      </c>
      <c r="I938" s="46">
        <v>12743</v>
      </c>
      <c r="J938" s="46">
        <v>12523</v>
      </c>
      <c r="K938" s="46">
        <v>12799</v>
      </c>
      <c r="L938" s="46">
        <v>13015</v>
      </c>
      <c r="M938" s="46">
        <v>12769</v>
      </c>
      <c r="N938" s="46">
        <v>13068</v>
      </c>
      <c r="O938" s="46">
        <v>12906</v>
      </c>
      <c r="P938" s="46">
        <v>12763</v>
      </c>
      <c r="Q938" s="46">
        <v>13837</v>
      </c>
      <c r="R938" s="46">
        <v>12720</v>
      </c>
      <c r="S938" s="5">
        <v>130.4</v>
      </c>
      <c r="T938" s="46">
        <v>13247.622699386502</v>
      </c>
      <c r="U938" s="46">
        <v>13276.288343558281</v>
      </c>
      <c r="V938" s="46">
        <v>13192.338957055214</v>
      </c>
      <c r="W938" s="46">
        <v>13045.939417177913</v>
      </c>
      <c r="X938" s="46">
        <v>12820.709355828219</v>
      </c>
      <c r="Y938" s="46">
        <v>13103.270705521472</v>
      </c>
      <c r="Z938" s="46">
        <v>13324.405674846625</v>
      </c>
      <c r="AA938" s="46">
        <v>13072.557515337423</v>
      </c>
      <c r="AB938" s="46">
        <v>13378.665644171779</v>
      </c>
      <c r="AC938" s="46">
        <v>13212.814417177913</v>
      </c>
      <c r="AD938" s="46">
        <v>13066.414877300613</v>
      </c>
      <c r="AE938" s="46">
        <v>14165.947085889569</v>
      </c>
      <c r="AF938" s="46">
        <v>13022.392638036808</v>
      </c>
    </row>
    <row r="939" spans="1:32">
      <c r="A939" s="3">
        <v>2024</v>
      </c>
      <c r="B939" s="5" t="s">
        <v>17</v>
      </c>
      <c r="C939" s="5" t="s">
        <v>18</v>
      </c>
      <c r="D939" s="2">
        <v>1</v>
      </c>
      <c r="E939" s="2">
        <v>22</v>
      </c>
      <c r="F939" s="96">
        <v>613.29999999999995</v>
      </c>
      <c r="G939" s="96">
        <v>562.5</v>
      </c>
      <c r="H939" s="96">
        <v>592.20000000000005</v>
      </c>
      <c r="I939" s="96">
        <v>575.6</v>
      </c>
      <c r="J939" s="96">
        <v>576.6</v>
      </c>
      <c r="K939" s="96">
        <v>582.9</v>
      </c>
      <c r="L939" s="96">
        <v>634.20000000000005</v>
      </c>
      <c r="M939" s="96">
        <v>728.3</v>
      </c>
      <c r="N939" s="96">
        <v>654.79999999999995</v>
      </c>
      <c r="O939" s="96">
        <v>584.9</v>
      </c>
      <c r="P939" s="96">
        <v>574.9</v>
      </c>
      <c r="Q939" s="96">
        <v>614.29999999999995</v>
      </c>
      <c r="R939" s="96">
        <v>563.4</v>
      </c>
      <c r="S939" s="5">
        <v>133.5</v>
      </c>
      <c r="T939" s="96">
        <v>613.29999999999995</v>
      </c>
      <c r="U939" s="96">
        <v>562.5</v>
      </c>
      <c r="V939" s="96">
        <v>592.20000000000005</v>
      </c>
      <c r="W939" s="96">
        <v>575.6</v>
      </c>
      <c r="X939" s="96">
        <v>576.6</v>
      </c>
      <c r="Y939" s="96">
        <v>582.9</v>
      </c>
      <c r="Z939" s="96">
        <v>634.20000000000005</v>
      </c>
      <c r="AA939" s="96">
        <v>728.3</v>
      </c>
      <c r="AB939" s="96">
        <v>654.79999999999995</v>
      </c>
      <c r="AC939" s="96">
        <v>584.9</v>
      </c>
      <c r="AD939" s="96">
        <v>574.9</v>
      </c>
      <c r="AE939" s="96">
        <v>614.29999999999995</v>
      </c>
      <c r="AF939" s="96">
        <v>563.4</v>
      </c>
    </row>
    <row r="940" spans="1:32">
      <c r="A940" s="3">
        <v>2024</v>
      </c>
      <c r="B940" s="5" t="s">
        <v>17</v>
      </c>
      <c r="C940" s="5" t="s">
        <v>19</v>
      </c>
      <c r="D940" s="2">
        <v>2</v>
      </c>
      <c r="E940" s="2">
        <v>22</v>
      </c>
      <c r="F940" s="96">
        <v>709.1</v>
      </c>
      <c r="G940" s="96">
        <v>647.70000000000005</v>
      </c>
      <c r="H940" s="96">
        <v>685.1</v>
      </c>
      <c r="I940" s="96">
        <v>670.9</v>
      </c>
      <c r="J940" s="96">
        <v>684.2</v>
      </c>
      <c r="K940" s="96">
        <v>671</v>
      </c>
      <c r="L940" s="96">
        <v>747.3</v>
      </c>
      <c r="M940" s="96">
        <v>806.5</v>
      </c>
      <c r="N940" s="96">
        <v>772.6</v>
      </c>
      <c r="O940" s="96">
        <v>689.9</v>
      </c>
      <c r="P940" s="96">
        <v>654.29999999999995</v>
      </c>
      <c r="Q940" s="96">
        <v>709.1</v>
      </c>
      <c r="R940" s="96">
        <v>636</v>
      </c>
      <c r="S940" s="5">
        <v>133.5</v>
      </c>
      <c r="T940" s="96">
        <v>709.1</v>
      </c>
      <c r="U940" s="96">
        <v>647.70000000000005</v>
      </c>
      <c r="V940" s="96">
        <v>685.1</v>
      </c>
      <c r="W940" s="96">
        <v>670.9</v>
      </c>
      <c r="X940" s="96">
        <v>684.2</v>
      </c>
      <c r="Y940" s="96">
        <v>671</v>
      </c>
      <c r="Z940" s="96">
        <v>747.3</v>
      </c>
      <c r="AA940" s="96">
        <v>806.5</v>
      </c>
      <c r="AB940" s="96">
        <v>772.6</v>
      </c>
      <c r="AC940" s="96">
        <v>689.9</v>
      </c>
      <c r="AD940" s="96">
        <v>654.29999999999995</v>
      </c>
      <c r="AE940" s="96">
        <v>709.1</v>
      </c>
      <c r="AF940" s="96">
        <v>636</v>
      </c>
    </row>
    <row r="941" spans="1:32">
      <c r="A941" s="3">
        <v>2024</v>
      </c>
      <c r="B941" s="5" t="s">
        <v>17</v>
      </c>
      <c r="C941" s="5" t="s">
        <v>20</v>
      </c>
      <c r="D941" s="2">
        <v>3</v>
      </c>
      <c r="E941" s="2">
        <v>22</v>
      </c>
      <c r="F941" s="96">
        <v>528.5</v>
      </c>
      <c r="G941" s="96">
        <v>485.3</v>
      </c>
      <c r="H941" s="96">
        <v>517.5</v>
      </c>
      <c r="I941" s="96">
        <v>496.9</v>
      </c>
      <c r="J941" s="96">
        <v>488.4</v>
      </c>
      <c r="K941" s="96">
        <v>498.3</v>
      </c>
      <c r="L941" s="96">
        <v>532.29999999999995</v>
      </c>
      <c r="M941" s="96">
        <v>657.8</v>
      </c>
      <c r="N941" s="96">
        <v>548.5</v>
      </c>
      <c r="O941" s="96">
        <v>493</v>
      </c>
      <c r="P941" s="96">
        <v>495</v>
      </c>
      <c r="Q941" s="96">
        <v>539.4</v>
      </c>
      <c r="R941" s="96">
        <v>502.5</v>
      </c>
      <c r="S941" s="5">
        <v>133.5</v>
      </c>
      <c r="T941" s="96">
        <v>528.5</v>
      </c>
      <c r="U941" s="96">
        <v>485.3</v>
      </c>
      <c r="V941" s="96">
        <v>517.5</v>
      </c>
      <c r="W941" s="96">
        <v>496.9</v>
      </c>
      <c r="X941" s="96">
        <v>488.4</v>
      </c>
      <c r="Y941" s="96">
        <v>498.3</v>
      </c>
      <c r="Z941" s="96">
        <v>532.29999999999995</v>
      </c>
      <c r="AA941" s="96">
        <v>657.8</v>
      </c>
      <c r="AB941" s="96">
        <v>548.5</v>
      </c>
      <c r="AC941" s="96">
        <v>493</v>
      </c>
      <c r="AD941" s="96">
        <v>495</v>
      </c>
      <c r="AE941" s="96">
        <v>539.4</v>
      </c>
      <c r="AF941" s="96">
        <v>502.5</v>
      </c>
    </row>
    <row r="942" spans="1:32">
      <c r="A942" s="3">
        <v>2024</v>
      </c>
      <c r="B942" s="5" t="s">
        <v>17</v>
      </c>
      <c r="C942" s="5" t="s">
        <v>21</v>
      </c>
      <c r="D942" s="2">
        <v>4</v>
      </c>
      <c r="E942" s="2">
        <v>22</v>
      </c>
      <c r="F942" s="96">
        <v>728.3</v>
      </c>
      <c r="G942" s="96">
        <v>661.2</v>
      </c>
      <c r="H942" s="96">
        <v>696</v>
      </c>
      <c r="I942" s="96">
        <v>674.8</v>
      </c>
      <c r="J942" s="96">
        <v>684.1</v>
      </c>
      <c r="K942" s="96">
        <v>689.9</v>
      </c>
      <c r="L942" s="96">
        <v>763.5</v>
      </c>
      <c r="M942" s="96">
        <v>853.4</v>
      </c>
      <c r="N942" s="96">
        <v>779.2</v>
      </c>
      <c r="O942" s="96">
        <v>700.8</v>
      </c>
      <c r="P942" s="96">
        <v>684.4</v>
      </c>
      <c r="Q942" s="96">
        <v>740</v>
      </c>
      <c r="R942" s="96">
        <v>670.8</v>
      </c>
      <c r="S942" s="5">
        <v>133.5</v>
      </c>
      <c r="T942" s="96">
        <v>728.3</v>
      </c>
      <c r="U942" s="96">
        <v>661.2</v>
      </c>
      <c r="V942" s="96">
        <v>696</v>
      </c>
      <c r="W942" s="96">
        <v>674.8</v>
      </c>
      <c r="X942" s="96">
        <v>684.1</v>
      </c>
      <c r="Y942" s="96">
        <v>689.9</v>
      </c>
      <c r="Z942" s="96">
        <v>763.5</v>
      </c>
      <c r="AA942" s="96">
        <v>853.4</v>
      </c>
      <c r="AB942" s="96">
        <v>779.2</v>
      </c>
      <c r="AC942" s="96">
        <v>700.8</v>
      </c>
      <c r="AD942" s="96">
        <v>684.4</v>
      </c>
      <c r="AE942" s="96">
        <v>740</v>
      </c>
      <c r="AF942" s="96">
        <v>670.8</v>
      </c>
    </row>
    <row r="943" spans="1:32">
      <c r="A943" s="3">
        <v>2024</v>
      </c>
      <c r="B943" s="5" t="s">
        <v>17</v>
      </c>
      <c r="C943" s="5" t="s">
        <v>22</v>
      </c>
      <c r="D943" s="2">
        <v>5</v>
      </c>
      <c r="E943" s="2">
        <v>22</v>
      </c>
      <c r="F943" s="96">
        <v>773.3</v>
      </c>
      <c r="G943" s="96">
        <v>705.3</v>
      </c>
      <c r="H943" s="96">
        <v>748.3</v>
      </c>
      <c r="I943" s="96">
        <v>725.6</v>
      </c>
      <c r="J943" s="96">
        <v>736.9</v>
      </c>
      <c r="K943" s="96">
        <v>727.1</v>
      </c>
      <c r="L943" s="96">
        <v>812.7</v>
      </c>
      <c r="M943" s="96">
        <v>909</v>
      </c>
      <c r="N943" s="96">
        <v>850</v>
      </c>
      <c r="O943" s="96">
        <v>747.4</v>
      </c>
      <c r="P943" s="96">
        <v>712.6</v>
      </c>
      <c r="Q943" s="96">
        <v>767.7</v>
      </c>
      <c r="R943" s="96">
        <v>698.6</v>
      </c>
      <c r="S943" s="5">
        <v>133.5</v>
      </c>
      <c r="T943" s="96">
        <v>773.3</v>
      </c>
      <c r="U943" s="96">
        <v>705.3</v>
      </c>
      <c r="V943" s="96">
        <v>748.3</v>
      </c>
      <c r="W943" s="96">
        <v>725.6</v>
      </c>
      <c r="X943" s="96">
        <v>736.9</v>
      </c>
      <c r="Y943" s="96">
        <v>727.1</v>
      </c>
      <c r="Z943" s="96">
        <v>812.7</v>
      </c>
      <c r="AA943" s="96">
        <v>909</v>
      </c>
      <c r="AB943" s="96">
        <v>850</v>
      </c>
      <c r="AC943" s="96">
        <v>747.4</v>
      </c>
      <c r="AD943" s="96">
        <v>712.6</v>
      </c>
      <c r="AE943" s="96">
        <v>767.7</v>
      </c>
      <c r="AF943" s="96">
        <v>698.6</v>
      </c>
    </row>
    <row r="944" spans="1:32">
      <c r="A944" s="3">
        <v>2024</v>
      </c>
      <c r="B944" s="5" t="s">
        <v>17</v>
      </c>
      <c r="C944" s="5" t="s">
        <v>23</v>
      </c>
      <c r="D944" s="2">
        <v>6</v>
      </c>
      <c r="E944" s="2">
        <v>22</v>
      </c>
      <c r="F944" s="96">
        <v>671.7</v>
      </c>
      <c r="G944" s="96">
        <v>601.70000000000005</v>
      </c>
      <c r="H944" s="96">
        <v>641.4</v>
      </c>
      <c r="I944" s="96">
        <v>615.20000000000005</v>
      </c>
      <c r="J944" s="96">
        <v>613.20000000000005</v>
      </c>
      <c r="K944" s="96">
        <v>634.79999999999995</v>
      </c>
      <c r="L944" s="96">
        <v>688.2</v>
      </c>
      <c r="M944" s="96">
        <v>804.9</v>
      </c>
      <c r="N944" s="96">
        <v>696.3</v>
      </c>
      <c r="O944" s="96">
        <v>633</v>
      </c>
      <c r="P944" s="96">
        <v>645.79999999999995</v>
      </c>
      <c r="Q944" s="96">
        <v>701</v>
      </c>
      <c r="R944" s="96">
        <v>634.4</v>
      </c>
      <c r="S944" s="5">
        <v>133.5</v>
      </c>
      <c r="T944" s="96">
        <v>671.7</v>
      </c>
      <c r="U944" s="96">
        <v>601.70000000000005</v>
      </c>
      <c r="V944" s="96">
        <v>641.4</v>
      </c>
      <c r="W944" s="96">
        <v>615.20000000000005</v>
      </c>
      <c r="X944" s="96">
        <v>613.20000000000005</v>
      </c>
      <c r="Y944" s="96">
        <v>634.79999999999995</v>
      </c>
      <c r="Z944" s="96">
        <v>688.2</v>
      </c>
      <c r="AA944" s="96">
        <v>804.9</v>
      </c>
      <c r="AB944" s="96">
        <v>696.3</v>
      </c>
      <c r="AC944" s="96">
        <v>633</v>
      </c>
      <c r="AD944" s="96">
        <v>645.79999999999995</v>
      </c>
      <c r="AE944" s="96">
        <v>701</v>
      </c>
      <c r="AF944" s="96">
        <v>634.4</v>
      </c>
    </row>
    <row r="945" spans="1:32">
      <c r="A945" s="3">
        <v>2024</v>
      </c>
      <c r="B945" s="5" t="s">
        <v>17</v>
      </c>
      <c r="C945" s="5" t="s">
        <v>24</v>
      </c>
      <c r="D945" s="2">
        <v>7</v>
      </c>
      <c r="E945" s="2">
        <v>22</v>
      </c>
      <c r="F945" s="96">
        <v>263.10000000000002</v>
      </c>
      <c r="G945" s="96">
        <v>255.4</v>
      </c>
      <c r="H945" s="96">
        <v>265.10000000000002</v>
      </c>
      <c r="I945" s="96">
        <v>271.2</v>
      </c>
      <c r="J945" s="96">
        <v>259.5</v>
      </c>
      <c r="K945" s="96">
        <v>263.2</v>
      </c>
      <c r="L945" s="96">
        <v>262.2</v>
      </c>
      <c r="M945" s="96">
        <v>254.3</v>
      </c>
      <c r="N945" s="96">
        <v>263.89999999999998</v>
      </c>
      <c r="O945" s="96">
        <v>268.10000000000002</v>
      </c>
      <c r="P945" s="96">
        <v>264</v>
      </c>
      <c r="Q945" s="96">
        <v>277.8</v>
      </c>
      <c r="R945" s="96">
        <v>250</v>
      </c>
      <c r="S945" s="5">
        <v>133.5</v>
      </c>
      <c r="T945" s="96">
        <v>263.10000000000002</v>
      </c>
      <c r="U945" s="96">
        <v>255.4</v>
      </c>
      <c r="V945" s="96">
        <v>265.10000000000002</v>
      </c>
      <c r="W945" s="96">
        <v>271.2</v>
      </c>
      <c r="X945" s="96">
        <v>259.5</v>
      </c>
      <c r="Y945" s="96">
        <v>263.2</v>
      </c>
      <c r="Z945" s="96">
        <v>262.2</v>
      </c>
      <c r="AA945" s="96">
        <v>254.3</v>
      </c>
      <c r="AB945" s="96">
        <v>263.89999999999998</v>
      </c>
      <c r="AC945" s="96">
        <v>268.10000000000002</v>
      </c>
      <c r="AD945" s="96">
        <v>264</v>
      </c>
      <c r="AE945" s="96">
        <v>277.8</v>
      </c>
      <c r="AF945" s="96">
        <v>250</v>
      </c>
    </row>
    <row r="946" spans="1:32">
      <c r="A946" s="3">
        <v>2024</v>
      </c>
      <c r="B946" s="5" t="s">
        <v>17</v>
      </c>
      <c r="C946" s="5" t="s">
        <v>25</v>
      </c>
      <c r="D946" s="2">
        <v>8</v>
      </c>
      <c r="E946" s="2">
        <v>22</v>
      </c>
      <c r="F946" s="96">
        <v>240.9</v>
      </c>
      <c r="G946" s="96">
        <v>240.4</v>
      </c>
      <c r="H946" s="96">
        <v>241.5</v>
      </c>
      <c r="I946" s="96">
        <v>250.5</v>
      </c>
      <c r="J946" s="96">
        <v>240.9</v>
      </c>
      <c r="K946" s="96">
        <v>241.5</v>
      </c>
      <c r="L946" s="96">
        <v>240.9</v>
      </c>
      <c r="M946" s="96">
        <v>240.9</v>
      </c>
      <c r="N946" s="96">
        <v>239</v>
      </c>
      <c r="O946" s="96">
        <v>241.7</v>
      </c>
      <c r="P946" s="96">
        <v>243.8</v>
      </c>
      <c r="Q946" s="96">
        <v>245.5</v>
      </c>
      <c r="R946" s="96">
        <v>232.2</v>
      </c>
      <c r="S946" s="5">
        <v>133.5</v>
      </c>
      <c r="T946" s="96">
        <v>240.9</v>
      </c>
      <c r="U946" s="96">
        <v>240.4</v>
      </c>
      <c r="V946" s="96">
        <v>241.5</v>
      </c>
      <c r="W946" s="96">
        <v>250.5</v>
      </c>
      <c r="X946" s="96">
        <v>240.9</v>
      </c>
      <c r="Y946" s="96">
        <v>241.5</v>
      </c>
      <c r="Z946" s="96">
        <v>240.9</v>
      </c>
      <c r="AA946" s="96">
        <v>240.9</v>
      </c>
      <c r="AB946" s="96">
        <v>239</v>
      </c>
      <c r="AC946" s="96">
        <v>241.7</v>
      </c>
      <c r="AD946" s="96">
        <v>243.8</v>
      </c>
      <c r="AE946" s="96">
        <v>245.5</v>
      </c>
      <c r="AF946" s="96">
        <v>232.2</v>
      </c>
    </row>
    <row r="947" spans="1:32">
      <c r="A947" s="3">
        <v>2024</v>
      </c>
      <c r="B947" s="5" t="s">
        <v>17</v>
      </c>
      <c r="C947" s="5" t="s">
        <v>26</v>
      </c>
      <c r="D947" s="2">
        <v>9</v>
      </c>
      <c r="E947" s="2">
        <v>22</v>
      </c>
      <c r="F947" s="96">
        <v>272.60000000000002</v>
      </c>
      <c r="G947" s="96">
        <v>262.2</v>
      </c>
      <c r="H947" s="96">
        <v>273.3</v>
      </c>
      <c r="I947" s="96">
        <v>276</v>
      </c>
      <c r="J947" s="96">
        <v>266.2</v>
      </c>
      <c r="K947" s="96">
        <v>273.10000000000002</v>
      </c>
      <c r="L947" s="96">
        <v>271.89999999999998</v>
      </c>
      <c r="M947" s="96">
        <v>264.2</v>
      </c>
      <c r="N947" s="96">
        <v>278.3</v>
      </c>
      <c r="O947" s="96">
        <v>275.39999999999998</v>
      </c>
      <c r="P947" s="96">
        <v>269.10000000000002</v>
      </c>
      <c r="Q947" s="96">
        <v>287.10000000000002</v>
      </c>
      <c r="R947" s="96">
        <v>256.10000000000002</v>
      </c>
      <c r="S947" s="5">
        <v>133.5</v>
      </c>
      <c r="T947" s="96">
        <v>272.60000000000002</v>
      </c>
      <c r="U947" s="96">
        <v>262.2</v>
      </c>
      <c r="V947" s="96">
        <v>273.3</v>
      </c>
      <c r="W947" s="96">
        <v>276</v>
      </c>
      <c r="X947" s="96">
        <v>266.2</v>
      </c>
      <c r="Y947" s="96">
        <v>273.10000000000002</v>
      </c>
      <c r="Z947" s="96">
        <v>271.89999999999998</v>
      </c>
      <c r="AA947" s="96">
        <v>264.2</v>
      </c>
      <c r="AB947" s="96">
        <v>278.3</v>
      </c>
      <c r="AC947" s="96">
        <v>275.39999999999998</v>
      </c>
      <c r="AD947" s="96">
        <v>269.10000000000002</v>
      </c>
      <c r="AE947" s="96">
        <v>287.10000000000002</v>
      </c>
      <c r="AF947" s="96">
        <v>256.10000000000002</v>
      </c>
    </row>
    <row r="948" spans="1:32">
      <c r="A948" s="3">
        <v>2024</v>
      </c>
      <c r="B948" s="5" t="s">
        <v>27</v>
      </c>
      <c r="C948" s="5" t="s">
        <v>18</v>
      </c>
      <c r="D948" s="2">
        <v>10</v>
      </c>
      <c r="E948" s="2">
        <v>22</v>
      </c>
      <c r="F948" s="44">
        <v>17.09</v>
      </c>
      <c r="G948" s="44">
        <v>15.33</v>
      </c>
      <c r="H948" s="44">
        <v>16.38</v>
      </c>
      <c r="I948" s="44">
        <v>15.98</v>
      </c>
      <c r="J948" s="44">
        <v>16.03</v>
      </c>
      <c r="K948" s="44">
        <v>16</v>
      </c>
      <c r="L948" s="44">
        <v>17.579999999999998</v>
      </c>
      <c r="M948" s="44">
        <v>20.27</v>
      </c>
      <c r="N948" s="44">
        <v>18.399999999999999</v>
      </c>
      <c r="O948" s="44">
        <v>16.43</v>
      </c>
      <c r="P948" s="44">
        <v>16.13</v>
      </c>
      <c r="Q948" s="44">
        <v>17.57</v>
      </c>
      <c r="R948" s="44">
        <v>15.32</v>
      </c>
      <c r="S948" s="5">
        <v>133.5</v>
      </c>
      <c r="T948" s="44">
        <v>17.09</v>
      </c>
      <c r="U948" s="44">
        <v>15.33</v>
      </c>
      <c r="V948" s="44">
        <v>16.38</v>
      </c>
      <c r="W948" s="44">
        <v>15.979999999999999</v>
      </c>
      <c r="X948" s="44">
        <v>16.03</v>
      </c>
      <c r="Y948" s="44">
        <v>16</v>
      </c>
      <c r="Z948" s="44">
        <v>17.579999999999998</v>
      </c>
      <c r="AA948" s="44">
        <v>20.27</v>
      </c>
      <c r="AB948" s="44">
        <v>18.399999999999999</v>
      </c>
      <c r="AC948" s="44">
        <v>16.43</v>
      </c>
      <c r="AD948" s="44">
        <v>16.13</v>
      </c>
      <c r="AE948" s="44">
        <v>17.57</v>
      </c>
      <c r="AF948" s="44">
        <v>15.32</v>
      </c>
    </row>
    <row r="949" spans="1:32">
      <c r="A949" s="3">
        <v>2024</v>
      </c>
      <c r="B949" s="5" t="s">
        <v>27</v>
      </c>
      <c r="C949" s="5" t="s">
        <v>19</v>
      </c>
      <c r="D949" s="2">
        <v>11</v>
      </c>
      <c r="E949" s="2">
        <v>22</v>
      </c>
      <c r="F949" s="44">
        <v>18.37</v>
      </c>
      <c r="G949" s="44">
        <v>16.38</v>
      </c>
      <c r="H949" s="44">
        <v>17.690000000000001</v>
      </c>
      <c r="I949" s="44">
        <v>17.2</v>
      </c>
      <c r="J949" s="44">
        <v>17.440000000000001</v>
      </c>
      <c r="K949" s="44">
        <v>17.07</v>
      </c>
      <c r="L949" s="44">
        <v>19.149999999999999</v>
      </c>
      <c r="M949" s="44">
        <v>21.54</v>
      </c>
      <c r="N949" s="44">
        <v>20.36</v>
      </c>
      <c r="O949" s="44">
        <v>17.93</v>
      </c>
      <c r="P949" s="44">
        <v>16.89</v>
      </c>
      <c r="Q949" s="44">
        <v>18.55</v>
      </c>
      <c r="R949" s="44">
        <v>15.96</v>
      </c>
      <c r="S949" s="5">
        <v>133.5</v>
      </c>
      <c r="T949" s="44">
        <v>18.37</v>
      </c>
      <c r="U949" s="44">
        <v>16.38</v>
      </c>
      <c r="V949" s="44">
        <v>17.690000000000001</v>
      </c>
      <c r="W949" s="44">
        <v>17.2</v>
      </c>
      <c r="X949" s="44">
        <v>17.440000000000001</v>
      </c>
      <c r="Y949" s="44">
        <v>17.07</v>
      </c>
      <c r="Z949" s="44">
        <v>19.149999999999999</v>
      </c>
      <c r="AA949" s="44">
        <v>21.54</v>
      </c>
      <c r="AB949" s="44">
        <v>20.36</v>
      </c>
      <c r="AC949" s="44">
        <v>17.93</v>
      </c>
      <c r="AD949" s="44">
        <v>16.89</v>
      </c>
      <c r="AE949" s="44">
        <v>18.55</v>
      </c>
      <c r="AF949" s="44">
        <v>15.960000000000003</v>
      </c>
    </row>
    <row r="950" spans="1:32">
      <c r="A950" s="3">
        <v>2024</v>
      </c>
      <c r="B950" s="5" t="s">
        <v>27</v>
      </c>
      <c r="C950" s="5" t="s">
        <v>20</v>
      </c>
      <c r="D950" s="2">
        <v>12</v>
      </c>
      <c r="E950" s="2">
        <v>22</v>
      </c>
      <c r="F950" s="44">
        <v>15.88</v>
      </c>
      <c r="G950" s="44">
        <v>14.49</v>
      </c>
      <c r="H950" s="44">
        <v>15.28</v>
      </c>
      <c r="I950" s="44">
        <v>14.87</v>
      </c>
      <c r="J950" s="44">
        <v>14.65</v>
      </c>
      <c r="K950" s="44">
        <v>14.96</v>
      </c>
      <c r="L950" s="44">
        <v>16</v>
      </c>
      <c r="M950" s="44">
        <v>19.18</v>
      </c>
      <c r="N950" s="44">
        <v>16.739999999999998</v>
      </c>
      <c r="O950" s="44">
        <v>15.21</v>
      </c>
      <c r="P950" s="44">
        <v>15.24</v>
      </c>
      <c r="Q950" s="44">
        <v>16.77</v>
      </c>
      <c r="R950" s="44">
        <v>14.59</v>
      </c>
      <c r="S950" s="5">
        <v>133.5</v>
      </c>
      <c r="T950" s="44">
        <v>15.88</v>
      </c>
      <c r="U950" s="44">
        <v>14.49</v>
      </c>
      <c r="V950" s="44">
        <v>15.28</v>
      </c>
      <c r="W950" s="44">
        <v>14.87</v>
      </c>
      <c r="X950" s="44">
        <v>14.65</v>
      </c>
      <c r="Y950" s="44">
        <v>14.96</v>
      </c>
      <c r="Z950" s="44">
        <v>16</v>
      </c>
      <c r="AA950" s="44">
        <v>19.18</v>
      </c>
      <c r="AB950" s="44">
        <v>16.739999999999998</v>
      </c>
      <c r="AC950" s="44">
        <v>15.21</v>
      </c>
      <c r="AD950" s="44">
        <v>15.24</v>
      </c>
      <c r="AE950" s="44">
        <v>16.77</v>
      </c>
      <c r="AF950" s="44">
        <v>14.59</v>
      </c>
    </row>
    <row r="951" spans="1:32">
      <c r="A951" s="3">
        <v>2024</v>
      </c>
      <c r="B951" s="5" t="s">
        <v>27</v>
      </c>
      <c r="C951" s="5" t="s">
        <v>21</v>
      </c>
      <c r="D951" s="2">
        <v>13</v>
      </c>
      <c r="E951" s="2">
        <v>22</v>
      </c>
      <c r="F951" s="44">
        <v>18.72</v>
      </c>
      <c r="G951" s="44">
        <v>16.8</v>
      </c>
      <c r="H951" s="44">
        <v>18</v>
      </c>
      <c r="I951" s="44">
        <v>17.309999999999999</v>
      </c>
      <c r="J951" s="44">
        <v>17.36</v>
      </c>
      <c r="K951" s="44">
        <v>17.489999999999998</v>
      </c>
      <c r="L951" s="44">
        <v>19.260000000000002</v>
      </c>
      <c r="M951" s="44">
        <v>22.37</v>
      </c>
      <c r="N951" s="44">
        <v>20.22</v>
      </c>
      <c r="O951" s="44">
        <v>17.89</v>
      </c>
      <c r="P951" s="44">
        <v>17.61</v>
      </c>
      <c r="Q951" s="44">
        <v>19.309999999999999</v>
      </c>
      <c r="R951" s="44">
        <v>16.84</v>
      </c>
      <c r="S951" s="5">
        <v>133.5</v>
      </c>
      <c r="T951" s="44">
        <v>18.72</v>
      </c>
      <c r="U951" s="44">
        <v>16.8</v>
      </c>
      <c r="V951" s="44">
        <v>18</v>
      </c>
      <c r="W951" s="44">
        <v>17.309999999999999</v>
      </c>
      <c r="X951" s="44">
        <v>17.36</v>
      </c>
      <c r="Y951" s="44">
        <v>17.489999999999998</v>
      </c>
      <c r="Z951" s="44">
        <v>19.260000000000002</v>
      </c>
      <c r="AA951" s="44">
        <v>22.37</v>
      </c>
      <c r="AB951" s="44">
        <v>20.22</v>
      </c>
      <c r="AC951" s="44">
        <v>17.89</v>
      </c>
      <c r="AD951" s="44">
        <v>17.61</v>
      </c>
      <c r="AE951" s="44">
        <v>19.309999999999999</v>
      </c>
      <c r="AF951" s="44">
        <v>16.84</v>
      </c>
    </row>
    <row r="952" spans="1:32">
      <c r="A952" s="3">
        <v>2024</v>
      </c>
      <c r="B952" s="5" t="s">
        <v>27</v>
      </c>
      <c r="C952" s="5" t="s">
        <v>22</v>
      </c>
      <c r="D952" s="2">
        <v>14</v>
      </c>
      <c r="E952" s="2">
        <v>22</v>
      </c>
      <c r="F952" s="44">
        <v>19.36</v>
      </c>
      <c r="G952" s="44">
        <v>17.37</v>
      </c>
      <c r="H952" s="44">
        <v>18.75</v>
      </c>
      <c r="I952" s="44">
        <v>17.95</v>
      </c>
      <c r="J952" s="44">
        <v>18.22</v>
      </c>
      <c r="K952" s="44">
        <v>17.89</v>
      </c>
      <c r="L952" s="44">
        <v>20.23</v>
      </c>
      <c r="M952" s="44">
        <v>23.5</v>
      </c>
      <c r="N952" s="44">
        <v>21.54</v>
      </c>
      <c r="O952" s="44">
        <v>18.7</v>
      </c>
      <c r="P952" s="44">
        <v>17.78</v>
      </c>
      <c r="Q952" s="44">
        <v>19.61</v>
      </c>
      <c r="R952" s="44">
        <v>16.97</v>
      </c>
      <c r="S952" s="5">
        <v>133.5</v>
      </c>
      <c r="T952" s="44">
        <v>19.36</v>
      </c>
      <c r="U952" s="44">
        <v>17.37</v>
      </c>
      <c r="V952" s="44">
        <v>18.75</v>
      </c>
      <c r="W952" s="44">
        <v>17.95</v>
      </c>
      <c r="X952" s="44">
        <v>18.22</v>
      </c>
      <c r="Y952" s="44">
        <v>17.89</v>
      </c>
      <c r="Z952" s="44">
        <v>20.23</v>
      </c>
      <c r="AA952" s="44">
        <v>23.5</v>
      </c>
      <c r="AB952" s="44">
        <v>21.54</v>
      </c>
      <c r="AC952" s="44">
        <v>18.7</v>
      </c>
      <c r="AD952" s="44">
        <v>17.78</v>
      </c>
      <c r="AE952" s="44">
        <v>19.61</v>
      </c>
      <c r="AF952" s="44">
        <v>16.97</v>
      </c>
    </row>
    <row r="953" spans="1:32">
      <c r="A953" s="3">
        <v>2024</v>
      </c>
      <c r="B953" s="5" t="s">
        <v>27</v>
      </c>
      <c r="C953" s="5" t="s">
        <v>23</v>
      </c>
      <c r="D953" s="2">
        <v>15</v>
      </c>
      <c r="E953" s="2">
        <v>22</v>
      </c>
      <c r="F953" s="44">
        <v>17.89</v>
      </c>
      <c r="G953" s="44">
        <v>16.03</v>
      </c>
      <c r="H953" s="44">
        <v>17.04</v>
      </c>
      <c r="I953" s="44">
        <v>16.329999999999998</v>
      </c>
      <c r="J953" s="44">
        <v>16.23</v>
      </c>
      <c r="K953" s="44">
        <v>16.78</v>
      </c>
      <c r="L953" s="44">
        <v>18.16</v>
      </c>
      <c r="M953" s="44">
        <v>21.56</v>
      </c>
      <c r="N953" s="44">
        <v>18.53</v>
      </c>
      <c r="O953" s="44">
        <v>16.670000000000002</v>
      </c>
      <c r="P953" s="44">
        <v>17.420000000000002</v>
      </c>
      <c r="Q953" s="44">
        <v>18.98</v>
      </c>
      <c r="R953" s="44">
        <v>16.739999999999998</v>
      </c>
      <c r="S953" s="5">
        <v>133.5</v>
      </c>
      <c r="T953" s="44">
        <v>17.89</v>
      </c>
      <c r="U953" s="44">
        <v>16.03</v>
      </c>
      <c r="V953" s="44">
        <v>17.04</v>
      </c>
      <c r="W953" s="44">
        <v>16.329999999999998</v>
      </c>
      <c r="X953" s="44">
        <v>16.23</v>
      </c>
      <c r="Y953" s="44">
        <v>16.78</v>
      </c>
      <c r="Z953" s="44">
        <v>18.16</v>
      </c>
      <c r="AA953" s="44">
        <v>21.56</v>
      </c>
      <c r="AB953" s="44">
        <v>18.53</v>
      </c>
      <c r="AC953" s="44">
        <v>16.670000000000002</v>
      </c>
      <c r="AD953" s="44">
        <v>17.420000000000002</v>
      </c>
      <c r="AE953" s="44">
        <v>18.98</v>
      </c>
      <c r="AF953" s="44">
        <v>16.739999999999998</v>
      </c>
    </row>
    <row r="954" spans="1:32">
      <c r="A954" s="3">
        <v>2024</v>
      </c>
      <c r="B954" s="5" t="s">
        <v>27</v>
      </c>
      <c r="C954" s="5" t="s">
        <v>24</v>
      </c>
      <c r="D954" s="2">
        <v>16</v>
      </c>
      <c r="E954" s="2">
        <v>22</v>
      </c>
      <c r="F954" s="44">
        <v>13.23</v>
      </c>
      <c r="G954" s="44">
        <v>12.67</v>
      </c>
      <c r="H954" s="44">
        <v>12.87</v>
      </c>
      <c r="I954" s="44">
        <v>13.02</v>
      </c>
      <c r="J954" s="44">
        <v>12.95</v>
      </c>
      <c r="K954" s="44">
        <v>12.87</v>
      </c>
      <c r="L954" s="44">
        <v>13.28</v>
      </c>
      <c r="M954" s="44">
        <v>13.83</v>
      </c>
      <c r="N954" s="44">
        <v>13.68</v>
      </c>
      <c r="O954" s="44">
        <v>13.54</v>
      </c>
      <c r="P954" s="44">
        <v>13.02</v>
      </c>
      <c r="Q954" s="44">
        <v>14</v>
      </c>
      <c r="R954" s="44">
        <v>12.5</v>
      </c>
      <c r="S954" s="5">
        <v>133.5</v>
      </c>
      <c r="T954" s="44">
        <v>13.23</v>
      </c>
      <c r="U954" s="44">
        <v>12.67</v>
      </c>
      <c r="V954" s="44">
        <v>12.87</v>
      </c>
      <c r="W954" s="44">
        <v>13.02</v>
      </c>
      <c r="X954" s="44">
        <v>12.95</v>
      </c>
      <c r="Y954" s="44">
        <v>12.87</v>
      </c>
      <c r="Z954" s="44">
        <v>13.28</v>
      </c>
      <c r="AA954" s="44">
        <v>13.83</v>
      </c>
      <c r="AB954" s="44">
        <v>13.68</v>
      </c>
      <c r="AC954" s="44">
        <v>13.54</v>
      </c>
      <c r="AD954" s="44">
        <v>13.02</v>
      </c>
      <c r="AE954" s="44">
        <v>14</v>
      </c>
      <c r="AF954" s="44">
        <v>12.5</v>
      </c>
    </row>
    <row r="955" spans="1:32">
      <c r="A955" s="3">
        <v>2024</v>
      </c>
      <c r="B955" s="5" t="s">
        <v>27</v>
      </c>
      <c r="C955" s="5" t="s">
        <v>25</v>
      </c>
      <c r="D955" s="2">
        <v>17</v>
      </c>
      <c r="E955" s="2">
        <v>22</v>
      </c>
      <c r="F955" s="44">
        <v>13</v>
      </c>
      <c r="G955" s="44">
        <v>12.3</v>
      </c>
      <c r="H955" s="44">
        <v>12.55</v>
      </c>
      <c r="I955" s="44">
        <v>13.06</v>
      </c>
      <c r="J955" s="44">
        <v>12.77</v>
      </c>
      <c r="K955" s="44">
        <v>12.43</v>
      </c>
      <c r="L955" s="44">
        <v>13.14</v>
      </c>
      <c r="M955" s="44">
        <v>13.38</v>
      </c>
      <c r="N955" s="44">
        <v>13.23</v>
      </c>
      <c r="O955" s="44">
        <v>13.38</v>
      </c>
      <c r="P955" s="44">
        <v>12.63</v>
      </c>
      <c r="Q955" s="44">
        <v>13.28</v>
      </c>
      <c r="R955" s="44">
        <v>12.27</v>
      </c>
      <c r="S955" s="5">
        <v>133.5</v>
      </c>
      <c r="T955" s="44">
        <v>13</v>
      </c>
      <c r="U955" s="44">
        <v>12.3</v>
      </c>
      <c r="V955" s="44">
        <v>12.55</v>
      </c>
      <c r="W955" s="44">
        <v>13.06</v>
      </c>
      <c r="X955" s="44">
        <v>12.77</v>
      </c>
      <c r="Y955" s="44">
        <v>12.43</v>
      </c>
      <c r="Z955" s="44">
        <v>13.14</v>
      </c>
      <c r="AA955" s="44">
        <v>13.38</v>
      </c>
      <c r="AB955" s="44">
        <v>13.23</v>
      </c>
      <c r="AC955" s="44">
        <v>13.38</v>
      </c>
      <c r="AD955" s="44">
        <v>12.63</v>
      </c>
      <c r="AE955" s="44">
        <v>13.28</v>
      </c>
      <c r="AF955" s="44">
        <v>12.27</v>
      </c>
    </row>
    <row r="956" spans="1:32">
      <c r="A956" s="3">
        <v>2024</v>
      </c>
      <c r="B956" s="5" t="s">
        <v>27</v>
      </c>
      <c r="C956" s="5" t="s">
        <v>26</v>
      </c>
      <c r="D956" s="2">
        <v>18</v>
      </c>
      <c r="E956" s="2">
        <v>22</v>
      </c>
      <c r="F956" s="44">
        <v>13.37</v>
      </c>
      <c r="G956" s="44">
        <v>12.81</v>
      </c>
      <c r="H956" s="44">
        <v>12.99</v>
      </c>
      <c r="I956" s="44">
        <v>13.01</v>
      </c>
      <c r="J956" s="44">
        <v>13</v>
      </c>
      <c r="K956" s="44">
        <v>13</v>
      </c>
      <c r="L956" s="44">
        <v>13.38</v>
      </c>
      <c r="M956" s="44">
        <v>14.07</v>
      </c>
      <c r="N956" s="44">
        <v>13.91</v>
      </c>
      <c r="O956" s="44">
        <v>13.59</v>
      </c>
      <c r="P956" s="44">
        <v>13.12</v>
      </c>
      <c r="Q956" s="44">
        <v>14.25</v>
      </c>
      <c r="R956" s="44">
        <v>12.52</v>
      </c>
      <c r="S956" s="5">
        <v>133.5</v>
      </c>
      <c r="T956" s="44">
        <v>13.37</v>
      </c>
      <c r="U956" s="44">
        <v>12.81</v>
      </c>
      <c r="V956" s="44">
        <v>12.99</v>
      </c>
      <c r="W956" s="44">
        <v>13.01</v>
      </c>
      <c r="X956" s="44">
        <v>13</v>
      </c>
      <c r="Y956" s="44">
        <v>13</v>
      </c>
      <c r="Z956" s="44">
        <v>13.38</v>
      </c>
      <c r="AA956" s="44">
        <v>14.07</v>
      </c>
      <c r="AB956" s="44">
        <v>13.91</v>
      </c>
      <c r="AC956" s="44">
        <v>13.59</v>
      </c>
      <c r="AD956" s="44">
        <v>13.12</v>
      </c>
      <c r="AE956" s="44">
        <v>14.25</v>
      </c>
      <c r="AF956" s="44">
        <v>12.52</v>
      </c>
    </row>
    <row r="957" spans="1:32">
      <c r="A957" s="3">
        <v>2024</v>
      </c>
      <c r="B957" s="5" t="s">
        <v>28</v>
      </c>
      <c r="C957" s="5" t="s">
        <v>18</v>
      </c>
      <c r="D957" s="2">
        <v>19</v>
      </c>
      <c r="E957" s="2">
        <v>22</v>
      </c>
      <c r="F957" s="45">
        <v>17.03</v>
      </c>
      <c r="G957" s="45">
        <v>15.28</v>
      </c>
      <c r="H957" s="45">
        <v>16.34</v>
      </c>
      <c r="I957" s="45">
        <v>15.89</v>
      </c>
      <c r="J957" s="45">
        <v>15.98</v>
      </c>
      <c r="K957" s="45">
        <v>15.95</v>
      </c>
      <c r="L957" s="45">
        <v>17.53</v>
      </c>
      <c r="M957" s="45">
        <v>20.25</v>
      </c>
      <c r="N957" s="45">
        <v>18.350000000000001</v>
      </c>
      <c r="O957" s="45">
        <v>16.36</v>
      </c>
      <c r="P957" s="45">
        <v>16.05</v>
      </c>
      <c r="Q957" s="45">
        <v>17.5</v>
      </c>
      <c r="R957" s="45">
        <v>15.16</v>
      </c>
      <c r="S957" s="5">
        <v>133.5</v>
      </c>
      <c r="T957" s="45">
        <v>17.03</v>
      </c>
      <c r="U957" s="45">
        <v>15.28</v>
      </c>
      <c r="V957" s="45">
        <v>16.34</v>
      </c>
      <c r="W957" s="45">
        <v>15.89</v>
      </c>
      <c r="X957" s="45">
        <v>15.979999999999999</v>
      </c>
      <c r="Y957" s="45">
        <v>15.95</v>
      </c>
      <c r="Z957" s="45">
        <v>17.53</v>
      </c>
      <c r="AA957" s="45">
        <v>20.25</v>
      </c>
      <c r="AB957" s="45">
        <v>18.350000000000001</v>
      </c>
      <c r="AC957" s="45">
        <v>16.36</v>
      </c>
      <c r="AD957" s="45">
        <v>16.05</v>
      </c>
      <c r="AE957" s="45">
        <v>17.5</v>
      </c>
      <c r="AF957" s="45">
        <v>15.16</v>
      </c>
    </row>
    <row r="958" spans="1:32">
      <c r="A958" s="3">
        <v>2024</v>
      </c>
      <c r="B958" s="5" t="s">
        <v>28</v>
      </c>
      <c r="C958" s="5" t="s">
        <v>19</v>
      </c>
      <c r="D958" s="2">
        <v>20</v>
      </c>
      <c r="E958" s="2">
        <v>22</v>
      </c>
      <c r="F958" s="45">
        <v>18.260000000000002</v>
      </c>
      <c r="G958" s="45">
        <v>16.329999999999998</v>
      </c>
      <c r="H958" s="45">
        <v>17.59</v>
      </c>
      <c r="I958" s="45">
        <v>17.079999999999998</v>
      </c>
      <c r="J958" s="45">
        <v>17.34</v>
      </c>
      <c r="K958" s="45">
        <v>17</v>
      </c>
      <c r="L958" s="45">
        <v>19.079999999999998</v>
      </c>
      <c r="M958" s="45">
        <v>21.48</v>
      </c>
      <c r="N958" s="45">
        <v>20.309999999999999</v>
      </c>
      <c r="O958" s="45">
        <v>17.850000000000001</v>
      </c>
      <c r="P958" s="45">
        <v>16.8</v>
      </c>
      <c r="Q958" s="45">
        <v>18.489999999999998</v>
      </c>
      <c r="R958" s="45">
        <v>15.8</v>
      </c>
      <c r="S958" s="5">
        <v>133.5</v>
      </c>
      <c r="T958" s="45">
        <v>18.260000000000002</v>
      </c>
      <c r="U958" s="45">
        <v>16.329999999999998</v>
      </c>
      <c r="V958" s="45">
        <v>17.59</v>
      </c>
      <c r="W958" s="45">
        <v>17.079999999999998</v>
      </c>
      <c r="X958" s="45">
        <v>17.34</v>
      </c>
      <c r="Y958" s="45">
        <v>17</v>
      </c>
      <c r="Z958" s="45">
        <v>19.079999999999998</v>
      </c>
      <c r="AA958" s="45">
        <v>21.48</v>
      </c>
      <c r="AB958" s="45">
        <v>20.309999999999999</v>
      </c>
      <c r="AC958" s="45">
        <v>17.850000000000001</v>
      </c>
      <c r="AD958" s="45">
        <v>16.8</v>
      </c>
      <c r="AE958" s="45">
        <v>18.489999999999998</v>
      </c>
      <c r="AF958" s="45">
        <v>15.8</v>
      </c>
    </row>
    <row r="959" spans="1:32">
      <c r="A959" s="3">
        <v>2024</v>
      </c>
      <c r="B959" s="5" t="s">
        <v>28</v>
      </c>
      <c r="C959" s="5" t="s">
        <v>20</v>
      </c>
      <c r="D959" s="2">
        <v>21</v>
      </c>
      <c r="E959" s="2">
        <v>22</v>
      </c>
      <c r="F959" s="45">
        <v>15.87</v>
      </c>
      <c r="G959" s="45">
        <v>14.5</v>
      </c>
      <c r="H959" s="45">
        <v>15.28</v>
      </c>
      <c r="I959" s="45">
        <v>14.86</v>
      </c>
      <c r="J959" s="45">
        <v>14.64</v>
      </c>
      <c r="K959" s="45">
        <v>14.96</v>
      </c>
      <c r="L959" s="45">
        <v>16.02</v>
      </c>
      <c r="M959" s="45">
        <v>19.170000000000002</v>
      </c>
      <c r="N959" s="45">
        <v>16.760000000000002</v>
      </c>
      <c r="O959" s="45">
        <v>15.2</v>
      </c>
      <c r="P959" s="45">
        <v>15.25</v>
      </c>
      <c r="Q959" s="45">
        <v>16.739999999999998</v>
      </c>
      <c r="R959" s="45">
        <v>14.57</v>
      </c>
      <c r="S959" s="5">
        <v>133.5</v>
      </c>
      <c r="T959" s="45">
        <v>15.87</v>
      </c>
      <c r="U959" s="45">
        <v>14.5</v>
      </c>
      <c r="V959" s="45">
        <v>15.28</v>
      </c>
      <c r="W959" s="45">
        <v>14.86</v>
      </c>
      <c r="X959" s="45">
        <v>14.64</v>
      </c>
      <c r="Y959" s="45">
        <v>14.96</v>
      </c>
      <c r="Z959" s="45">
        <v>16.02</v>
      </c>
      <c r="AA959" s="45">
        <v>19.170000000000002</v>
      </c>
      <c r="AB959" s="45">
        <v>16.760000000000002</v>
      </c>
      <c r="AC959" s="45">
        <v>15.2</v>
      </c>
      <c r="AD959" s="45">
        <v>15.25</v>
      </c>
      <c r="AE959" s="45">
        <v>16.739999999999998</v>
      </c>
      <c r="AF959" s="45">
        <v>14.57</v>
      </c>
    </row>
    <row r="960" spans="1:32">
      <c r="A960" s="3">
        <v>2024</v>
      </c>
      <c r="B960" s="5" t="s">
        <v>28</v>
      </c>
      <c r="C960" s="5" t="s">
        <v>21</v>
      </c>
      <c r="D960" s="2">
        <v>22</v>
      </c>
      <c r="E960" s="2">
        <v>22</v>
      </c>
      <c r="F960" s="45">
        <v>18.64</v>
      </c>
      <c r="G960" s="45">
        <v>16.68</v>
      </c>
      <c r="H960" s="45">
        <v>17.95</v>
      </c>
      <c r="I960" s="45">
        <v>17.190000000000001</v>
      </c>
      <c r="J960" s="45">
        <v>17.28</v>
      </c>
      <c r="K960" s="45">
        <v>17.41</v>
      </c>
      <c r="L960" s="45">
        <v>19.22</v>
      </c>
      <c r="M960" s="45">
        <v>22.33</v>
      </c>
      <c r="N960" s="45">
        <v>20.190000000000001</v>
      </c>
      <c r="O960" s="45">
        <v>17.850000000000001</v>
      </c>
      <c r="P960" s="45">
        <v>17.579999999999998</v>
      </c>
      <c r="Q960" s="45">
        <v>19.190000000000001</v>
      </c>
      <c r="R960" s="45">
        <v>16.8</v>
      </c>
      <c r="S960" s="5">
        <v>133.5</v>
      </c>
      <c r="T960" s="45">
        <v>18.64</v>
      </c>
      <c r="U960" s="45">
        <v>16.68</v>
      </c>
      <c r="V960" s="45">
        <v>17.95</v>
      </c>
      <c r="W960" s="45">
        <v>17.190000000000001</v>
      </c>
      <c r="X960" s="45">
        <v>17.28</v>
      </c>
      <c r="Y960" s="45">
        <v>17.41</v>
      </c>
      <c r="Z960" s="45">
        <v>19.22</v>
      </c>
      <c r="AA960" s="45">
        <v>22.33</v>
      </c>
      <c r="AB960" s="45">
        <v>20.190000000000001</v>
      </c>
      <c r="AC960" s="45">
        <v>17.850000000000001</v>
      </c>
      <c r="AD960" s="45">
        <v>17.579999999999998</v>
      </c>
      <c r="AE960" s="45">
        <v>19.190000000000001</v>
      </c>
      <c r="AF960" s="45">
        <v>16.8</v>
      </c>
    </row>
    <row r="961" spans="1:32">
      <c r="A961" s="3">
        <v>2024</v>
      </c>
      <c r="B961" s="5" t="s">
        <v>28</v>
      </c>
      <c r="C961" s="5" t="s">
        <v>22</v>
      </c>
      <c r="D961" s="2">
        <v>23</v>
      </c>
      <c r="E961" s="2">
        <v>22</v>
      </c>
      <c r="F961" s="45">
        <v>19.239999999999998</v>
      </c>
      <c r="G961" s="45">
        <v>17.260000000000002</v>
      </c>
      <c r="H961" s="45">
        <v>18.600000000000001</v>
      </c>
      <c r="I961" s="45">
        <v>17.82</v>
      </c>
      <c r="J961" s="45">
        <v>18.03</v>
      </c>
      <c r="K961" s="45">
        <v>17.77</v>
      </c>
      <c r="L961" s="45">
        <v>20.12</v>
      </c>
      <c r="M961" s="45">
        <v>23.42</v>
      </c>
      <c r="N961" s="45">
        <v>21.48</v>
      </c>
      <c r="O961" s="45">
        <v>18.600000000000001</v>
      </c>
      <c r="P961" s="45">
        <v>17.7</v>
      </c>
      <c r="Q961" s="45">
        <v>19.5</v>
      </c>
      <c r="R961" s="45">
        <v>16.84</v>
      </c>
      <c r="S961" s="5">
        <v>133.5</v>
      </c>
      <c r="T961" s="45">
        <v>19.239999999999998</v>
      </c>
      <c r="U961" s="45">
        <v>17.260000000000002</v>
      </c>
      <c r="V961" s="45">
        <v>18.600000000000001</v>
      </c>
      <c r="W961" s="45">
        <v>17.82</v>
      </c>
      <c r="X961" s="45">
        <v>18.03</v>
      </c>
      <c r="Y961" s="45">
        <v>17.77</v>
      </c>
      <c r="Z961" s="45">
        <v>20.12</v>
      </c>
      <c r="AA961" s="45">
        <v>23.42</v>
      </c>
      <c r="AB961" s="45">
        <v>21.48</v>
      </c>
      <c r="AC961" s="45">
        <v>18.600000000000001</v>
      </c>
      <c r="AD961" s="45">
        <v>17.7</v>
      </c>
      <c r="AE961" s="45">
        <v>19.5</v>
      </c>
      <c r="AF961" s="45">
        <v>16.84</v>
      </c>
    </row>
    <row r="962" spans="1:32">
      <c r="A962" s="3">
        <v>2024</v>
      </c>
      <c r="B962" s="5" t="s">
        <v>28</v>
      </c>
      <c r="C962" s="5" t="s">
        <v>23</v>
      </c>
      <c r="D962" s="2">
        <v>24</v>
      </c>
      <c r="E962" s="2">
        <v>22</v>
      </c>
      <c r="F962" s="45">
        <v>17.88</v>
      </c>
      <c r="G962" s="45">
        <v>16.11</v>
      </c>
      <c r="H962" s="45">
        <v>17.010000000000002</v>
      </c>
      <c r="I962" s="45">
        <v>16.3</v>
      </c>
      <c r="J962" s="45">
        <v>16.18</v>
      </c>
      <c r="K962" s="45">
        <v>16.73</v>
      </c>
      <c r="L962" s="45">
        <v>18.14</v>
      </c>
      <c r="M962" s="45">
        <v>21.56</v>
      </c>
      <c r="N962" s="45">
        <v>18.52</v>
      </c>
      <c r="O962" s="45">
        <v>16.649999999999999</v>
      </c>
      <c r="P962" s="45">
        <v>17.32</v>
      </c>
      <c r="Q962" s="45">
        <v>18.95</v>
      </c>
      <c r="R962" s="45">
        <v>16.690000000000001</v>
      </c>
      <c r="S962" s="5">
        <v>133.5</v>
      </c>
      <c r="T962" s="45">
        <v>17.88</v>
      </c>
      <c r="U962" s="45">
        <v>16.11</v>
      </c>
      <c r="V962" s="45">
        <v>17.010000000000002</v>
      </c>
      <c r="W962" s="45">
        <v>16.3</v>
      </c>
      <c r="X962" s="45">
        <v>16.18</v>
      </c>
      <c r="Y962" s="45">
        <v>16.73</v>
      </c>
      <c r="Z962" s="45">
        <v>18.14</v>
      </c>
      <c r="AA962" s="45">
        <v>21.56</v>
      </c>
      <c r="AB962" s="45">
        <v>18.52</v>
      </c>
      <c r="AC962" s="45">
        <v>16.649999999999999</v>
      </c>
      <c r="AD962" s="45">
        <v>17.32</v>
      </c>
      <c r="AE962" s="45">
        <v>18.95</v>
      </c>
      <c r="AF962" s="45">
        <v>16.690000000000001</v>
      </c>
    </row>
    <row r="963" spans="1:32">
      <c r="A963" s="3">
        <v>2024</v>
      </c>
      <c r="B963" s="5" t="s">
        <v>28</v>
      </c>
      <c r="C963" s="5" t="s">
        <v>24</v>
      </c>
      <c r="D963" s="2">
        <v>25</v>
      </c>
      <c r="E963" s="2">
        <v>22</v>
      </c>
      <c r="F963" s="45">
        <v>13.26</v>
      </c>
      <c r="G963" s="45">
        <v>12.71</v>
      </c>
      <c r="H963" s="45">
        <v>12.9</v>
      </c>
      <c r="I963" s="45">
        <v>13.02</v>
      </c>
      <c r="J963" s="45">
        <v>13</v>
      </c>
      <c r="K963" s="45">
        <v>12.89</v>
      </c>
      <c r="L963" s="45">
        <v>13.32</v>
      </c>
      <c r="M963" s="45">
        <v>13.9</v>
      </c>
      <c r="N963" s="45">
        <v>13.73</v>
      </c>
      <c r="O963" s="45">
        <v>13.55</v>
      </c>
      <c r="P963" s="45">
        <v>13.02</v>
      </c>
      <c r="Q963" s="45">
        <v>14.02</v>
      </c>
      <c r="R963" s="45">
        <v>12.5</v>
      </c>
      <c r="S963" s="5">
        <v>133.5</v>
      </c>
      <c r="T963" s="45">
        <v>13.26</v>
      </c>
      <c r="U963" s="45">
        <v>12.71</v>
      </c>
      <c r="V963" s="45">
        <v>12.9</v>
      </c>
      <c r="W963" s="45">
        <v>13.02</v>
      </c>
      <c r="X963" s="45">
        <v>13</v>
      </c>
      <c r="Y963" s="45">
        <v>12.89</v>
      </c>
      <c r="Z963" s="45">
        <v>13.32</v>
      </c>
      <c r="AA963" s="45">
        <v>13.9</v>
      </c>
      <c r="AB963" s="45">
        <v>13.73</v>
      </c>
      <c r="AC963" s="45">
        <v>13.55</v>
      </c>
      <c r="AD963" s="45">
        <v>13.02</v>
      </c>
      <c r="AE963" s="45">
        <v>14.02</v>
      </c>
      <c r="AF963" s="45">
        <v>12.5</v>
      </c>
    </row>
    <row r="964" spans="1:32">
      <c r="A964" s="3">
        <v>2024</v>
      </c>
      <c r="B964" s="5" t="s">
        <v>28</v>
      </c>
      <c r="C964" s="5" t="s">
        <v>25</v>
      </c>
      <c r="D964" s="2">
        <v>26</v>
      </c>
      <c r="E964" s="2">
        <v>22</v>
      </c>
      <c r="F964" s="45">
        <v>13</v>
      </c>
      <c r="G964" s="45">
        <v>12.33</v>
      </c>
      <c r="H964" s="45">
        <v>12.6</v>
      </c>
      <c r="I964" s="45">
        <v>13.07</v>
      </c>
      <c r="J964" s="45">
        <v>12.8</v>
      </c>
      <c r="K964" s="45">
        <v>12.43</v>
      </c>
      <c r="L964" s="45">
        <v>13.12</v>
      </c>
      <c r="M964" s="45">
        <v>13.45</v>
      </c>
      <c r="N964" s="45">
        <v>13.3</v>
      </c>
      <c r="O964" s="45">
        <v>13.39</v>
      </c>
      <c r="P964" s="45">
        <v>12.68</v>
      </c>
      <c r="Q964" s="45">
        <v>13.32</v>
      </c>
      <c r="R964" s="45">
        <v>12.21</v>
      </c>
      <c r="S964" s="5">
        <v>133.5</v>
      </c>
      <c r="T964" s="45">
        <v>13</v>
      </c>
      <c r="U964" s="45">
        <v>12.33</v>
      </c>
      <c r="V964" s="45">
        <v>12.6</v>
      </c>
      <c r="W964" s="45">
        <v>13.07</v>
      </c>
      <c r="X964" s="45">
        <v>12.8</v>
      </c>
      <c r="Y964" s="45">
        <v>12.43</v>
      </c>
      <c r="Z964" s="45">
        <v>13.12</v>
      </c>
      <c r="AA964" s="45">
        <v>13.45</v>
      </c>
      <c r="AB964" s="45">
        <v>13.3</v>
      </c>
      <c r="AC964" s="45">
        <v>13.39</v>
      </c>
      <c r="AD964" s="45">
        <v>12.68</v>
      </c>
      <c r="AE964" s="45">
        <v>13.32</v>
      </c>
      <c r="AF964" s="45">
        <v>12.21</v>
      </c>
    </row>
    <row r="965" spans="1:32">
      <c r="A965" s="3">
        <v>2024</v>
      </c>
      <c r="B965" s="5" t="s">
        <v>28</v>
      </c>
      <c r="C965" s="5" t="s">
        <v>26</v>
      </c>
      <c r="D965" s="2">
        <v>27</v>
      </c>
      <c r="E965" s="2">
        <v>22</v>
      </c>
      <c r="F965" s="45">
        <v>13.4</v>
      </c>
      <c r="G965" s="45">
        <v>12.86</v>
      </c>
      <c r="H965" s="45">
        <v>13</v>
      </c>
      <c r="I965" s="45">
        <v>13.02</v>
      </c>
      <c r="J965" s="45">
        <v>13.02</v>
      </c>
      <c r="K965" s="45">
        <v>13.01</v>
      </c>
      <c r="L965" s="45">
        <v>13.39</v>
      </c>
      <c r="M965" s="45">
        <v>14.14</v>
      </c>
      <c r="N965" s="45">
        <v>13.95</v>
      </c>
      <c r="O965" s="45">
        <v>13.62</v>
      </c>
      <c r="P965" s="45">
        <v>13.13</v>
      </c>
      <c r="Q965" s="45">
        <v>14.25</v>
      </c>
      <c r="R965" s="45">
        <v>12.52</v>
      </c>
      <c r="S965" s="5">
        <v>133.5</v>
      </c>
      <c r="T965" s="45">
        <v>13.4</v>
      </c>
      <c r="U965" s="45">
        <v>12.86</v>
      </c>
      <c r="V965" s="45">
        <v>13</v>
      </c>
      <c r="W965" s="45">
        <v>13.02</v>
      </c>
      <c r="X965" s="45">
        <v>13.02</v>
      </c>
      <c r="Y965" s="45">
        <v>13.01</v>
      </c>
      <c r="Z965" s="45">
        <v>13.39</v>
      </c>
      <c r="AA965" s="45">
        <v>14.14</v>
      </c>
      <c r="AB965" s="45">
        <v>13.95</v>
      </c>
      <c r="AC965" s="45">
        <v>13.62</v>
      </c>
      <c r="AD965" s="45">
        <v>13.13</v>
      </c>
      <c r="AE965" s="45">
        <v>14.25</v>
      </c>
      <c r="AF965" s="45">
        <v>12.52</v>
      </c>
    </row>
    <row r="966" spans="1:32">
      <c r="A966" s="3">
        <v>2024</v>
      </c>
      <c r="B966" s="5" t="s">
        <v>29</v>
      </c>
      <c r="C966" s="5" t="s">
        <v>18</v>
      </c>
      <c r="D966" s="2">
        <v>28</v>
      </c>
      <c r="E966" s="2">
        <v>22</v>
      </c>
      <c r="F966" s="46">
        <v>31602</v>
      </c>
      <c r="G966" s="46">
        <v>28526</v>
      </c>
      <c r="H966" s="46">
        <v>30182</v>
      </c>
      <c r="I966" s="46">
        <v>29901</v>
      </c>
      <c r="J966" s="46">
        <v>29851</v>
      </c>
      <c r="K966" s="46">
        <v>29966</v>
      </c>
      <c r="L966" s="46">
        <v>32949</v>
      </c>
      <c r="M966" s="46">
        <v>38281</v>
      </c>
      <c r="N966" s="46">
        <v>34058</v>
      </c>
      <c r="O966" s="46">
        <v>30085</v>
      </c>
      <c r="P966" s="46">
        <v>29614</v>
      </c>
      <c r="Q966" s="46">
        <v>31891</v>
      </c>
      <c r="R966" s="46">
        <v>29005</v>
      </c>
      <c r="S966" s="5">
        <v>133.5</v>
      </c>
      <c r="T966" s="46">
        <v>31602</v>
      </c>
      <c r="U966" s="46">
        <v>28526</v>
      </c>
      <c r="V966" s="46">
        <v>30182</v>
      </c>
      <c r="W966" s="46">
        <v>29901</v>
      </c>
      <c r="X966" s="46">
        <v>29851</v>
      </c>
      <c r="Y966" s="46">
        <v>29966</v>
      </c>
      <c r="Z966" s="46">
        <v>32949</v>
      </c>
      <c r="AA966" s="46">
        <v>38281</v>
      </c>
      <c r="AB966" s="46">
        <v>34058</v>
      </c>
      <c r="AC966" s="46">
        <v>30085</v>
      </c>
      <c r="AD966" s="46">
        <v>29614</v>
      </c>
      <c r="AE966" s="46">
        <v>31891</v>
      </c>
      <c r="AF966" s="46">
        <v>29005</v>
      </c>
    </row>
    <row r="967" spans="1:32">
      <c r="A967" s="3">
        <v>2024</v>
      </c>
      <c r="B967" s="5" t="s">
        <v>29</v>
      </c>
      <c r="C967" s="5" t="s">
        <v>19</v>
      </c>
      <c r="D967" s="2">
        <v>29</v>
      </c>
      <c r="E967" s="2">
        <v>22</v>
      </c>
      <c r="F967" s="46">
        <v>37143</v>
      </c>
      <c r="G967" s="46">
        <v>33134</v>
      </c>
      <c r="H967" s="46">
        <v>35296</v>
      </c>
      <c r="I967" s="46">
        <v>35258</v>
      </c>
      <c r="J967" s="46">
        <v>35359</v>
      </c>
      <c r="K967" s="46">
        <v>34589</v>
      </c>
      <c r="L967" s="46">
        <v>39091</v>
      </c>
      <c r="M967" s="46">
        <v>43284</v>
      </c>
      <c r="N967" s="46">
        <v>40936</v>
      </c>
      <c r="O967" s="46">
        <v>36020</v>
      </c>
      <c r="P967" s="46">
        <v>34610</v>
      </c>
      <c r="Q967" s="46">
        <v>37292</v>
      </c>
      <c r="R967" s="46">
        <v>33309</v>
      </c>
      <c r="S967" s="5">
        <v>133.5</v>
      </c>
      <c r="T967" s="46">
        <v>37143</v>
      </c>
      <c r="U967" s="46">
        <v>33134</v>
      </c>
      <c r="V967" s="46">
        <v>35296</v>
      </c>
      <c r="W967" s="46">
        <v>35258</v>
      </c>
      <c r="X967" s="46">
        <v>35359</v>
      </c>
      <c r="Y967" s="46">
        <v>34589</v>
      </c>
      <c r="Z967" s="46">
        <v>39091</v>
      </c>
      <c r="AA967" s="46">
        <v>43284</v>
      </c>
      <c r="AB967" s="46">
        <v>40936</v>
      </c>
      <c r="AC967" s="46">
        <v>36020</v>
      </c>
      <c r="AD967" s="46">
        <v>34610</v>
      </c>
      <c r="AE967" s="46">
        <v>37292</v>
      </c>
      <c r="AF967" s="46">
        <v>33309</v>
      </c>
    </row>
    <row r="968" spans="1:32">
      <c r="A968" s="3">
        <v>2024</v>
      </c>
      <c r="B968" s="5" t="s">
        <v>29</v>
      </c>
      <c r="C968" s="5" t="s">
        <v>20</v>
      </c>
      <c r="D968" s="2">
        <v>30</v>
      </c>
      <c r="E968" s="2">
        <v>22</v>
      </c>
      <c r="F968" s="46">
        <v>26628</v>
      </c>
      <c r="G968" s="46">
        <v>24364</v>
      </c>
      <c r="H968" s="46">
        <v>25843</v>
      </c>
      <c r="I968" s="46">
        <v>25054</v>
      </c>
      <c r="J968" s="46">
        <v>24336</v>
      </c>
      <c r="K968" s="46">
        <v>24936</v>
      </c>
      <c r="L968" s="46">
        <v>27000</v>
      </c>
      <c r="M968" s="46">
        <v>33957</v>
      </c>
      <c r="N968" s="46">
        <v>28000</v>
      </c>
      <c r="O968" s="46">
        <v>24933</v>
      </c>
      <c r="P968" s="46">
        <v>24911</v>
      </c>
      <c r="Q968" s="46">
        <v>27901</v>
      </c>
      <c r="R968" s="46">
        <v>24807</v>
      </c>
      <c r="S968" s="5">
        <v>133.5</v>
      </c>
      <c r="T968" s="46">
        <v>26628</v>
      </c>
      <c r="U968" s="46">
        <v>24364</v>
      </c>
      <c r="V968" s="46">
        <v>25843</v>
      </c>
      <c r="W968" s="46">
        <v>25054</v>
      </c>
      <c r="X968" s="46">
        <v>24336</v>
      </c>
      <c r="Y968" s="46">
        <v>24936</v>
      </c>
      <c r="Z968" s="46">
        <v>27000</v>
      </c>
      <c r="AA968" s="46">
        <v>33957</v>
      </c>
      <c r="AB968" s="46">
        <v>28000</v>
      </c>
      <c r="AC968" s="46">
        <v>24933</v>
      </c>
      <c r="AD968" s="46">
        <v>24911</v>
      </c>
      <c r="AE968" s="46">
        <v>27901</v>
      </c>
      <c r="AF968" s="46">
        <v>24807</v>
      </c>
    </row>
    <row r="969" spans="1:32">
      <c r="A969" s="3">
        <v>2024</v>
      </c>
      <c r="B969" s="5" t="s">
        <v>29</v>
      </c>
      <c r="C969" s="5" t="s">
        <v>21</v>
      </c>
      <c r="D969" s="2">
        <v>31</v>
      </c>
      <c r="E969" s="2">
        <v>22</v>
      </c>
      <c r="F969" s="46">
        <v>37430</v>
      </c>
      <c r="G969" s="46">
        <v>33343</v>
      </c>
      <c r="H969" s="46">
        <v>35298</v>
      </c>
      <c r="I969" s="46">
        <v>34633</v>
      </c>
      <c r="J969" s="46">
        <v>34862</v>
      </c>
      <c r="K969" s="46">
        <v>35000</v>
      </c>
      <c r="L969" s="46">
        <v>39065</v>
      </c>
      <c r="M969" s="46">
        <v>44780</v>
      </c>
      <c r="N969" s="46">
        <v>40339</v>
      </c>
      <c r="O969" s="46">
        <v>36112</v>
      </c>
      <c r="P969" s="46">
        <v>34915</v>
      </c>
      <c r="Q969" s="46">
        <v>38286</v>
      </c>
      <c r="R969" s="46">
        <v>34639</v>
      </c>
      <c r="S969" s="5">
        <v>133.5</v>
      </c>
      <c r="T969" s="46">
        <v>37430</v>
      </c>
      <c r="U969" s="46">
        <v>33343</v>
      </c>
      <c r="V969" s="46">
        <v>35298</v>
      </c>
      <c r="W969" s="46">
        <v>34633</v>
      </c>
      <c r="X969" s="46">
        <v>34862</v>
      </c>
      <c r="Y969" s="46">
        <v>35000</v>
      </c>
      <c r="Z969" s="46">
        <v>39065</v>
      </c>
      <c r="AA969" s="46">
        <v>44780</v>
      </c>
      <c r="AB969" s="46">
        <v>40339</v>
      </c>
      <c r="AC969" s="46">
        <v>36112</v>
      </c>
      <c r="AD969" s="46">
        <v>34915</v>
      </c>
      <c r="AE969" s="46">
        <v>38286</v>
      </c>
      <c r="AF969" s="46">
        <v>34639</v>
      </c>
    </row>
    <row r="970" spans="1:32">
      <c r="A970" s="3">
        <v>2024</v>
      </c>
      <c r="B970" s="5" t="s">
        <v>29</v>
      </c>
      <c r="C970" s="5" t="s">
        <v>22</v>
      </c>
      <c r="D970" s="2">
        <v>32</v>
      </c>
      <c r="E970" s="2">
        <v>22</v>
      </c>
      <c r="F970" s="46">
        <v>40035</v>
      </c>
      <c r="G970" s="46">
        <v>35713</v>
      </c>
      <c r="H970" s="46">
        <v>38174</v>
      </c>
      <c r="I970" s="46">
        <v>37475</v>
      </c>
      <c r="J970" s="46">
        <v>38151</v>
      </c>
      <c r="K970" s="46">
        <v>37052</v>
      </c>
      <c r="L970" s="46">
        <v>42114</v>
      </c>
      <c r="M970" s="46">
        <v>47988</v>
      </c>
      <c r="N970" s="46">
        <v>44138</v>
      </c>
      <c r="O970" s="46">
        <v>38651</v>
      </c>
      <c r="P970" s="46">
        <v>36821</v>
      </c>
      <c r="Q970" s="46">
        <v>40105</v>
      </c>
      <c r="R970" s="46">
        <v>36012</v>
      </c>
      <c r="S970" s="5">
        <v>133.5</v>
      </c>
      <c r="T970" s="46">
        <v>40035</v>
      </c>
      <c r="U970" s="46">
        <v>35713</v>
      </c>
      <c r="V970" s="46">
        <v>38174</v>
      </c>
      <c r="W970" s="46">
        <v>37475</v>
      </c>
      <c r="X970" s="46">
        <v>38151</v>
      </c>
      <c r="Y970" s="46">
        <v>37052</v>
      </c>
      <c r="Z970" s="46">
        <v>42114</v>
      </c>
      <c r="AA970" s="46">
        <v>47988</v>
      </c>
      <c r="AB970" s="46">
        <v>44138</v>
      </c>
      <c r="AC970" s="46">
        <v>38651</v>
      </c>
      <c r="AD970" s="46">
        <v>36821</v>
      </c>
      <c r="AE970" s="46">
        <v>40105</v>
      </c>
      <c r="AF970" s="46">
        <v>36012</v>
      </c>
    </row>
    <row r="971" spans="1:32">
      <c r="A971" s="3">
        <v>2024</v>
      </c>
      <c r="B971" s="5" t="s">
        <v>29</v>
      </c>
      <c r="C971" s="5" t="s">
        <v>23</v>
      </c>
      <c r="D971" s="2">
        <v>33</v>
      </c>
      <c r="E971" s="2">
        <v>22</v>
      </c>
      <c r="F971" s="46">
        <v>34000</v>
      </c>
      <c r="G971" s="46">
        <v>30346</v>
      </c>
      <c r="H971" s="46">
        <v>31818</v>
      </c>
      <c r="I971" s="46">
        <v>31102</v>
      </c>
      <c r="J971" s="46">
        <v>30681</v>
      </c>
      <c r="K971" s="46">
        <v>32037</v>
      </c>
      <c r="L971" s="46">
        <v>34567</v>
      </c>
      <c r="M971" s="46">
        <v>41711</v>
      </c>
      <c r="N971" s="46">
        <v>35462</v>
      </c>
      <c r="O971" s="46">
        <v>31947</v>
      </c>
      <c r="P971" s="46">
        <v>32046</v>
      </c>
      <c r="Q971" s="46">
        <v>35671</v>
      </c>
      <c r="R971" s="46">
        <v>32344</v>
      </c>
      <c r="S971" s="5">
        <v>133.5</v>
      </c>
      <c r="T971" s="46">
        <v>34000</v>
      </c>
      <c r="U971" s="46">
        <v>30346</v>
      </c>
      <c r="V971" s="46">
        <v>31818</v>
      </c>
      <c r="W971" s="46">
        <v>31102</v>
      </c>
      <c r="X971" s="46">
        <v>30681</v>
      </c>
      <c r="Y971" s="46">
        <v>32037</v>
      </c>
      <c r="Z971" s="46">
        <v>34567</v>
      </c>
      <c r="AA971" s="46">
        <v>41711</v>
      </c>
      <c r="AB971" s="46">
        <v>35462</v>
      </c>
      <c r="AC971" s="46">
        <v>31947</v>
      </c>
      <c r="AD971" s="46">
        <v>32046</v>
      </c>
      <c r="AE971" s="46">
        <v>35671</v>
      </c>
      <c r="AF971" s="46">
        <v>32344</v>
      </c>
    </row>
    <row r="972" spans="1:32">
      <c r="A972" s="3">
        <v>2024</v>
      </c>
      <c r="B972" s="5" t="s">
        <v>29</v>
      </c>
      <c r="C972" s="5" t="s">
        <v>24</v>
      </c>
      <c r="D972" s="2">
        <v>34</v>
      </c>
      <c r="E972" s="2">
        <v>22</v>
      </c>
      <c r="F972" s="46">
        <v>13910</v>
      </c>
      <c r="G972" s="46">
        <v>13654</v>
      </c>
      <c r="H972" s="46">
        <v>13921</v>
      </c>
      <c r="I972" s="46">
        <v>14164</v>
      </c>
      <c r="J972" s="46">
        <v>13623</v>
      </c>
      <c r="K972" s="46">
        <v>13799</v>
      </c>
      <c r="L972" s="46">
        <v>13855</v>
      </c>
      <c r="M972" s="46">
        <v>13426</v>
      </c>
      <c r="N972" s="46">
        <v>14166</v>
      </c>
      <c r="O972" s="46">
        <v>14085</v>
      </c>
      <c r="P972" s="46">
        <v>13707</v>
      </c>
      <c r="Q972" s="46">
        <v>14864</v>
      </c>
      <c r="R972" s="46">
        <v>12825</v>
      </c>
      <c r="S972" s="5">
        <v>133.5</v>
      </c>
      <c r="T972" s="46">
        <v>13910</v>
      </c>
      <c r="U972" s="46">
        <v>13654</v>
      </c>
      <c r="V972" s="46">
        <v>13921</v>
      </c>
      <c r="W972" s="46">
        <v>14164</v>
      </c>
      <c r="X972" s="46">
        <v>13623</v>
      </c>
      <c r="Y972" s="46">
        <v>13799</v>
      </c>
      <c r="Z972" s="46">
        <v>13855</v>
      </c>
      <c r="AA972" s="46">
        <v>13426</v>
      </c>
      <c r="AB972" s="46">
        <v>14166</v>
      </c>
      <c r="AC972" s="46">
        <v>14085</v>
      </c>
      <c r="AD972" s="46">
        <v>13707</v>
      </c>
      <c r="AE972" s="46">
        <v>14864</v>
      </c>
      <c r="AF972" s="46">
        <v>12825</v>
      </c>
    </row>
    <row r="973" spans="1:32">
      <c r="A973" s="3">
        <v>2024</v>
      </c>
      <c r="B973" s="5" t="s">
        <v>29</v>
      </c>
      <c r="C973" s="5" t="s">
        <v>25</v>
      </c>
      <c r="D973" s="2">
        <v>35</v>
      </c>
      <c r="E973" s="2">
        <v>22</v>
      </c>
      <c r="F973" s="46">
        <v>13200</v>
      </c>
      <c r="G973" s="46">
        <v>12789</v>
      </c>
      <c r="H973" s="46">
        <v>13662</v>
      </c>
      <c r="I973" s="46">
        <v>14176</v>
      </c>
      <c r="J973" s="46">
        <v>12823</v>
      </c>
      <c r="K973" s="46">
        <v>13279</v>
      </c>
      <c r="L973" s="46">
        <v>12635</v>
      </c>
      <c r="M973" s="46">
        <v>13004</v>
      </c>
      <c r="N973" s="46">
        <v>12731</v>
      </c>
      <c r="O973" s="46">
        <v>13979</v>
      </c>
      <c r="P973" s="46">
        <v>13067</v>
      </c>
      <c r="Q973" s="46">
        <v>13953</v>
      </c>
      <c r="R973" s="46">
        <v>12304</v>
      </c>
      <c r="S973" s="5">
        <v>133.5</v>
      </c>
      <c r="T973" s="46">
        <v>13200</v>
      </c>
      <c r="U973" s="46">
        <v>12789</v>
      </c>
      <c r="V973" s="46">
        <v>13662</v>
      </c>
      <c r="W973" s="46">
        <v>14176</v>
      </c>
      <c r="X973" s="46">
        <v>12823</v>
      </c>
      <c r="Y973" s="46">
        <v>13279</v>
      </c>
      <c r="Z973" s="46">
        <v>12635</v>
      </c>
      <c r="AA973" s="46">
        <v>13004</v>
      </c>
      <c r="AB973" s="46">
        <v>12731</v>
      </c>
      <c r="AC973" s="46">
        <v>13979</v>
      </c>
      <c r="AD973" s="46">
        <v>13067</v>
      </c>
      <c r="AE973" s="46">
        <v>13953</v>
      </c>
      <c r="AF973" s="46">
        <v>12304</v>
      </c>
    </row>
    <row r="974" spans="1:32">
      <c r="A974" s="3">
        <v>2024</v>
      </c>
      <c r="B974" s="5" t="s">
        <v>29</v>
      </c>
      <c r="C974" s="5" t="s">
        <v>26</v>
      </c>
      <c r="D974" s="2">
        <v>36</v>
      </c>
      <c r="E974" s="2">
        <v>22</v>
      </c>
      <c r="F974" s="46">
        <v>14103</v>
      </c>
      <c r="G974" s="46">
        <v>13813</v>
      </c>
      <c r="H974" s="46">
        <v>13960</v>
      </c>
      <c r="I974" s="46">
        <v>14133</v>
      </c>
      <c r="J974" s="46">
        <v>13806</v>
      </c>
      <c r="K974" s="46">
        <v>13980</v>
      </c>
      <c r="L974" s="46">
        <v>14162</v>
      </c>
      <c r="M974" s="46">
        <v>13685</v>
      </c>
      <c r="N974" s="46">
        <v>14570</v>
      </c>
      <c r="O974" s="46">
        <v>14097</v>
      </c>
      <c r="P974" s="46">
        <v>13875</v>
      </c>
      <c r="Q974" s="46">
        <v>15053</v>
      </c>
      <c r="R974" s="46">
        <v>13126</v>
      </c>
      <c r="S974" s="5">
        <v>133.5</v>
      </c>
      <c r="T974" s="46">
        <v>14103</v>
      </c>
      <c r="U974" s="46">
        <v>13813</v>
      </c>
      <c r="V974" s="46">
        <v>13960</v>
      </c>
      <c r="W974" s="46">
        <v>14133</v>
      </c>
      <c r="X974" s="46">
        <v>13806</v>
      </c>
      <c r="Y974" s="46">
        <v>13980</v>
      </c>
      <c r="Z974" s="46">
        <v>14162</v>
      </c>
      <c r="AA974" s="46">
        <v>13685</v>
      </c>
      <c r="AB974" s="46">
        <v>14570</v>
      </c>
      <c r="AC974" s="46">
        <v>14097</v>
      </c>
      <c r="AD974" s="46">
        <v>13875</v>
      </c>
      <c r="AE974" s="46">
        <v>15053</v>
      </c>
      <c r="AF974" s="46">
        <v>13126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B2:P48"/>
  <sheetViews>
    <sheetView showGridLines="0" workbookViewId="0">
      <selection activeCell="C4" sqref="C4:O4"/>
    </sheetView>
  </sheetViews>
  <sheetFormatPr defaultColWidth="9.140625" defaultRowHeight="16.5"/>
  <cols>
    <col min="1" max="1" width="9.140625" style="30"/>
    <col min="2" max="2" width="3.7109375" style="30" customWidth="1"/>
    <col min="3" max="15" width="9.140625" style="30"/>
    <col min="16" max="16" width="3.7109375" style="30" customWidth="1"/>
    <col min="17" max="16384" width="9.140625" style="30"/>
  </cols>
  <sheetData>
    <row r="2" spans="2:16" ht="17.25" thickBot="1"/>
    <row r="3" spans="2:16" ht="17.25" thickTop="1">
      <c r="B3" s="31"/>
      <c r="C3" s="32"/>
      <c r="D3" s="32"/>
      <c r="E3" s="32"/>
      <c r="F3" s="32"/>
      <c r="G3" s="32"/>
      <c r="H3" s="32"/>
      <c r="I3" s="32"/>
      <c r="J3" s="32"/>
      <c r="K3" s="32"/>
      <c r="L3" s="32"/>
      <c r="M3" s="32"/>
      <c r="N3" s="32"/>
      <c r="O3" s="32"/>
      <c r="P3" s="33"/>
    </row>
    <row r="4" spans="2:16" ht="18">
      <c r="B4" s="34"/>
      <c r="C4" s="111" t="s">
        <v>112</v>
      </c>
      <c r="D4" s="111"/>
      <c r="E4" s="111"/>
      <c r="F4" s="111"/>
      <c r="G4" s="111"/>
      <c r="H4" s="111"/>
      <c r="I4" s="111"/>
      <c r="J4" s="111"/>
      <c r="K4" s="111"/>
      <c r="L4" s="111"/>
      <c r="M4" s="111"/>
      <c r="N4" s="111"/>
      <c r="O4" s="111"/>
      <c r="P4" s="37"/>
    </row>
    <row r="5" spans="2:16">
      <c r="B5" s="34"/>
      <c r="C5" s="36"/>
      <c r="D5" s="36"/>
      <c r="E5" s="36"/>
      <c r="F5" s="36"/>
      <c r="G5" s="36"/>
      <c r="H5" s="36"/>
      <c r="I5" s="36"/>
      <c r="J5" s="36"/>
      <c r="K5" s="36"/>
      <c r="L5" s="36"/>
      <c r="M5" s="36"/>
      <c r="N5" s="36"/>
      <c r="O5" s="36"/>
      <c r="P5" s="37"/>
    </row>
    <row r="6" spans="2:16">
      <c r="B6" s="34"/>
      <c r="C6" s="35" t="s">
        <v>103</v>
      </c>
      <c r="D6" s="36"/>
      <c r="E6" s="36"/>
      <c r="F6" s="36"/>
      <c r="G6" s="36"/>
      <c r="H6" s="36"/>
      <c r="I6" s="36"/>
      <c r="J6" s="36"/>
      <c r="K6" s="36"/>
      <c r="L6" s="36"/>
      <c r="M6" s="36"/>
      <c r="N6" s="36"/>
      <c r="O6" s="36"/>
      <c r="P6" s="37"/>
    </row>
    <row r="7" spans="2:16" ht="6" customHeight="1">
      <c r="B7" s="34"/>
      <c r="C7" s="36"/>
      <c r="D7" s="36"/>
      <c r="E7" s="36"/>
      <c r="F7" s="36"/>
      <c r="G7" s="36"/>
      <c r="H7" s="36"/>
      <c r="I7" s="36"/>
      <c r="J7" s="36"/>
      <c r="K7" s="36"/>
      <c r="L7" s="36"/>
      <c r="M7" s="36"/>
      <c r="N7" s="36"/>
      <c r="O7" s="36"/>
      <c r="P7" s="37"/>
    </row>
    <row r="8" spans="2:16">
      <c r="B8" s="34"/>
      <c r="C8" s="110" t="s">
        <v>157</v>
      </c>
      <c r="D8" s="110"/>
      <c r="E8" s="110"/>
      <c r="F8" s="110"/>
      <c r="G8" s="110"/>
      <c r="H8" s="110"/>
      <c r="I8" s="110"/>
      <c r="J8" s="110"/>
      <c r="K8" s="110"/>
      <c r="L8" s="110"/>
      <c r="M8" s="110"/>
      <c r="N8" s="110"/>
      <c r="O8" s="110"/>
      <c r="P8" s="37"/>
    </row>
    <row r="9" spans="2:16">
      <c r="B9" s="34"/>
      <c r="C9" s="36" t="s">
        <v>104</v>
      </c>
      <c r="D9" s="36"/>
      <c r="E9" s="36"/>
      <c r="F9" s="36"/>
      <c r="G9" s="36"/>
      <c r="H9" s="36"/>
      <c r="I9" s="36"/>
      <c r="J9" s="36"/>
      <c r="K9" s="36"/>
      <c r="L9" s="36"/>
      <c r="M9" s="36"/>
      <c r="N9" s="36"/>
      <c r="O9" s="36"/>
      <c r="P9" s="37"/>
    </row>
    <row r="10" spans="2:16">
      <c r="B10" s="34"/>
      <c r="C10" s="38" t="s">
        <v>37</v>
      </c>
      <c r="D10" s="36" t="s">
        <v>113</v>
      </c>
      <c r="E10" s="36"/>
      <c r="F10" s="36"/>
      <c r="G10" s="36"/>
      <c r="H10" s="36"/>
      <c r="I10" s="36"/>
      <c r="J10" s="36"/>
      <c r="K10" s="36"/>
      <c r="L10" s="36"/>
      <c r="M10" s="36"/>
      <c r="N10" s="36"/>
      <c r="O10" s="36"/>
      <c r="P10" s="37"/>
    </row>
    <row r="11" spans="2:16">
      <c r="B11" s="34"/>
      <c r="C11" s="38" t="s">
        <v>37</v>
      </c>
      <c r="D11" s="36" t="s">
        <v>114</v>
      </c>
      <c r="E11" s="36"/>
      <c r="F11" s="36"/>
      <c r="G11" s="36"/>
      <c r="H11" s="36"/>
      <c r="I11" s="36"/>
      <c r="J11" s="36"/>
      <c r="K11" s="36"/>
      <c r="L11" s="36"/>
      <c r="M11" s="36"/>
      <c r="N11" s="36"/>
      <c r="O11" s="36"/>
      <c r="P11" s="37"/>
    </row>
    <row r="12" spans="2:16">
      <c r="B12" s="34"/>
      <c r="C12" s="38" t="s">
        <v>37</v>
      </c>
      <c r="D12" s="36" t="s">
        <v>115</v>
      </c>
      <c r="E12" s="36"/>
      <c r="F12" s="36"/>
      <c r="G12" s="36"/>
      <c r="H12" s="36"/>
      <c r="I12" s="36"/>
      <c r="J12" s="36"/>
      <c r="K12" s="36"/>
      <c r="L12" s="36"/>
      <c r="M12" s="36"/>
      <c r="N12" s="36"/>
      <c r="O12" s="36"/>
      <c r="P12" s="37"/>
    </row>
    <row r="13" spans="2:16" ht="6" customHeight="1">
      <c r="B13" s="34"/>
      <c r="C13" s="36"/>
      <c r="D13" s="36"/>
      <c r="E13" s="36"/>
      <c r="F13" s="36"/>
      <c r="G13" s="36"/>
      <c r="H13" s="36"/>
      <c r="I13" s="36"/>
      <c r="J13" s="36"/>
      <c r="K13" s="36"/>
      <c r="L13" s="36"/>
      <c r="M13" s="36"/>
      <c r="N13" s="36"/>
      <c r="O13" s="36"/>
      <c r="P13" s="37"/>
    </row>
    <row r="14" spans="2:16">
      <c r="B14" s="34"/>
      <c r="C14" s="110" t="s">
        <v>109</v>
      </c>
      <c r="D14" s="110"/>
      <c r="E14" s="110"/>
      <c r="F14" s="110"/>
      <c r="G14" s="110"/>
      <c r="H14" s="110"/>
      <c r="I14" s="110"/>
      <c r="J14" s="110"/>
      <c r="K14" s="110"/>
      <c r="L14" s="110"/>
      <c r="M14" s="110"/>
      <c r="N14" s="110"/>
      <c r="O14" s="110"/>
      <c r="P14" s="37"/>
    </row>
    <row r="15" spans="2:16">
      <c r="B15" s="34"/>
      <c r="C15" s="36" t="s">
        <v>37</v>
      </c>
      <c r="D15" s="36" t="s">
        <v>116</v>
      </c>
      <c r="E15" s="36"/>
      <c r="F15" s="36"/>
      <c r="G15" s="36"/>
      <c r="H15" s="36"/>
      <c r="I15" s="36"/>
      <c r="J15" s="36"/>
      <c r="K15" s="36"/>
      <c r="L15" s="36"/>
      <c r="M15" s="36"/>
      <c r="N15" s="36"/>
      <c r="O15" s="36"/>
      <c r="P15" s="37"/>
    </row>
    <row r="16" spans="2:16">
      <c r="B16" s="34"/>
      <c r="C16" s="36" t="s">
        <v>37</v>
      </c>
      <c r="D16" s="36" t="s">
        <v>117</v>
      </c>
      <c r="E16" s="36"/>
      <c r="F16" s="36"/>
      <c r="G16" s="36"/>
      <c r="H16" s="36"/>
      <c r="I16" s="36"/>
      <c r="J16" s="36"/>
      <c r="K16" s="36"/>
      <c r="L16" s="36"/>
      <c r="M16" s="36"/>
      <c r="N16" s="36"/>
      <c r="O16" s="36"/>
      <c r="P16" s="37"/>
    </row>
    <row r="17" spans="2:16" ht="6" customHeight="1">
      <c r="B17" s="34"/>
      <c r="C17" s="36"/>
      <c r="D17" s="36"/>
      <c r="E17" s="36"/>
      <c r="F17" s="36"/>
      <c r="G17" s="36"/>
      <c r="H17" s="36"/>
      <c r="I17" s="36"/>
      <c r="J17" s="36"/>
      <c r="K17" s="36"/>
      <c r="L17" s="36"/>
      <c r="M17" s="36"/>
      <c r="N17" s="36"/>
      <c r="O17" s="36"/>
      <c r="P17" s="37"/>
    </row>
    <row r="18" spans="2:16" ht="33" customHeight="1">
      <c r="B18" s="34"/>
      <c r="C18" s="110" t="s">
        <v>118</v>
      </c>
      <c r="D18" s="110"/>
      <c r="E18" s="110"/>
      <c r="F18" s="110"/>
      <c r="G18" s="110"/>
      <c r="H18" s="110"/>
      <c r="I18" s="110"/>
      <c r="J18" s="110"/>
      <c r="K18" s="110"/>
      <c r="L18" s="110"/>
      <c r="M18" s="110"/>
      <c r="N18" s="110"/>
      <c r="O18" s="110"/>
      <c r="P18" s="37"/>
    </row>
    <row r="19" spans="2:16" ht="6" customHeight="1">
      <c r="B19" s="34"/>
      <c r="C19" s="39"/>
      <c r="D19" s="39"/>
      <c r="E19" s="39"/>
      <c r="F19" s="39"/>
      <c r="G19" s="39"/>
      <c r="H19" s="39"/>
      <c r="I19" s="39"/>
      <c r="J19" s="39"/>
      <c r="K19" s="39"/>
      <c r="L19" s="39"/>
      <c r="M19" s="39"/>
      <c r="N19" s="39"/>
      <c r="O19" s="39"/>
      <c r="P19" s="37"/>
    </row>
    <row r="20" spans="2:16" ht="66" customHeight="1">
      <c r="B20" s="34"/>
      <c r="C20" s="110" t="s">
        <v>107</v>
      </c>
      <c r="D20" s="110"/>
      <c r="E20" s="110"/>
      <c r="F20" s="110"/>
      <c r="G20" s="110"/>
      <c r="H20" s="110"/>
      <c r="I20" s="110"/>
      <c r="J20" s="110"/>
      <c r="K20" s="110"/>
      <c r="L20" s="110"/>
      <c r="M20" s="110"/>
      <c r="N20" s="110"/>
      <c r="O20" s="110"/>
      <c r="P20" s="37"/>
    </row>
    <row r="21" spans="2:16" ht="6" customHeight="1">
      <c r="B21" s="34"/>
      <c r="C21" s="36"/>
      <c r="D21" s="36"/>
      <c r="E21" s="36"/>
      <c r="F21" s="36"/>
      <c r="G21" s="36"/>
      <c r="H21" s="36"/>
      <c r="I21" s="36"/>
      <c r="J21" s="36"/>
      <c r="K21" s="36"/>
      <c r="L21" s="36"/>
      <c r="M21" s="36"/>
      <c r="N21" s="36"/>
      <c r="O21" s="36"/>
      <c r="P21" s="37"/>
    </row>
    <row r="22" spans="2:16" ht="49.5" customHeight="1">
      <c r="B22" s="34"/>
      <c r="C22" s="110" t="s">
        <v>119</v>
      </c>
      <c r="D22" s="110"/>
      <c r="E22" s="110"/>
      <c r="F22" s="110"/>
      <c r="G22" s="110"/>
      <c r="H22" s="110"/>
      <c r="I22" s="110"/>
      <c r="J22" s="110"/>
      <c r="K22" s="110"/>
      <c r="L22" s="110"/>
      <c r="M22" s="110"/>
      <c r="N22" s="110"/>
      <c r="O22" s="110"/>
      <c r="P22" s="37"/>
    </row>
    <row r="23" spans="2:16">
      <c r="B23" s="34"/>
      <c r="C23" s="36"/>
      <c r="D23" s="36"/>
      <c r="E23" s="36"/>
      <c r="F23" s="36"/>
      <c r="G23" s="36"/>
      <c r="H23" s="36"/>
      <c r="I23" s="36"/>
      <c r="J23" s="36"/>
      <c r="K23" s="36"/>
      <c r="L23" s="36"/>
      <c r="M23" s="36"/>
      <c r="N23" s="36"/>
      <c r="O23" s="36"/>
      <c r="P23" s="37"/>
    </row>
    <row r="24" spans="2:16">
      <c r="B24" s="34"/>
      <c r="C24" s="35" t="s">
        <v>106</v>
      </c>
      <c r="D24" s="36"/>
      <c r="E24" s="36"/>
      <c r="F24" s="36"/>
      <c r="G24" s="36"/>
      <c r="H24" s="36"/>
      <c r="I24" s="36"/>
      <c r="J24" s="36"/>
      <c r="K24" s="36"/>
      <c r="L24" s="36"/>
      <c r="M24" s="36"/>
      <c r="N24" s="36"/>
      <c r="O24" s="36"/>
      <c r="P24" s="37"/>
    </row>
    <row r="25" spans="2:16" ht="6" customHeight="1">
      <c r="B25" s="34"/>
      <c r="C25" s="35"/>
      <c r="D25" s="36"/>
      <c r="E25" s="36"/>
      <c r="F25" s="36"/>
      <c r="G25" s="36"/>
      <c r="H25" s="36"/>
      <c r="I25" s="36"/>
      <c r="J25" s="36"/>
      <c r="K25" s="36"/>
      <c r="L25" s="36"/>
      <c r="M25" s="36"/>
      <c r="N25" s="36"/>
      <c r="O25" s="36"/>
      <c r="P25" s="37"/>
    </row>
    <row r="26" spans="2:16" ht="66" customHeight="1">
      <c r="B26" s="34"/>
      <c r="C26" s="110" t="s">
        <v>120</v>
      </c>
      <c r="D26" s="110"/>
      <c r="E26" s="110"/>
      <c r="F26" s="110"/>
      <c r="G26" s="110"/>
      <c r="H26" s="110"/>
      <c r="I26" s="110"/>
      <c r="J26" s="110"/>
      <c r="K26" s="110"/>
      <c r="L26" s="110"/>
      <c r="M26" s="110"/>
      <c r="N26" s="110"/>
      <c r="O26" s="110"/>
      <c r="P26" s="37"/>
    </row>
    <row r="27" spans="2:16" ht="6" customHeight="1">
      <c r="B27" s="34"/>
      <c r="C27" s="39"/>
      <c r="D27" s="39"/>
      <c r="E27" s="39"/>
      <c r="F27" s="39"/>
      <c r="G27" s="39"/>
      <c r="H27" s="39"/>
      <c r="I27" s="39"/>
      <c r="J27" s="39"/>
      <c r="K27" s="39"/>
      <c r="L27" s="39"/>
      <c r="M27" s="39"/>
      <c r="N27" s="39"/>
      <c r="O27" s="39"/>
      <c r="P27" s="37"/>
    </row>
    <row r="28" spans="2:16" ht="83.1" customHeight="1">
      <c r="B28" s="34"/>
      <c r="C28" s="110" t="s">
        <v>133</v>
      </c>
      <c r="D28" s="110"/>
      <c r="E28" s="110"/>
      <c r="F28" s="110"/>
      <c r="G28" s="110"/>
      <c r="H28" s="110"/>
      <c r="I28" s="110"/>
      <c r="J28" s="110"/>
      <c r="K28" s="110"/>
      <c r="L28" s="110"/>
      <c r="M28" s="110"/>
      <c r="N28" s="110"/>
      <c r="O28" s="110"/>
      <c r="P28" s="37"/>
    </row>
    <row r="29" spans="2:16" ht="6" customHeight="1">
      <c r="B29" s="34"/>
      <c r="C29" s="39"/>
      <c r="D29" s="39"/>
      <c r="E29" s="39"/>
      <c r="F29" s="39"/>
      <c r="G29" s="39"/>
      <c r="H29" s="39"/>
      <c r="I29" s="39"/>
      <c r="J29" s="39"/>
      <c r="K29" s="39"/>
      <c r="L29" s="39"/>
      <c r="M29" s="39"/>
      <c r="N29" s="39"/>
      <c r="O29" s="39"/>
      <c r="P29" s="37"/>
    </row>
    <row r="30" spans="2:16" ht="99.95" customHeight="1">
      <c r="B30" s="34"/>
      <c r="C30" s="110" t="s">
        <v>134</v>
      </c>
      <c r="D30" s="110"/>
      <c r="E30" s="110"/>
      <c r="F30" s="110"/>
      <c r="G30" s="110"/>
      <c r="H30" s="110"/>
      <c r="I30" s="110"/>
      <c r="J30" s="110"/>
      <c r="K30" s="110"/>
      <c r="L30" s="110"/>
      <c r="M30" s="110"/>
      <c r="N30" s="110"/>
      <c r="O30" s="110"/>
      <c r="P30" s="37"/>
    </row>
    <row r="31" spans="2:16">
      <c r="B31" s="34"/>
      <c r="C31" s="36"/>
      <c r="D31" s="36"/>
      <c r="E31" s="36"/>
      <c r="F31" s="36"/>
      <c r="G31" s="36"/>
      <c r="H31" s="36"/>
      <c r="I31" s="36"/>
      <c r="J31" s="36"/>
      <c r="K31" s="36"/>
      <c r="L31" s="36"/>
      <c r="M31" s="36"/>
      <c r="N31" s="36"/>
      <c r="O31" s="36"/>
      <c r="P31" s="37"/>
    </row>
    <row r="32" spans="2:16">
      <c r="B32" s="34"/>
      <c r="C32" s="35" t="s">
        <v>105</v>
      </c>
      <c r="D32" s="36"/>
      <c r="E32" s="36"/>
      <c r="F32" s="36"/>
      <c r="G32" s="36"/>
      <c r="H32" s="36"/>
      <c r="I32" s="36"/>
      <c r="J32" s="36"/>
      <c r="K32" s="36"/>
      <c r="L32" s="36"/>
      <c r="M32" s="36"/>
      <c r="N32" s="36"/>
      <c r="O32" s="36"/>
      <c r="P32" s="37"/>
    </row>
    <row r="33" spans="2:16" ht="6" customHeight="1">
      <c r="B33" s="34"/>
      <c r="C33" s="35"/>
      <c r="D33" s="36"/>
      <c r="E33" s="36"/>
      <c r="F33" s="36"/>
      <c r="G33" s="36"/>
      <c r="H33" s="36"/>
      <c r="I33" s="36"/>
      <c r="J33" s="36"/>
      <c r="K33" s="36"/>
      <c r="L33" s="36"/>
      <c r="M33" s="36"/>
      <c r="N33" s="36"/>
      <c r="O33" s="36"/>
      <c r="P33" s="37"/>
    </row>
    <row r="34" spans="2:16" ht="33" customHeight="1">
      <c r="B34" s="34"/>
      <c r="C34" s="110" t="s">
        <v>135</v>
      </c>
      <c r="D34" s="110"/>
      <c r="E34" s="110"/>
      <c r="F34" s="110"/>
      <c r="G34" s="110"/>
      <c r="H34" s="110"/>
      <c r="I34" s="110"/>
      <c r="J34" s="110"/>
      <c r="K34" s="110"/>
      <c r="L34" s="110"/>
      <c r="M34" s="110"/>
      <c r="N34" s="110"/>
      <c r="O34" s="110"/>
      <c r="P34" s="37"/>
    </row>
    <row r="35" spans="2:16" ht="6" customHeight="1">
      <c r="B35" s="34"/>
      <c r="C35" s="36"/>
      <c r="D35" s="36"/>
      <c r="E35" s="36"/>
      <c r="F35" s="36"/>
      <c r="G35" s="36"/>
      <c r="H35" s="36"/>
      <c r="I35" s="36"/>
      <c r="J35" s="36"/>
      <c r="K35" s="36"/>
      <c r="L35" s="36"/>
      <c r="M35" s="36"/>
      <c r="N35" s="36"/>
      <c r="O35" s="36"/>
      <c r="P35" s="37"/>
    </row>
    <row r="36" spans="2:16" ht="66" customHeight="1">
      <c r="B36" s="34"/>
      <c r="C36" s="110" t="s">
        <v>121</v>
      </c>
      <c r="D36" s="110"/>
      <c r="E36" s="110"/>
      <c r="F36" s="110"/>
      <c r="G36" s="110"/>
      <c r="H36" s="110"/>
      <c r="I36" s="110"/>
      <c r="J36" s="110"/>
      <c r="K36" s="110"/>
      <c r="L36" s="110"/>
      <c r="M36" s="110"/>
      <c r="N36" s="110"/>
      <c r="O36" s="110"/>
      <c r="P36" s="37"/>
    </row>
    <row r="37" spans="2:16" ht="6" customHeight="1">
      <c r="B37" s="34"/>
      <c r="C37" s="36"/>
      <c r="D37" s="36"/>
      <c r="E37" s="36"/>
      <c r="F37" s="36"/>
      <c r="G37" s="36"/>
      <c r="H37" s="36"/>
      <c r="I37" s="36"/>
      <c r="J37" s="36"/>
      <c r="K37" s="36"/>
      <c r="L37" s="36"/>
      <c r="M37" s="36"/>
      <c r="N37" s="36"/>
      <c r="O37" s="36"/>
      <c r="P37" s="37"/>
    </row>
    <row r="38" spans="2:16" ht="50.1" customHeight="1">
      <c r="B38" s="34"/>
      <c r="C38" s="110" t="s">
        <v>108</v>
      </c>
      <c r="D38" s="110"/>
      <c r="E38" s="110"/>
      <c r="F38" s="110"/>
      <c r="G38" s="110"/>
      <c r="H38" s="110"/>
      <c r="I38" s="110"/>
      <c r="J38" s="110"/>
      <c r="K38" s="110"/>
      <c r="L38" s="110"/>
      <c r="M38" s="110"/>
      <c r="N38" s="110"/>
      <c r="O38" s="110"/>
      <c r="P38" s="37"/>
    </row>
    <row r="39" spans="2:16">
      <c r="B39" s="34"/>
      <c r="C39" s="36"/>
      <c r="D39" s="36"/>
      <c r="E39" s="36"/>
      <c r="F39" s="36"/>
      <c r="G39" s="36"/>
      <c r="H39" s="36"/>
      <c r="I39" s="36"/>
      <c r="J39" s="36"/>
      <c r="K39" s="36"/>
      <c r="L39" s="36"/>
      <c r="M39" s="36"/>
      <c r="N39" s="36"/>
      <c r="O39" s="36"/>
      <c r="P39" s="37"/>
    </row>
    <row r="40" spans="2:16">
      <c r="B40" s="34"/>
      <c r="C40" s="35" t="s">
        <v>122</v>
      </c>
      <c r="D40" s="36"/>
      <c r="E40" s="36"/>
      <c r="F40" s="36"/>
      <c r="G40" s="36"/>
      <c r="H40" s="36"/>
      <c r="I40" s="36"/>
      <c r="J40" s="36"/>
      <c r="K40" s="36"/>
      <c r="L40" s="36"/>
      <c r="M40" s="36"/>
      <c r="N40" s="36"/>
      <c r="O40" s="36"/>
      <c r="P40" s="37"/>
    </row>
    <row r="41" spans="2:16" ht="6" customHeight="1">
      <c r="B41" s="34"/>
      <c r="C41" s="35"/>
      <c r="D41" s="36"/>
      <c r="E41" s="36"/>
      <c r="F41" s="36"/>
      <c r="G41" s="36"/>
      <c r="H41" s="36"/>
      <c r="I41" s="36"/>
      <c r="J41" s="36"/>
      <c r="K41" s="36"/>
      <c r="L41" s="36"/>
      <c r="M41" s="36"/>
      <c r="N41" s="36"/>
      <c r="O41" s="36"/>
      <c r="P41" s="37"/>
    </row>
    <row r="42" spans="2:16">
      <c r="B42" s="34"/>
      <c r="C42" s="36" t="s">
        <v>127</v>
      </c>
      <c r="D42" s="36"/>
      <c r="E42" s="36"/>
      <c r="F42" s="36"/>
      <c r="G42" s="36"/>
      <c r="H42" s="36"/>
      <c r="I42" s="36"/>
      <c r="J42" s="36"/>
      <c r="K42" s="36"/>
      <c r="L42" s="36"/>
      <c r="M42" s="36"/>
      <c r="N42" s="36"/>
      <c r="O42" s="36"/>
      <c r="P42" s="37"/>
    </row>
    <row r="43" spans="2:16" ht="33" customHeight="1">
      <c r="B43" s="34"/>
      <c r="C43" s="109" t="s">
        <v>110</v>
      </c>
      <c r="D43" s="109"/>
      <c r="E43" s="109"/>
      <c r="F43" s="109"/>
      <c r="G43" s="109"/>
      <c r="H43" s="109"/>
      <c r="I43" s="109"/>
      <c r="J43" s="109"/>
      <c r="K43" s="109"/>
      <c r="L43" s="109"/>
      <c r="M43" s="109"/>
      <c r="N43" s="109"/>
      <c r="O43" s="109"/>
      <c r="P43" s="37"/>
    </row>
    <row r="44" spans="2:16" ht="6" customHeight="1">
      <c r="B44" s="34"/>
      <c r="C44" s="36"/>
      <c r="D44" s="36"/>
      <c r="E44" s="36"/>
      <c r="F44" s="36"/>
      <c r="G44" s="36"/>
      <c r="H44" s="36"/>
      <c r="I44" s="36"/>
      <c r="J44" s="36"/>
      <c r="K44" s="36"/>
      <c r="L44" s="36"/>
      <c r="M44" s="36"/>
      <c r="N44" s="36"/>
      <c r="O44" s="36"/>
      <c r="P44" s="37"/>
    </row>
    <row r="45" spans="2:16">
      <c r="B45" s="34"/>
      <c r="C45" s="36" t="s">
        <v>128</v>
      </c>
      <c r="D45" s="36"/>
      <c r="E45" s="36"/>
      <c r="F45" s="36"/>
      <c r="G45" s="36"/>
      <c r="H45" s="36"/>
      <c r="I45" s="36"/>
      <c r="J45" s="36"/>
      <c r="K45" s="36"/>
      <c r="L45" s="36"/>
      <c r="M45" s="36"/>
      <c r="N45" s="36"/>
      <c r="O45" s="36"/>
      <c r="P45" s="37"/>
    </row>
    <row r="46" spans="2:16">
      <c r="B46" s="34"/>
      <c r="C46" s="40" t="s">
        <v>111</v>
      </c>
      <c r="D46" s="36"/>
      <c r="E46" s="36"/>
      <c r="F46" s="36"/>
      <c r="G46" s="36"/>
      <c r="H46" s="36"/>
      <c r="I46" s="36"/>
      <c r="J46" s="36"/>
      <c r="K46" s="36"/>
      <c r="L46" s="36"/>
      <c r="M46" s="36"/>
      <c r="N46" s="36"/>
      <c r="O46" s="36"/>
      <c r="P46" s="37"/>
    </row>
    <row r="47" spans="2:16" ht="17.25" thickBot="1">
      <c r="B47" s="41"/>
      <c r="C47" s="42"/>
      <c r="D47" s="42"/>
      <c r="E47" s="42"/>
      <c r="F47" s="42"/>
      <c r="G47" s="42"/>
      <c r="H47" s="42"/>
      <c r="I47" s="42"/>
      <c r="J47" s="42"/>
      <c r="K47" s="42"/>
      <c r="L47" s="42"/>
      <c r="M47" s="42"/>
      <c r="N47" s="42"/>
      <c r="O47" s="42"/>
      <c r="P47" s="43"/>
    </row>
    <row r="48" spans="2:16" ht="17.25" thickTop="1"/>
  </sheetData>
  <mergeCells count="13">
    <mergeCell ref="C4:O4"/>
    <mergeCell ref="C18:O18"/>
    <mergeCell ref="C8:O8"/>
    <mergeCell ref="C38:O38"/>
    <mergeCell ref="C36:O36"/>
    <mergeCell ref="C34:O34"/>
    <mergeCell ref="C14:O14"/>
    <mergeCell ref="C20:O20"/>
    <mergeCell ref="C43:O43"/>
    <mergeCell ref="C30:O30"/>
    <mergeCell ref="C28:O28"/>
    <mergeCell ref="C26:O26"/>
    <mergeCell ref="C22:O22"/>
  </mergeCells>
  <hyperlinks>
    <hyperlink ref="C43" r:id="rId1" xr:uid="{00000000-0004-0000-0300-000000000000}"/>
    <hyperlink ref="C46" r:id="rId2" xr:uid="{00000000-0004-0000-0300-000001000000}"/>
  </hyperlinks>
  <pageMargins left="0.7" right="0.7" top="0.75" bottom="0.75" header="0.3" footer="0.3"/>
  <pageSetup paperSize="9"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8"/>
  <sheetViews>
    <sheetView showGridLines="0" zoomScaleNormal="100" workbookViewId="0">
      <pane xSplit="3" ySplit="22" topLeftCell="D23" activePane="bottomRight" state="frozen"/>
      <selection activeCell="B6" sqref="B6:G6"/>
      <selection pane="topRight" activeCell="B6" sqref="B6:G6"/>
      <selection pane="bottomLeft" activeCell="B6" sqref="B6:G6"/>
      <selection pane="bottomRight" activeCell="B2" sqref="B2"/>
    </sheetView>
  </sheetViews>
  <sheetFormatPr defaultColWidth="9.140625" defaultRowHeight="14.25"/>
  <cols>
    <col min="1" max="1" width="1.42578125" style="18" customWidth="1"/>
    <col min="2" max="2" width="18.5703125" style="16" customWidth="1"/>
    <col min="3" max="3" width="3.85546875" style="17" hidden="1" customWidth="1"/>
    <col min="4" max="4" width="11.85546875" style="18" customWidth="1"/>
    <col min="5" max="10" width="9.140625" style="18"/>
    <col min="11" max="11" width="9.28515625" style="18" customWidth="1"/>
    <col min="12" max="12" width="1.42578125" style="18" customWidth="1"/>
    <col min="13" max="13" width="6.7109375" style="28" hidden="1" customWidth="1"/>
    <col min="14" max="14" width="6.7109375" style="18" customWidth="1"/>
    <col min="15" max="16384" width="9.140625" style="18"/>
  </cols>
  <sheetData>
    <row r="1" spans="1:13" s="13" customFormat="1" ht="6" customHeight="1">
      <c r="A1" s="11"/>
      <c r="B1" s="50"/>
      <c r="C1" s="12"/>
      <c r="D1" s="11"/>
      <c r="E1" s="11"/>
      <c r="F1" s="11"/>
      <c r="G1" s="11"/>
      <c r="H1" s="11"/>
      <c r="I1" s="11"/>
      <c r="J1" s="11"/>
      <c r="K1" s="11"/>
      <c r="L1" s="11"/>
      <c r="M1" s="25"/>
    </row>
    <row r="2" spans="1:13" s="13" customFormat="1" ht="19.5" customHeight="1">
      <c r="A2" s="11"/>
      <c r="B2" s="81" t="s">
        <v>159</v>
      </c>
      <c r="C2" s="12"/>
      <c r="D2" s="11"/>
      <c r="E2" s="11"/>
      <c r="F2" s="11"/>
      <c r="G2" s="11"/>
      <c r="H2" s="11"/>
      <c r="I2" s="11"/>
      <c r="J2" s="11"/>
      <c r="K2" s="11"/>
      <c r="L2" s="11"/>
      <c r="M2" s="25"/>
    </row>
    <row r="3" spans="1:13" s="13" customFormat="1" ht="6" customHeight="1">
      <c r="A3" s="11"/>
      <c r="B3" s="50"/>
      <c r="C3" s="12"/>
      <c r="D3" s="11"/>
      <c r="E3" s="11"/>
      <c r="F3" s="11"/>
      <c r="G3" s="11"/>
      <c r="H3" s="11"/>
      <c r="I3" s="11"/>
      <c r="J3" s="11"/>
      <c r="K3" s="11"/>
      <c r="L3" s="11"/>
      <c r="M3" s="25"/>
    </row>
    <row r="4" spans="1:13" s="13" customFormat="1" ht="15.6" customHeight="1">
      <c r="A4" s="51"/>
      <c r="B4" s="97" t="s">
        <v>54</v>
      </c>
      <c r="C4" s="53"/>
      <c r="D4" s="51"/>
      <c r="E4" s="51"/>
      <c r="F4" s="51"/>
      <c r="G4" s="51"/>
      <c r="H4" s="51"/>
      <c r="I4" s="51"/>
      <c r="J4" s="51"/>
      <c r="K4" s="51"/>
      <c r="L4" s="51"/>
      <c r="M4" s="25"/>
    </row>
    <row r="5" spans="1:13" s="13" customFormat="1" ht="13.5" customHeight="1">
      <c r="A5" s="51"/>
      <c r="B5" s="52"/>
      <c r="C5" s="53"/>
      <c r="D5" s="51"/>
      <c r="E5" s="51"/>
      <c r="F5" s="51"/>
      <c r="G5" s="51"/>
      <c r="H5" s="51"/>
      <c r="I5" s="51"/>
      <c r="J5" s="51"/>
      <c r="K5" s="51"/>
      <c r="L5" s="51"/>
      <c r="M5" s="25"/>
    </row>
    <row r="6" spans="1:13" s="13" customFormat="1" ht="13.5" customHeight="1">
      <c r="A6" s="51"/>
      <c r="B6" s="54" t="s">
        <v>33</v>
      </c>
      <c r="C6" s="53"/>
      <c r="D6" s="51"/>
      <c r="E6" s="51"/>
      <c r="F6" s="51"/>
      <c r="G6" s="51"/>
      <c r="H6" s="51"/>
      <c r="I6" s="51"/>
      <c r="J6" s="51"/>
      <c r="K6" s="51"/>
      <c r="L6" s="51"/>
      <c r="M6" s="25"/>
    </row>
    <row r="7" spans="1:13" s="13" customFormat="1" ht="13.5" customHeight="1">
      <c r="A7" s="51"/>
      <c r="B7" s="113" t="s">
        <v>17</v>
      </c>
      <c r="C7" s="113"/>
      <c r="D7" s="113"/>
      <c r="E7" s="113"/>
      <c r="F7" s="113"/>
      <c r="G7" s="113"/>
      <c r="H7" s="51"/>
      <c r="I7" s="51"/>
      <c r="J7" s="51"/>
      <c r="K7" s="51"/>
      <c r="L7" s="51"/>
      <c r="M7" s="26">
        <f>IF(B7="Weekly",0,IF(B7="hourly",9,IF(B7="hourly, excluding overtime",18,IF(LEFT(B7,6)="annual",27,1000))))</f>
        <v>0</v>
      </c>
    </row>
    <row r="8" spans="1:13" s="13" customFormat="1" ht="13.5" customHeight="1">
      <c r="A8" s="51"/>
      <c r="B8" s="54"/>
      <c r="C8" s="51"/>
      <c r="D8" s="51"/>
      <c r="E8" s="51"/>
      <c r="F8" s="51"/>
      <c r="G8" s="51"/>
      <c r="H8" s="51"/>
      <c r="I8" s="51"/>
      <c r="J8" s="51"/>
      <c r="K8" s="51"/>
      <c r="L8" s="51"/>
      <c r="M8" s="26"/>
    </row>
    <row r="9" spans="1:13" s="13" customFormat="1" ht="13.5" customHeight="1">
      <c r="A9" s="51"/>
      <c r="B9" s="54" t="s">
        <v>34</v>
      </c>
      <c r="C9" s="51"/>
      <c r="D9" s="51"/>
      <c r="E9" s="51"/>
      <c r="F9" s="51"/>
      <c r="G9" s="51"/>
      <c r="H9" s="51"/>
      <c r="I9" s="51"/>
      <c r="J9" s="51"/>
      <c r="K9" s="51"/>
      <c r="L9" s="51"/>
      <c r="M9" s="26"/>
    </row>
    <row r="10" spans="1:13" s="13" customFormat="1" ht="13.5" customHeight="1">
      <c r="A10" s="51"/>
      <c r="B10" s="113" t="s">
        <v>41</v>
      </c>
      <c r="C10" s="113"/>
      <c r="D10" s="113"/>
      <c r="E10" s="113"/>
      <c r="F10" s="113"/>
      <c r="G10" s="113"/>
      <c r="H10" s="51"/>
      <c r="I10" s="51"/>
      <c r="J10" s="51"/>
      <c r="K10" s="51"/>
      <c r="L10" s="51"/>
      <c r="M10" s="26">
        <f>IF(B10="Full-time",3,IF(B10="Part-time",6,IF(B10="All employees",0,1000)))</f>
        <v>0</v>
      </c>
    </row>
    <row r="11" spans="1:13" s="13" customFormat="1" ht="13.5" customHeight="1">
      <c r="A11" s="51"/>
      <c r="B11" s="54"/>
      <c r="C11" s="51"/>
      <c r="D11" s="51"/>
      <c r="E11" s="51"/>
      <c r="F11" s="51"/>
      <c r="G11" s="51"/>
      <c r="H11" s="51"/>
      <c r="I11" s="51"/>
      <c r="J11" s="51"/>
      <c r="K11" s="51"/>
      <c r="L11" s="51"/>
      <c r="M11" s="26"/>
    </row>
    <row r="12" spans="1:13" s="13" customFormat="1" ht="13.5" customHeight="1">
      <c r="A12" s="51"/>
      <c r="B12" s="54" t="s">
        <v>36</v>
      </c>
      <c r="C12" s="51"/>
      <c r="D12" s="51"/>
      <c r="E12" s="51"/>
      <c r="F12" s="51"/>
      <c r="G12" s="51"/>
      <c r="H12" s="51"/>
      <c r="I12" s="51"/>
      <c r="J12" s="51"/>
      <c r="K12" s="51"/>
      <c r="L12" s="51"/>
      <c r="M12" s="26"/>
    </row>
    <row r="13" spans="1:13" s="13" customFormat="1" ht="13.5" customHeight="1">
      <c r="A13" s="51"/>
      <c r="B13" s="113" t="s">
        <v>18</v>
      </c>
      <c r="C13" s="113"/>
      <c r="D13" s="113"/>
      <c r="E13" s="113"/>
      <c r="F13" s="113"/>
      <c r="G13" s="113"/>
      <c r="H13" s="51"/>
      <c r="I13" s="51"/>
      <c r="J13" s="51"/>
      <c r="K13" s="51"/>
      <c r="L13" s="51"/>
      <c r="M13" s="26">
        <f>IF(B13="Total",1,IF(B13="Men",2,IF(B13="Women",3,1000)))</f>
        <v>1</v>
      </c>
    </row>
    <row r="14" spans="1:13" s="13" customFormat="1" ht="13.5" customHeight="1">
      <c r="A14" s="51"/>
      <c r="B14" s="55"/>
      <c r="C14" s="51"/>
      <c r="D14" s="51"/>
      <c r="E14" s="51"/>
      <c r="F14" s="51"/>
      <c r="G14" s="51"/>
      <c r="H14" s="51"/>
      <c r="I14" s="51"/>
      <c r="J14" s="51"/>
      <c r="K14" s="51"/>
      <c r="L14" s="51"/>
      <c r="M14" s="27">
        <f>M13+M10+M7</f>
        <v>1</v>
      </c>
    </row>
    <row r="15" spans="1:13" s="13" customFormat="1" ht="13.5" customHeight="1">
      <c r="A15" s="51"/>
      <c r="B15" s="54" t="s">
        <v>55</v>
      </c>
      <c r="C15" s="51"/>
      <c r="D15" s="51"/>
      <c r="E15" s="51"/>
      <c r="F15" s="51"/>
      <c r="G15" s="51"/>
      <c r="H15" s="51"/>
      <c r="I15" s="51"/>
      <c r="J15" s="51"/>
      <c r="K15" s="51"/>
      <c r="L15" s="51"/>
      <c r="M15" s="26"/>
    </row>
    <row r="16" spans="1:13" s="13" customFormat="1" ht="13.5" customHeight="1">
      <c r="A16" s="51"/>
      <c r="B16" s="113" t="s">
        <v>56</v>
      </c>
      <c r="C16" s="113"/>
      <c r="D16" s="113"/>
      <c r="E16" s="113"/>
      <c r="F16" s="113"/>
      <c r="G16" s="113"/>
      <c r="H16" s="51"/>
      <c r="I16" s="51"/>
      <c r="J16" s="51"/>
      <c r="K16" s="51"/>
      <c r="L16" s="51"/>
      <c r="M16" s="26">
        <f>IF(B16="No",1,IF(B16="Yes, show figures in 2024 prices",2,1000))</f>
        <v>1</v>
      </c>
    </row>
    <row r="17" spans="1:13" s="13" customFormat="1" ht="13.5" customHeight="1">
      <c r="A17" s="51"/>
      <c r="B17" s="55"/>
      <c r="C17" s="56"/>
      <c r="D17" s="51"/>
      <c r="E17" s="51"/>
      <c r="F17" s="51"/>
      <c r="G17" s="51"/>
      <c r="H17" s="51"/>
      <c r="I17" s="51"/>
      <c r="J17" s="51"/>
      <c r="K17" s="51"/>
      <c r="L17" s="51"/>
      <c r="M17" s="25"/>
    </row>
    <row r="18" spans="1:13" s="13" customFormat="1" ht="6" customHeight="1">
      <c r="A18" s="11"/>
      <c r="B18" s="50"/>
      <c r="C18" s="12"/>
      <c r="D18" s="11"/>
      <c r="E18" s="11"/>
      <c r="F18" s="11"/>
      <c r="G18" s="11"/>
      <c r="H18" s="11"/>
      <c r="I18" s="11"/>
      <c r="J18" s="11"/>
      <c r="K18" s="11"/>
      <c r="L18" s="11"/>
      <c r="M18" s="25"/>
    </row>
    <row r="19" spans="1:13" s="13" customFormat="1" ht="13.5" customHeight="1">
      <c r="A19" s="72"/>
      <c r="B19" s="81" t="str">
        <f ca="1">OFFSET(Lists!$I$5,M14-1,0)</f>
        <v>Median weekly pay, all employees (£)</v>
      </c>
      <c r="C19" s="73"/>
      <c r="D19" s="72"/>
      <c r="E19" s="72"/>
      <c r="F19" s="72"/>
      <c r="G19" s="72"/>
      <c r="H19" s="72"/>
      <c r="I19" s="72"/>
      <c r="J19" s="72"/>
      <c r="K19" s="72"/>
      <c r="L19" s="72"/>
      <c r="M19" s="25"/>
    </row>
    <row r="20" spans="1:13" s="13" customFormat="1" ht="15.75">
      <c r="A20" s="72"/>
      <c r="B20" s="82" t="str">
        <f>IF($M$16=1,"Cash terms","2022 prices, adjusted for CPI inflation")&amp;"; "&amp;IF(LEFT(B7,6)="Annual","data refer to pay received over twelve months to April","data at April each year")</f>
        <v>Cash terms; data at April each year</v>
      </c>
      <c r="C20" s="72"/>
      <c r="D20" s="72"/>
      <c r="E20" s="72"/>
      <c r="F20" s="72"/>
      <c r="G20" s="72"/>
      <c r="H20" s="72"/>
      <c r="I20" s="72"/>
      <c r="J20" s="72"/>
      <c r="K20" s="72"/>
      <c r="L20" s="72"/>
      <c r="M20" s="25"/>
    </row>
    <row r="21" spans="1:13" s="13" customFormat="1" ht="6" customHeight="1">
      <c r="A21" s="11"/>
      <c r="B21" s="50"/>
      <c r="C21" s="12"/>
      <c r="D21" s="11"/>
      <c r="E21" s="11"/>
      <c r="F21" s="11"/>
      <c r="G21" s="11"/>
      <c r="H21" s="11"/>
      <c r="I21" s="11"/>
      <c r="J21" s="11"/>
      <c r="K21" s="11"/>
      <c r="L21" s="11"/>
      <c r="M21" s="25"/>
    </row>
    <row r="22" spans="1:13" s="13" customFormat="1" ht="36" customHeight="1">
      <c r="A22" s="51"/>
      <c r="B22" s="57"/>
      <c r="C22" s="56"/>
      <c r="D22" s="84" t="s">
        <v>41</v>
      </c>
      <c r="E22" s="84" t="s">
        <v>124</v>
      </c>
      <c r="F22" s="84" t="s">
        <v>43</v>
      </c>
      <c r="G22" s="84" t="s">
        <v>44</v>
      </c>
      <c r="H22" s="84" t="s">
        <v>45</v>
      </c>
      <c r="I22" s="84" t="s">
        <v>46</v>
      </c>
      <c r="J22" s="84" t="s">
        <v>125</v>
      </c>
      <c r="K22" s="84" t="s">
        <v>48</v>
      </c>
      <c r="L22" s="51"/>
      <c r="M22" s="25"/>
    </row>
    <row r="23" spans="1:13" ht="19.5" customHeight="1">
      <c r="A23" s="58"/>
      <c r="B23" s="55">
        <v>1997</v>
      </c>
      <c r="C23" s="53">
        <v>0</v>
      </c>
      <c r="D23" s="103">
        <f ca="1">IF(OFFSET('Age group data'!F$3,36*'Age group'!$C23+'Age group'!$M$14-1,0)=0,"..",IF($M$16=1,OFFSET('Age group data'!F$3,36*'Age group'!$C23+'Age group'!$M$14-1,0),IF($M$16=2,OFFSET('Age group data'!O$3,36*'Age group'!$C23+'Age group'!$M$14-1,0))))</f>
        <v>268.89999999999998</v>
      </c>
      <c r="E23" s="103" t="str">
        <f ca="1">IF(OFFSET('Age group data'!G$3,36*'Age group'!$C23+'Age group'!$M$14-1,0)=0,"..",IF($M$16=1,OFFSET('Age group data'!G$3,36*'Age group'!$C23+'Age group'!$M$14-1,0),IF($M$16=2,OFFSET('Age group data'!P$3,36*'Age group'!$C23+'Age group'!$M$14-1,0))))</f>
        <v>..</v>
      </c>
      <c r="F23" s="103">
        <f ca="1">IF(OFFSET('Age group data'!H$3,36*'Age group'!$C23+'Age group'!$M$14-1,0)=0,"..",IF($M$16=1,OFFSET('Age group data'!H$3,36*'Age group'!$C23+'Age group'!$M$14-1,0),IF($M$16=2,OFFSET('Age group data'!Q$3,36*'Age group'!$C23+'Age group'!$M$14-1,0))))</f>
        <v>150</v>
      </c>
      <c r="G23" s="103">
        <f ca="1">IF(OFFSET('Age group data'!I$3,36*'Age group'!$C23+'Age group'!$M$14-1,0)=0,"..",IF($M$16=1,OFFSET('Age group data'!I$3,36*'Age group'!$C23+'Age group'!$M$14-1,0),IF($M$16=2,OFFSET('Age group data'!R$3,36*'Age group'!$C23+'Age group'!$M$14-1,0))))</f>
        <v>255</v>
      </c>
      <c r="H23" s="103">
        <f ca="1">IF(OFFSET('Age group data'!J$3,36*'Age group'!$C23+'Age group'!$M$14-1,0)=0,"..",IF($M$16=1,OFFSET('Age group data'!J$3,36*'Age group'!$C23+'Age group'!$M$14-1,0),IF($M$16=2,OFFSET('Age group data'!S$3,36*'Age group'!$C23+'Age group'!$M$14-1,0))))</f>
        <v>309</v>
      </c>
      <c r="I23" s="103">
        <f ca="1">IF(OFFSET('Age group data'!K$3,36*'Age group'!$C23+'Age group'!$M$14-1,0)=0,"..",IF($M$16=1,OFFSET('Age group data'!K$3,36*'Age group'!$C23+'Age group'!$M$14-1,0),IF($M$16=2,OFFSET('Age group data'!T$3,36*'Age group'!$C23+'Age group'!$M$14-1,0))))</f>
        <v>309</v>
      </c>
      <c r="J23" s="103">
        <f ca="1">IF(OFFSET('Age group data'!L$3,36*'Age group'!$C23+'Age group'!$M$14-1,0)=0,"..",IF($M$16=1,OFFSET('Age group data'!L$3,36*'Age group'!$C23+'Age group'!$M$14-1,0),IF($M$16=2,OFFSET('Age group data'!U$3,36*'Age group'!$C23+'Age group'!$M$14-1,0))))</f>
        <v>253.4</v>
      </c>
      <c r="K23" s="103" t="str">
        <f ca="1">IF(OFFSET('Age group data'!M$3,36*'Age group'!$C23+'Age group'!$M$14-1,0)=0,"..",IF($M$16=1,OFFSET('Age group data'!M$3,36*'Age group'!$C23+'Age group'!$M$14-1,0),IF($M$16=2,OFFSET('Age group data'!V$3,36*'Age group'!$C23+'Age group'!$M$14-1,0))))</f>
        <v>..</v>
      </c>
      <c r="L23" s="58"/>
    </row>
    <row r="24" spans="1:13">
      <c r="A24" s="58"/>
      <c r="B24" s="55">
        <v>1998</v>
      </c>
      <c r="C24" s="53">
        <v>1</v>
      </c>
      <c r="D24" s="103">
        <f ca="1">IF(OFFSET('Age group data'!F$3,36*'Age group'!$C24+'Age group'!$M$14-1,0)=0,"..",IF($M$16=1,OFFSET('Age group data'!F$3,36*'Age group'!$C24+'Age group'!$M$14-1,0),IF($M$16=2,OFFSET('Age group data'!O$3,36*'Age group'!$C24+'Age group'!$M$14-1,0))))</f>
        <v>280.2</v>
      </c>
      <c r="E24" s="103" t="str">
        <f ca="1">IF(OFFSET('Age group data'!G$3,36*'Age group'!$C24+'Age group'!$M$14-1,0)=0,"..",IF($M$16=1,OFFSET('Age group data'!G$3,36*'Age group'!$C24+'Age group'!$M$14-1,0),IF($M$16=2,OFFSET('Age group data'!P$3,36*'Age group'!$C24+'Age group'!$M$14-1,0))))</f>
        <v>..</v>
      </c>
      <c r="F24" s="103">
        <f ca="1">IF(OFFSET('Age group data'!H$3,36*'Age group'!$C24+'Age group'!$M$14-1,0)=0,"..",IF($M$16=1,OFFSET('Age group data'!H$3,36*'Age group'!$C24+'Age group'!$M$14-1,0),IF($M$16=2,OFFSET('Age group data'!Q$3,36*'Age group'!$C24+'Age group'!$M$14-1,0))))</f>
        <v>153.9</v>
      </c>
      <c r="G24" s="103">
        <f ca="1">IF(OFFSET('Age group data'!I$3,36*'Age group'!$C24+'Age group'!$M$14-1,0)=0,"..",IF($M$16=1,OFFSET('Age group data'!I$3,36*'Age group'!$C24+'Age group'!$M$14-1,0),IF($M$16=2,OFFSET('Age group data'!R$3,36*'Age group'!$C24+'Age group'!$M$14-1,0))))</f>
        <v>267.5</v>
      </c>
      <c r="H24" s="103">
        <f ca="1">IF(OFFSET('Age group data'!J$3,36*'Age group'!$C24+'Age group'!$M$14-1,0)=0,"..",IF($M$16=1,OFFSET('Age group data'!J$3,36*'Age group'!$C24+'Age group'!$M$14-1,0),IF($M$16=2,OFFSET('Age group data'!S$3,36*'Age group'!$C24+'Age group'!$M$14-1,0))))</f>
        <v>320.7</v>
      </c>
      <c r="I24" s="103">
        <f ca="1">IF(OFFSET('Age group data'!K$3,36*'Age group'!$C24+'Age group'!$M$14-1,0)=0,"..",IF($M$16=1,OFFSET('Age group data'!K$3,36*'Age group'!$C24+'Age group'!$M$14-1,0),IF($M$16=2,OFFSET('Age group data'!T$3,36*'Age group'!$C24+'Age group'!$M$14-1,0))))</f>
        <v>320.7</v>
      </c>
      <c r="J24" s="103">
        <f ca="1">IF(OFFSET('Age group data'!L$3,36*'Age group'!$C24+'Age group'!$M$14-1,0)=0,"..",IF($M$16=1,OFFSET('Age group data'!L$3,36*'Age group'!$C24+'Age group'!$M$14-1,0),IF($M$16=2,OFFSET('Age group data'!U$3,36*'Age group'!$C24+'Age group'!$M$14-1,0))))</f>
        <v>264.89999999999998</v>
      </c>
      <c r="K24" s="103" t="str">
        <f ca="1">IF(OFFSET('Age group data'!M$3,36*'Age group'!$C24+'Age group'!$M$14-1,0)=0,"..",IF($M$16=1,OFFSET('Age group data'!M$3,36*'Age group'!$C24+'Age group'!$M$14-1,0),IF($M$16=2,OFFSET('Age group data'!V$3,36*'Age group'!$C24+'Age group'!$M$14-1,0))))</f>
        <v>..</v>
      </c>
      <c r="L24" s="58"/>
    </row>
    <row r="25" spans="1:13">
      <c r="A25" s="58"/>
      <c r="B25" s="55">
        <v>1999</v>
      </c>
      <c r="C25" s="53">
        <v>2</v>
      </c>
      <c r="D25" s="103">
        <f ca="1">IF(OFFSET('Age group data'!F$3,36*'Age group'!$C25+'Age group'!$M$14-1,0)=0,"..",IF($M$16=1,OFFSET('Age group data'!F$3,36*'Age group'!$C25+'Age group'!$M$14-1,0),IF($M$16=2,OFFSET('Age group data'!O$3,36*'Age group'!$C25+'Age group'!$M$14-1,0))))</f>
        <v>290</v>
      </c>
      <c r="E25" s="103" t="str">
        <f ca="1">IF(OFFSET('Age group data'!G$3,36*'Age group'!$C25+'Age group'!$M$14-1,0)=0,"..",IF($M$16=1,OFFSET('Age group data'!G$3,36*'Age group'!$C25+'Age group'!$M$14-1,0),IF($M$16=2,OFFSET('Age group data'!P$3,36*'Age group'!$C25+'Age group'!$M$14-1,0))))</f>
        <v>..</v>
      </c>
      <c r="F25" s="103">
        <f ca="1">IF(OFFSET('Age group data'!H$3,36*'Age group'!$C25+'Age group'!$M$14-1,0)=0,"..",IF($M$16=1,OFFSET('Age group data'!H$3,36*'Age group'!$C25+'Age group'!$M$14-1,0),IF($M$16=2,OFFSET('Age group data'!Q$3,36*'Age group'!$C25+'Age group'!$M$14-1,0))))</f>
        <v>162</v>
      </c>
      <c r="G25" s="103">
        <f ca="1">IF(OFFSET('Age group data'!I$3,36*'Age group'!$C25+'Age group'!$M$14-1,0)=0,"..",IF($M$16=1,OFFSET('Age group data'!I$3,36*'Age group'!$C25+'Age group'!$M$14-1,0),IF($M$16=2,OFFSET('Age group data'!R$3,36*'Age group'!$C25+'Age group'!$M$14-1,0))))</f>
        <v>278.3</v>
      </c>
      <c r="H25" s="103">
        <f ca="1">IF(OFFSET('Age group data'!J$3,36*'Age group'!$C25+'Age group'!$M$14-1,0)=0,"..",IF($M$16=1,OFFSET('Age group data'!J$3,36*'Age group'!$C25+'Age group'!$M$14-1,0),IF($M$16=2,OFFSET('Age group data'!S$3,36*'Age group'!$C25+'Age group'!$M$14-1,0))))</f>
        <v>328.3</v>
      </c>
      <c r="I25" s="103">
        <f ca="1">IF(OFFSET('Age group data'!K$3,36*'Age group'!$C25+'Age group'!$M$14-1,0)=0,"..",IF($M$16=1,OFFSET('Age group data'!K$3,36*'Age group'!$C25+'Age group'!$M$14-1,0),IF($M$16=2,OFFSET('Age group data'!T$3,36*'Age group'!$C25+'Age group'!$M$14-1,0))))</f>
        <v>329.5</v>
      </c>
      <c r="J25" s="103">
        <f ca="1">IF(OFFSET('Age group data'!L$3,36*'Age group'!$C25+'Age group'!$M$14-1,0)=0,"..",IF($M$16=1,OFFSET('Age group data'!L$3,36*'Age group'!$C25+'Age group'!$M$14-1,0),IF($M$16=2,OFFSET('Age group data'!U$3,36*'Age group'!$C25+'Age group'!$M$14-1,0))))</f>
        <v>275.7</v>
      </c>
      <c r="K25" s="103" t="str">
        <f ca="1">IF(OFFSET('Age group data'!M$3,36*'Age group'!$C25+'Age group'!$M$14-1,0)=0,"..",IF($M$16=1,OFFSET('Age group data'!M$3,36*'Age group'!$C25+'Age group'!$M$14-1,0),IF($M$16=2,OFFSET('Age group data'!V$3,36*'Age group'!$C25+'Age group'!$M$14-1,0))))</f>
        <v>..</v>
      </c>
      <c r="L25" s="58"/>
    </row>
    <row r="26" spans="1:13">
      <c r="A26" s="58"/>
      <c r="B26" s="55">
        <v>2000</v>
      </c>
      <c r="C26" s="53">
        <v>3</v>
      </c>
      <c r="D26" s="103">
        <f ca="1">IF(OFFSET('Age group data'!F$3,36*'Age group'!$C26+'Age group'!$M$14-1,0)=0,"..",IF($M$16=1,OFFSET('Age group data'!F$3,36*'Age group'!$C26+'Age group'!$M$14-1,0),IF($M$16=2,OFFSET('Age group data'!O$3,36*'Age group'!$C26+'Age group'!$M$14-1,0))))</f>
        <v>299.60000000000002</v>
      </c>
      <c r="E26" s="103" t="str">
        <f ca="1">IF(OFFSET('Age group data'!G$3,36*'Age group'!$C26+'Age group'!$M$14-1,0)=0,"..",IF($M$16=1,OFFSET('Age group data'!G$3,36*'Age group'!$C26+'Age group'!$M$14-1,0),IF($M$16=2,OFFSET('Age group data'!P$3,36*'Age group'!$C26+'Age group'!$M$14-1,0))))</f>
        <v>..</v>
      </c>
      <c r="F26" s="103">
        <f ca="1">IF(OFFSET('Age group data'!H$3,36*'Age group'!$C26+'Age group'!$M$14-1,0)=0,"..",IF($M$16=1,OFFSET('Age group data'!H$3,36*'Age group'!$C26+'Age group'!$M$14-1,0),IF($M$16=2,OFFSET('Age group data'!Q$3,36*'Age group'!$C26+'Age group'!$M$14-1,0))))</f>
        <v>162.30000000000001</v>
      </c>
      <c r="G26" s="103">
        <f ca="1">IF(OFFSET('Age group data'!I$3,36*'Age group'!$C26+'Age group'!$M$14-1,0)=0,"..",IF($M$16=1,OFFSET('Age group data'!I$3,36*'Age group'!$C26+'Age group'!$M$14-1,0),IF($M$16=2,OFFSET('Age group data'!R$3,36*'Age group'!$C26+'Age group'!$M$14-1,0))))</f>
        <v>287.89999999999998</v>
      </c>
      <c r="H26" s="103">
        <f ca="1">IF(OFFSET('Age group data'!J$3,36*'Age group'!$C26+'Age group'!$M$14-1,0)=0,"..",IF($M$16=1,OFFSET('Age group data'!J$3,36*'Age group'!$C26+'Age group'!$M$14-1,0),IF($M$16=2,OFFSET('Age group data'!S$3,36*'Age group'!$C26+'Age group'!$M$14-1,0))))</f>
        <v>340.8</v>
      </c>
      <c r="I26" s="103">
        <f ca="1">IF(OFFSET('Age group data'!K$3,36*'Age group'!$C26+'Age group'!$M$14-1,0)=0,"..",IF($M$16=1,OFFSET('Age group data'!K$3,36*'Age group'!$C26+'Age group'!$M$14-1,0),IF($M$16=2,OFFSET('Age group data'!T$3,36*'Age group'!$C26+'Age group'!$M$14-1,0))))</f>
        <v>341.4</v>
      </c>
      <c r="J26" s="103">
        <f ca="1">IF(OFFSET('Age group data'!L$3,36*'Age group'!$C26+'Age group'!$M$14-1,0)=0,"..",IF($M$16=1,OFFSET('Age group data'!L$3,36*'Age group'!$C26+'Age group'!$M$14-1,0),IF($M$16=2,OFFSET('Age group data'!U$3,36*'Age group'!$C26+'Age group'!$M$14-1,0))))</f>
        <v>282.8</v>
      </c>
      <c r="K26" s="103" t="str">
        <f ca="1">IF(OFFSET('Age group data'!M$3,36*'Age group'!$C26+'Age group'!$M$14-1,0)=0,"..",IF($M$16=1,OFFSET('Age group data'!M$3,36*'Age group'!$C26+'Age group'!$M$14-1,0),IF($M$16=2,OFFSET('Age group data'!V$3,36*'Age group'!$C26+'Age group'!$M$14-1,0))))</f>
        <v>..</v>
      </c>
      <c r="L26" s="58"/>
    </row>
    <row r="27" spans="1:13">
      <c r="A27" s="58"/>
      <c r="B27" s="55">
        <v>2001</v>
      </c>
      <c r="C27" s="53">
        <v>4</v>
      </c>
      <c r="D27" s="103">
        <f ca="1">IF(OFFSET('Age group data'!F$3,36*'Age group'!$C27+'Age group'!$M$14-1,0)=0,"..",IF($M$16=1,OFFSET('Age group data'!F$3,36*'Age group'!$C27+'Age group'!$M$14-1,0),IF($M$16=2,OFFSET('Age group data'!O$3,36*'Age group'!$C27+'Age group'!$M$14-1,0))))</f>
        <v>312.5</v>
      </c>
      <c r="E27" s="103" t="str">
        <f ca="1">IF(OFFSET('Age group data'!G$3,36*'Age group'!$C27+'Age group'!$M$14-1,0)=0,"..",IF($M$16=1,OFFSET('Age group data'!G$3,36*'Age group'!$C27+'Age group'!$M$14-1,0),IF($M$16=2,OFFSET('Age group data'!P$3,36*'Age group'!$C27+'Age group'!$M$14-1,0))))</f>
        <v>..</v>
      </c>
      <c r="F27" s="103">
        <f ca="1">IF(OFFSET('Age group data'!H$3,36*'Age group'!$C27+'Age group'!$M$14-1,0)=0,"..",IF($M$16=1,OFFSET('Age group data'!H$3,36*'Age group'!$C27+'Age group'!$M$14-1,0),IF($M$16=2,OFFSET('Age group data'!Q$3,36*'Age group'!$C27+'Age group'!$M$14-1,0))))</f>
        <v>172.3</v>
      </c>
      <c r="G27" s="103">
        <f ca="1">IF(OFFSET('Age group data'!I$3,36*'Age group'!$C27+'Age group'!$M$14-1,0)=0,"..",IF($M$16=1,OFFSET('Age group data'!I$3,36*'Age group'!$C27+'Age group'!$M$14-1,0),IF($M$16=2,OFFSET('Age group data'!R$3,36*'Age group'!$C27+'Age group'!$M$14-1,0))))</f>
        <v>302.3</v>
      </c>
      <c r="H27" s="103">
        <f ca="1">IF(OFFSET('Age group data'!J$3,36*'Age group'!$C27+'Age group'!$M$14-1,0)=0,"..",IF($M$16=1,OFFSET('Age group data'!J$3,36*'Age group'!$C27+'Age group'!$M$14-1,0),IF($M$16=2,OFFSET('Age group data'!S$3,36*'Age group'!$C27+'Age group'!$M$14-1,0))))</f>
        <v>353.9</v>
      </c>
      <c r="I27" s="103">
        <f ca="1">IF(OFFSET('Age group data'!K$3,36*'Age group'!$C27+'Age group'!$M$14-1,0)=0,"..",IF($M$16=1,OFFSET('Age group data'!K$3,36*'Age group'!$C27+'Age group'!$M$14-1,0),IF($M$16=2,OFFSET('Age group data'!T$3,36*'Age group'!$C27+'Age group'!$M$14-1,0))))</f>
        <v>352.6</v>
      </c>
      <c r="J27" s="103">
        <f ca="1">IF(OFFSET('Age group data'!L$3,36*'Age group'!$C27+'Age group'!$M$14-1,0)=0,"..",IF($M$16=1,OFFSET('Age group data'!L$3,36*'Age group'!$C27+'Age group'!$M$14-1,0),IF($M$16=2,OFFSET('Age group data'!U$3,36*'Age group'!$C27+'Age group'!$M$14-1,0))))</f>
        <v>296.60000000000002</v>
      </c>
      <c r="K27" s="103" t="str">
        <f ca="1">IF(OFFSET('Age group data'!M$3,36*'Age group'!$C27+'Age group'!$M$14-1,0)=0,"..",IF($M$16=1,OFFSET('Age group data'!M$3,36*'Age group'!$C27+'Age group'!$M$14-1,0),IF($M$16=2,OFFSET('Age group data'!V$3,36*'Age group'!$C27+'Age group'!$M$14-1,0))))</f>
        <v>..</v>
      </c>
      <c r="L27" s="58"/>
    </row>
    <row r="28" spans="1:13">
      <c r="A28" s="58"/>
      <c r="B28" s="55">
        <v>2002</v>
      </c>
      <c r="C28" s="53">
        <v>5</v>
      </c>
      <c r="D28" s="103">
        <f ca="1">IF(OFFSET('Age group data'!F$3,36*'Age group'!$C28+'Age group'!$M$14-1,0)=0,"..",IF($M$16=1,OFFSET('Age group data'!F$3,36*'Age group'!$C28+'Age group'!$M$14-1,0),IF($M$16=2,OFFSET('Age group data'!O$3,36*'Age group'!$C28+'Age group'!$M$14-1,0))))</f>
        <v>324.8</v>
      </c>
      <c r="E28" s="103" t="str">
        <f ca="1">IF(OFFSET('Age group data'!G$3,36*'Age group'!$C28+'Age group'!$M$14-1,0)=0,"..",IF($M$16=1,OFFSET('Age group data'!G$3,36*'Age group'!$C28+'Age group'!$M$14-1,0),IF($M$16=2,OFFSET('Age group data'!P$3,36*'Age group'!$C28+'Age group'!$M$14-1,0))))</f>
        <v>..</v>
      </c>
      <c r="F28" s="103">
        <f ca="1">IF(OFFSET('Age group data'!H$3,36*'Age group'!$C28+'Age group'!$M$14-1,0)=0,"..",IF($M$16=1,OFFSET('Age group data'!H$3,36*'Age group'!$C28+'Age group'!$M$14-1,0),IF($M$16=2,OFFSET('Age group data'!Q$3,36*'Age group'!$C28+'Age group'!$M$14-1,0))))</f>
        <v>178.1</v>
      </c>
      <c r="G28" s="103">
        <f ca="1">IF(OFFSET('Age group data'!I$3,36*'Age group'!$C28+'Age group'!$M$14-1,0)=0,"..",IF($M$16=1,OFFSET('Age group data'!I$3,36*'Age group'!$C28+'Age group'!$M$14-1,0),IF($M$16=2,OFFSET('Age group data'!R$3,36*'Age group'!$C28+'Age group'!$M$14-1,0))))</f>
        <v>315</v>
      </c>
      <c r="H28" s="103">
        <f ca="1">IF(OFFSET('Age group data'!J$3,36*'Age group'!$C28+'Age group'!$M$14-1,0)=0,"..",IF($M$16=1,OFFSET('Age group data'!J$3,36*'Age group'!$C28+'Age group'!$M$14-1,0),IF($M$16=2,OFFSET('Age group data'!S$3,36*'Age group'!$C28+'Age group'!$M$14-1,0))))</f>
        <v>366.9</v>
      </c>
      <c r="I28" s="103">
        <f ca="1">IF(OFFSET('Age group data'!K$3,36*'Age group'!$C28+'Age group'!$M$14-1,0)=0,"..",IF($M$16=1,OFFSET('Age group data'!K$3,36*'Age group'!$C28+'Age group'!$M$14-1,0),IF($M$16=2,OFFSET('Age group data'!T$3,36*'Age group'!$C28+'Age group'!$M$14-1,0))))</f>
        <v>364.9</v>
      </c>
      <c r="J28" s="103">
        <f ca="1">IF(OFFSET('Age group data'!L$3,36*'Age group'!$C28+'Age group'!$M$14-1,0)=0,"..",IF($M$16=1,OFFSET('Age group data'!L$3,36*'Age group'!$C28+'Age group'!$M$14-1,0),IF($M$16=2,OFFSET('Age group data'!U$3,36*'Age group'!$C28+'Age group'!$M$14-1,0))))</f>
        <v>305.2</v>
      </c>
      <c r="K28" s="103" t="str">
        <f ca="1">IF(OFFSET('Age group data'!M$3,36*'Age group'!$C28+'Age group'!$M$14-1,0)=0,"..",IF($M$16=1,OFFSET('Age group data'!M$3,36*'Age group'!$C28+'Age group'!$M$14-1,0),IF($M$16=2,OFFSET('Age group data'!V$3,36*'Age group'!$C28+'Age group'!$M$14-1,0))))</f>
        <v>..</v>
      </c>
      <c r="L28" s="58"/>
    </row>
    <row r="29" spans="1:13">
      <c r="A29" s="58"/>
      <c r="B29" s="55">
        <v>2003</v>
      </c>
      <c r="C29" s="53">
        <v>6</v>
      </c>
      <c r="D29" s="103">
        <f ca="1">IF(OFFSET('Age group data'!F$3,36*'Age group'!$C29+'Age group'!$M$14-1,0)=0,"..",IF($M$16=1,OFFSET('Age group data'!F$3,36*'Age group'!$C29+'Age group'!$M$14-1,0),IF($M$16=2,OFFSET('Age group data'!O$3,36*'Age group'!$C29+'Age group'!$M$14-1,0))))</f>
        <v>334.8</v>
      </c>
      <c r="E29" s="103" t="str">
        <f ca="1">IF(OFFSET('Age group data'!G$3,36*'Age group'!$C29+'Age group'!$M$14-1,0)=0,"..",IF($M$16=1,OFFSET('Age group data'!G$3,36*'Age group'!$C29+'Age group'!$M$14-1,0),IF($M$16=2,OFFSET('Age group data'!P$3,36*'Age group'!$C29+'Age group'!$M$14-1,0))))</f>
        <v>..</v>
      </c>
      <c r="F29" s="103">
        <f ca="1">IF(OFFSET('Age group data'!H$3,36*'Age group'!$C29+'Age group'!$M$14-1,0)=0,"..",IF($M$16=1,OFFSET('Age group data'!H$3,36*'Age group'!$C29+'Age group'!$M$14-1,0),IF($M$16=2,OFFSET('Age group data'!Q$3,36*'Age group'!$C29+'Age group'!$M$14-1,0))))</f>
        <v>180</v>
      </c>
      <c r="G29" s="103">
        <f ca="1">IF(OFFSET('Age group data'!I$3,36*'Age group'!$C29+'Age group'!$M$14-1,0)=0,"..",IF($M$16=1,OFFSET('Age group data'!I$3,36*'Age group'!$C29+'Age group'!$M$14-1,0),IF($M$16=2,OFFSET('Age group data'!R$3,36*'Age group'!$C29+'Age group'!$M$14-1,0))))</f>
        <v>320</v>
      </c>
      <c r="H29" s="103">
        <f ca="1">IF(OFFSET('Age group data'!J$3,36*'Age group'!$C29+'Age group'!$M$14-1,0)=0,"..",IF($M$16=1,OFFSET('Age group data'!J$3,36*'Age group'!$C29+'Age group'!$M$14-1,0),IF($M$16=2,OFFSET('Age group data'!S$3,36*'Age group'!$C29+'Age group'!$M$14-1,0))))</f>
        <v>380.8</v>
      </c>
      <c r="I29" s="103">
        <f ca="1">IF(OFFSET('Age group data'!K$3,36*'Age group'!$C29+'Age group'!$M$14-1,0)=0,"..",IF($M$16=1,OFFSET('Age group data'!K$3,36*'Age group'!$C29+'Age group'!$M$14-1,0),IF($M$16=2,OFFSET('Age group data'!T$3,36*'Age group'!$C29+'Age group'!$M$14-1,0))))</f>
        <v>379.6</v>
      </c>
      <c r="J29" s="103">
        <f ca="1">IF(OFFSET('Age group data'!L$3,36*'Age group'!$C29+'Age group'!$M$14-1,0)=0,"..",IF($M$16=1,OFFSET('Age group data'!L$3,36*'Age group'!$C29+'Age group'!$M$14-1,0),IF($M$16=2,OFFSET('Age group data'!U$3,36*'Age group'!$C29+'Age group'!$M$14-1,0))))</f>
        <v>317.60000000000002</v>
      </c>
      <c r="K29" s="103" t="str">
        <f ca="1">IF(OFFSET('Age group data'!M$3,36*'Age group'!$C29+'Age group'!$M$14-1,0)=0,"..",IF($M$16=1,OFFSET('Age group data'!M$3,36*'Age group'!$C29+'Age group'!$M$14-1,0),IF($M$16=2,OFFSET('Age group data'!V$3,36*'Age group'!$C29+'Age group'!$M$14-1,0))))</f>
        <v>..</v>
      </c>
      <c r="L29" s="58"/>
    </row>
    <row r="30" spans="1:13">
      <c r="A30" s="58"/>
      <c r="B30" s="59">
        <v>2004</v>
      </c>
      <c r="C30" s="60">
        <v>7</v>
      </c>
      <c r="D30" s="104">
        <f ca="1">IF(OFFSET('Age group data'!F$3,36*'Age group'!$C30+'Age group'!$M$14-1,0)=0,"..",IF($M$16=1,OFFSET('Age group data'!F$3,36*'Age group'!$C30+'Age group'!$M$14-1,0),IF($M$16=2,OFFSET('Age group data'!O$3,36*'Age group'!$C30+'Age group'!$M$14-1,0))))</f>
        <v>349.6</v>
      </c>
      <c r="E30" s="104" t="str">
        <f ca="1">IF(OFFSET('Age group data'!G$3,36*'Age group'!$C30+'Age group'!$M$14-1,0)=0,"..",IF($M$16=1,OFFSET('Age group data'!G$3,36*'Age group'!$C30+'Age group'!$M$14-1,0),IF($M$16=2,OFFSET('Age group data'!P$3,36*'Age group'!$C30+'Age group'!$M$14-1,0))))</f>
        <v>..</v>
      </c>
      <c r="F30" s="104">
        <f ca="1">IF(OFFSET('Age group data'!H$3,36*'Age group'!$C30+'Age group'!$M$14-1,0)=0,"..",IF($M$16=1,OFFSET('Age group data'!H$3,36*'Age group'!$C30+'Age group'!$M$14-1,0),IF($M$16=2,OFFSET('Age group data'!Q$3,36*'Age group'!$C30+'Age group'!$M$14-1,0))))</f>
        <v>186.8</v>
      </c>
      <c r="G30" s="104">
        <f ca="1">IF(OFFSET('Age group data'!I$3,36*'Age group'!$C30+'Age group'!$M$14-1,0)=0,"..",IF($M$16=1,OFFSET('Age group data'!I$3,36*'Age group'!$C30+'Age group'!$M$14-1,0),IF($M$16=2,OFFSET('Age group data'!R$3,36*'Age group'!$C30+'Age group'!$M$14-1,0))))</f>
        <v>332.1</v>
      </c>
      <c r="H30" s="104">
        <f ca="1">IF(OFFSET('Age group data'!J$3,36*'Age group'!$C30+'Age group'!$M$14-1,0)=0,"..",IF($M$16=1,OFFSET('Age group data'!J$3,36*'Age group'!$C30+'Age group'!$M$14-1,0),IF($M$16=2,OFFSET('Age group data'!S$3,36*'Age group'!$C30+'Age group'!$M$14-1,0))))</f>
        <v>401.4</v>
      </c>
      <c r="I30" s="104">
        <f ca="1">IF(OFFSET('Age group data'!K$3,36*'Age group'!$C30+'Age group'!$M$14-1,0)=0,"..",IF($M$16=1,OFFSET('Age group data'!K$3,36*'Age group'!$C30+'Age group'!$M$14-1,0),IF($M$16=2,OFFSET('Age group data'!T$3,36*'Age group'!$C30+'Age group'!$M$14-1,0))))</f>
        <v>397.3</v>
      </c>
      <c r="J30" s="104">
        <f ca="1">IF(OFFSET('Age group data'!L$3,36*'Age group'!$C30+'Age group'!$M$14-1,0)=0,"..",IF($M$16=1,OFFSET('Age group data'!L$3,36*'Age group'!$C30+'Age group'!$M$14-1,0),IF($M$16=2,OFFSET('Age group data'!U$3,36*'Age group'!$C30+'Age group'!$M$14-1,0))))</f>
        <v>332</v>
      </c>
      <c r="K30" s="104" t="str">
        <f ca="1">IF(OFFSET('Age group data'!M$3,36*'Age group'!$C30+'Age group'!$M$14-1,0)=0,"..",IF($M$16=1,OFFSET('Age group data'!M$3,36*'Age group'!$C30+'Age group'!$M$14-1,0),IF($M$16=2,OFFSET('Age group data'!V$3,36*'Age group'!$C30+'Age group'!$M$14-1,0))))</f>
        <v>..</v>
      </c>
      <c r="L30" s="58"/>
    </row>
    <row r="31" spans="1:13" ht="19.5" customHeight="1">
      <c r="A31" s="58"/>
      <c r="B31" s="55">
        <v>2004</v>
      </c>
      <c r="C31" s="53">
        <v>8</v>
      </c>
      <c r="D31" s="103">
        <f ca="1">IF(OFFSET('Age group data'!F$3,36*'Age group'!$C31+'Age group'!$M$14-1,0)=0,"..",IF($M$16=1,OFFSET('Age group data'!F$3,36*'Age group'!$C31+'Age group'!$M$14-1,0),IF($M$16=2,OFFSET('Age group data'!O$3,36*'Age group'!$C31+'Age group'!$M$14-1,0))))</f>
        <v>345.5</v>
      </c>
      <c r="E31" s="103">
        <f ca="1">IF(OFFSET('Age group data'!G$3,36*'Age group'!$C31+'Age group'!$M$14-1,0)=0,"..",IF($M$16=1,OFFSET('Age group data'!G$3,36*'Age group'!$C31+'Age group'!$M$14-1,0),IF($M$16=2,OFFSET('Age group data'!P$3,36*'Age group'!$C31+'Age group'!$M$14-1,0))))</f>
        <v>70.3</v>
      </c>
      <c r="F31" s="103">
        <f ca="1">IF(OFFSET('Age group data'!H$3,36*'Age group'!$C31+'Age group'!$M$14-1,0)=0,"..",IF($M$16=1,OFFSET('Age group data'!H$3,36*'Age group'!$C31+'Age group'!$M$14-1,0),IF($M$16=2,OFFSET('Age group data'!Q$3,36*'Age group'!$C31+'Age group'!$M$14-1,0))))</f>
        <v>187.3</v>
      </c>
      <c r="G31" s="103">
        <f ca="1">IF(OFFSET('Age group data'!I$3,36*'Age group'!$C31+'Age group'!$M$14-1,0)=0,"..",IF($M$16=1,OFFSET('Age group data'!I$3,36*'Age group'!$C31+'Age group'!$M$14-1,0),IF($M$16=2,OFFSET('Age group data'!R$3,36*'Age group'!$C31+'Age group'!$M$14-1,0))))</f>
        <v>326.3</v>
      </c>
      <c r="H31" s="103">
        <f ca="1">IF(OFFSET('Age group data'!J$3,36*'Age group'!$C31+'Age group'!$M$14-1,0)=0,"..",IF($M$16=1,OFFSET('Age group data'!J$3,36*'Age group'!$C31+'Age group'!$M$14-1,0),IF($M$16=2,OFFSET('Age group data'!S$3,36*'Age group'!$C31+'Age group'!$M$14-1,0))))</f>
        <v>396.4</v>
      </c>
      <c r="I31" s="103">
        <f ca="1">IF(OFFSET('Age group data'!K$3,36*'Age group'!$C31+'Age group'!$M$14-1,0)=0,"..",IF($M$16=1,OFFSET('Age group data'!K$3,36*'Age group'!$C31+'Age group'!$M$14-1,0),IF($M$16=2,OFFSET('Age group data'!T$3,36*'Age group'!$C31+'Age group'!$M$14-1,0))))</f>
        <v>393.1</v>
      </c>
      <c r="J31" s="103">
        <f ca="1">IF(OFFSET('Age group data'!L$3,36*'Age group'!$C31+'Age group'!$M$14-1,0)=0,"..",IF($M$16=1,OFFSET('Age group data'!L$3,36*'Age group'!$C31+'Age group'!$M$14-1,0),IF($M$16=2,OFFSET('Age group data'!U$3,36*'Age group'!$C31+'Age group'!$M$14-1,0))))</f>
        <v>351.2</v>
      </c>
      <c r="K31" s="103">
        <f ca="1">IF(OFFSET('Age group data'!M$3,36*'Age group'!$C31+'Age group'!$M$14-1,0)=0,"..",IF($M$16=1,OFFSET('Age group data'!M$3,36*'Age group'!$C31+'Age group'!$M$14-1,0),IF($M$16=2,OFFSET('Age group data'!V$3,36*'Age group'!$C31+'Age group'!$M$14-1,0))))</f>
        <v>249.7</v>
      </c>
      <c r="L31" s="58"/>
    </row>
    <row r="32" spans="1:13">
      <c r="A32" s="58"/>
      <c r="B32" s="55">
        <v>2005</v>
      </c>
      <c r="C32" s="53">
        <v>9</v>
      </c>
      <c r="D32" s="103">
        <f ca="1">IF(OFFSET('Age group data'!F$3,36*'Age group'!$C32+'Age group'!$M$14-1,0)=0,"..",IF($M$16=1,OFFSET('Age group data'!F$3,36*'Age group'!$C32+'Age group'!$M$14-1,0),IF($M$16=2,OFFSET('Age group data'!O$3,36*'Age group'!$C32+'Age group'!$M$14-1,0))))</f>
        <v>349.1</v>
      </c>
      <c r="E32" s="103">
        <f ca="1">IF(OFFSET('Age group data'!G$3,36*'Age group'!$C32+'Age group'!$M$14-1,0)=0,"..",IF($M$16=1,OFFSET('Age group data'!G$3,36*'Age group'!$C32+'Age group'!$M$14-1,0),IF($M$16=2,OFFSET('Age group data'!P$3,36*'Age group'!$C32+'Age group'!$M$14-1,0))))</f>
        <v>74</v>
      </c>
      <c r="F32" s="103">
        <f ca="1">IF(OFFSET('Age group data'!H$3,36*'Age group'!$C32+'Age group'!$M$14-1,0)=0,"..",IF($M$16=1,OFFSET('Age group data'!H$3,36*'Age group'!$C32+'Age group'!$M$14-1,0),IF($M$16=2,OFFSET('Age group data'!Q$3,36*'Age group'!$C32+'Age group'!$M$14-1,0))))</f>
        <v>189.9</v>
      </c>
      <c r="G32" s="103">
        <f ca="1">IF(OFFSET('Age group data'!I$3,36*'Age group'!$C32+'Age group'!$M$14-1,0)=0,"..",IF($M$16=1,OFFSET('Age group data'!I$3,36*'Age group'!$C32+'Age group'!$M$14-1,0),IF($M$16=2,OFFSET('Age group data'!R$3,36*'Age group'!$C32+'Age group'!$M$14-1,0))))</f>
        <v>328.1</v>
      </c>
      <c r="H32" s="103">
        <f ca="1">IF(OFFSET('Age group data'!J$3,36*'Age group'!$C32+'Age group'!$M$14-1,0)=0,"..",IF($M$16=1,OFFSET('Age group data'!J$3,36*'Age group'!$C32+'Age group'!$M$14-1,0),IF($M$16=2,OFFSET('Age group data'!S$3,36*'Age group'!$C32+'Age group'!$M$14-1,0))))</f>
        <v>410.8</v>
      </c>
      <c r="I32" s="103">
        <f ca="1">IF(OFFSET('Age group data'!K$3,36*'Age group'!$C32+'Age group'!$M$14-1,0)=0,"..",IF($M$16=1,OFFSET('Age group data'!K$3,36*'Age group'!$C32+'Age group'!$M$14-1,0),IF($M$16=2,OFFSET('Age group data'!T$3,36*'Age group'!$C32+'Age group'!$M$14-1,0))))</f>
        <v>400.9</v>
      </c>
      <c r="J32" s="103">
        <f ca="1">IF(OFFSET('Age group data'!L$3,36*'Age group'!$C32+'Age group'!$M$14-1,0)=0,"..",IF($M$16=1,OFFSET('Age group data'!L$3,36*'Age group'!$C32+'Age group'!$M$14-1,0),IF($M$16=2,OFFSET('Age group data'!U$3,36*'Age group'!$C32+'Age group'!$M$14-1,0))))</f>
        <v>366.3</v>
      </c>
      <c r="K32" s="103">
        <f ca="1">IF(OFFSET('Age group data'!M$3,36*'Age group'!$C32+'Age group'!$M$14-1,0)=0,"..",IF($M$16=1,OFFSET('Age group data'!M$3,36*'Age group'!$C32+'Age group'!$M$14-1,0),IF($M$16=2,OFFSET('Age group data'!V$3,36*'Age group'!$C32+'Age group'!$M$14-1,0))))</f>
        <v>257.60000000000002</v>
      </c>
      <c r="L32" s="58"/>
    </row>
    <row r="33" spans="1:12">
      <c r="A33" s="58"/>
      <c r="B33" s="59">
        <v>2006</v>
      </c>
      <c r="C33" s="60">
        <v>10</v>
      </c>
      <c r="D33" s="104">
        <f ca="1">IF(OFFSET('Age group data'!F$3,36*'Age group'!$C33+'Age group'!$M$14-1,0)=0,"..",IF($M$16=1,OFFSET('Age group data'!F$3,36*'Age group'!$C33+'Age group'!$M$14-1,0),IF($M$16=2,OFFSET('Age group data'!O$3,36*'Age group'!$C33+'Age group'!$M$14-1,0))))</f>
        <v>364.1</v>
      </c>
      <c r="E33" s="104">
        <f ca="1">IF(OFFSET('Age group data'!G$3,36*'Age group'!$C33+'Age group'!$M$14-1,0)=0,"..",IF($M$16=1,OFFSET('Age group data'!G$3,36*'Age group'!$C33+'Age group'!$M$14-1,0),IF($M$16=2,OFFSET('Age group data'!P$3,36*'Age group'!$C33+'Age group'!$M$14-1,0))))</f>
        <v>74.5</v>
      </c>
      <c r="F33" s="104">
        <f ca="1">IF(OFFSET('Age group data'!H$3,36*'Age group'!$C33+'Age group'!$M$14-1,0)=0,"..",IF($M$16=1,OFFSET('Age group data'!H$3,36*'Age group'!$C33+'Age group'!$M$14-1,0),IF($M$16=2,OFFSET('Age group data'!Q$3,36*'Age group'!$C33+'Age group'!$M$14-1,0))))</f>
        <v>193.3</v>
      </c>
      <c r="G33" s="104">
        <f ca="1">IF(OFFSET('Age group data'!I$3,36*'Age group'!$C33+'Age group'!$M$14-1,0)=0,"..",IF($M$16=1,OFFSET('Age group data'!I$3,36*'Age group'!$C33+'Age group'!$M$14-1,0),IF($M$16=2,OFFSET('Age group data'!R$3,36*'Age group'!$C33+'Age group'!$M$14-1,0))))</f>
        <v>340</v>
      </c>
      <c r="H33" s="104">
        <f ca="1">IF(OFFSET('Age group data'!J$3,36*'Age group'!$C33+'Age group'!$M$14-1,0)=0,"..",IF($M$16=1,OFFSET('Age group data'!J$3,36*'Age group'!$C33+'Age group'!$M$14-1,0),IF($M$16=2,OFFSET('Age group data'!S$3,36*'Age group'!$C33+'Age group'!$M$14-1,0))))</f>
        <v>429.3</v>
      </c>
      <c r="I33" s="104">
        <f ca="1">IF(OFFSET('Age group data'!K$3,36*'Age group'!$C33+'Age group'!$M$14-1,0)=0,"..",IF($M$16=1,OFFSET('Age group data'!K$3,36*'Age group'!$C33+'Age group'!$M$14-1,0),IF($M$16=2,OFFSET('Age group data'!T$3,36*'Age group'!$C33+'Age group'!$M$14-1,0))))</f>
        <v>421.3</v>
      </c>
      <c r="J33" s="104">
        <f ca="1">IF(OFFSET('Age group data'!L$3,36*'Age group'!$C33+'Age group'!$M$14-1,0)=0,"..",IF($M$16=1,OFFSET('Age group data'!L$3,36*'Age group'!$C33+'Age group'!$M$14-1,0),IF($M$16=2,OFFSET('Age group data'!U$3,36*'Age group'!$C33+'Age group'!$M$14-1,0))))</f>
        <v>382.8</v>
      </c>
      <c r="K33" s="104">
        <f ca="1">IF(OFFSET('Age group data'!M$3,36*'Age group'!$C33+'Age group'!$M$14-1,0)=0,"..",IF($M$16=1,OFFSET('Age group data'!M$3,36*'Age group'!$C33+'Age group'!$M$14-1,0),IF($M$16=2,OFFSET('Age group data'!V$3,36*'Age group'!$C33+'Age group'!$M$14-1,0))))</f>
        <v>276.3</v>
      </c>
      <c r="L33" s="58"/>
    </row>
    <row r="34" spans="1:12" ht="19.5" customHeight="1">
      <c r="A34" s="58"/>
      <c r="B34" s="55">
        <v>2006</v>
      </c>
      <c r="C34" s="53">
        <v>11</v>
      </c>
      <c r="D34" s="103">
        <f ca="1">IF(OFFSET('Age group data'!F$3,36*'Age group'!$C34+'Age group'!$M$14-1,0)=0,"..",IF($M$16=1,OFFSET('Age group data'!F$3,36*'Age group'!$C34+'Age group'!$M$14-1,0),IF($M$16=2,OFFSET('Age group data'!O$3,36*'Age group'!$C34+'Age group'!$M$14-1,0))))</f>
        <v>363</v>
      </c>
      <c r="E34" s="103">
        <f ca="1">IF(OFFSET('Age group data'!G$3,36*'Age group'!$C34+'Age group'!$M$14-1,0)=0,"..",IF($M$16=1,OFFSET('Age group data'!G$3,36*'Age group'!$C34+'Age group'!$M$14-1,0),IF($M$16=2,OFFSET('Age group data'!P$3,36*'Age group'!$C34+'Age group'!$M$14-1,0))))</f>
        <v>73.900000000000006</v>
      </c>
      <c r="F34" s="103">
        <f ca="1">IF(OFFSET('Age group data'!H$3,36*'Age group'!$C34+'Age group'!$M$14-1,0)=0,"..",IF($M$16=1,OFFSET('Age group data'!H$3,36*'Age group'!$C34+'Age group'!$M$14-1,0),IF($M$16=2,OFFSET('Age group data'!Q$3,36*'Age group'!$C34+'Age group'!$M$14-1,0))))</f>
        <v>193.7</v>
      </c>
      <c r="G34" s="103">
        <f ca="1">IF(OFFSET('Age group data'!I$3,36*'Age group'!$C34+'Age group'!$M$14-1,0)=0,"..",IF($M$16=1,OFFSET('Age group data'!I$3,36*'Age group'!$C34+'Age group'!$M$14-1,0),IF($M$16=2,OFFSET('Age group data'!R$3,36*'Age group'!$C34+'Age group'!$M$14-1,0))))</f>
        <v>339.2</v>
      </c>
      <c r="H34" s="103">
        <f ca="1">IF(OFFSET('Age group data'!J$3,36*'Age group'!$C34+'Age group'!$M$14-1,0)=0,"..",IF($M$16=1,OFFSET('Age group data'!J$3,36*'Age group'!$C34+'Age group'!$M$14-1,0),IF($M$16=2,OFFSET('Age group data'!S$3,36*'Age group'!$C34+'Age group'!$M$14-1,0))))</f>
        <v>427.2</v>
      </c>
      <c r="I34" s="103">
        <f ca="1">IF(OFFSET('Age group data'!K$3,36*'Age group'!$C34+'Age group'!$M$14-1,0)=0,"..",IF($M$16=1,OFFSET('Age group data'!K$3,36*'Age group'!$C34+'Age group'!$M$14-1,0),IF($M$16=2,OFFSET('Age group data'!T$3,36*'Age group'!$C34+'Age group'!$M$14-1,0))))</f>
        <v>417.2</v>
      </c>
      <c r="J34" s="103">
        <f ca="1">IF(OFFSET('Age group data'!L$3,36*'Age group'!$C34+'Age group'!$M$14-1,0)=0,"..",IF($M$16=1,OFFSET('Age group data'!L$3,36*'Age group'!$C34+'Age group'!$M$14-1,0),IF($M$16=2,OFFSET('Age group data'!U$3,36*'Age group'!$C34+'Age group'!$M$14-1,0))))</f>
        <v>380.9</v>
      </c>
      <c r="K34" s="103">
        <f ca="1">IF(OFFSET('Age group data'!M$3,36*'Age group'!$C34+'Age group'!$M$14-1,0)=0,"..",IF($M$16=1,OFFSET('Age group data'!M$3,36*'Age group'!$C34+'Age group'!$M$14-1,0),IF($M$16=2,OFFSET('Age group data'!V$3,36*'Age group'!$C34+'Age group'!$M$14-1,0))))</f>
        <v>276</v>
      </c>
      <c r="L34" s="58"/>
    </row>
    <row r="35" spans="1:12">
      <c r="A35" s="58"/>
      <c r="B35" s="55">
        <v>2007</v>
      </c>
      <c r="C35" s="53">
        <v>12</v>
      </c>
      <c r="D35" s="103">
        <f ca="1">IF(OFFSET('Age group data'!F$3,36*'Age group'!$C35+'Age group'!$M$14-1,0)=0,"..",IF($M$16=1,OFFSET('Age group data'!F$3,36*'Age group'!$C35+'Age group'!$M$14-1,0),IF($M$16=2,OFFSET('Age group data'!O$3,36*'Age group'!$C35+'Age group'!$M$14-1,0))))</f>
        <v>376</v>
      </c>
      <c r="E35" s="103">
        <f ca="1">IF(OFFSET('Age group data'!G$3,36*'Age group'!$C35+'Age group'!$M$14-1,0)=0,"..",IF($M$16=1,OFFSET('Age group data'!G$3,36*'Age group'!$C35+'Age group'!$M$14-1,0),IF($M$16=2,OFFSET('Age group data'!P$3,36*'Age group'!$C35+'Age group'!$M$14-1,0))))</f>
        <v>72.900000000000006</v>
      </c>
      <c r="F35" s="103">
        <f ca="1">IF(OFFSET('Age group data'!H$3,36*'Age group'!$C35+'Age group'!$M$14-1,0)=0,"..",IF($M$16=1,OFFSET('Age group data'!H$3,36*'Age group'!$C35+'Age group'!$M$14-1,0),IF($M$16=2,OFFSET('Age group data'!Q$3,36*'Age group'!$C35+'Age group'!$M$14-1,0))))</f>
        <v>207.2</v>
      </c>
      <c r="G35" s="103">
        <f ca="1">IF(OFFSET('Age group data'!I$3,36*'Age group'!$C35+'Age group'!$M$14-1,0)=0,"..",IF($M$16=1,OFFSET('Age group data'!I$3,36*'Age group'!$C35+'Age group'!$M$14-1,0),IF($M$16=2,OFFSET('Age group data'!R$3,36*'Age group'!$C35+'Age group'!$M$14-1,0))))</f>
        <v>350</v>
      </c>
      <c r="H35" s="103">
        <f ca="1">IF(OFFSET('Age group data'!J$3,36*'Age group'!$C35+'Age group'!$M$14-1,0)=0,"..",IF($M$16=1,OFFSET('Age group data'!J$3,36*'Age group'!$C35+'Age group'!$M$14-1,0),IF($M$16=2,OFFSET('Age group data'!S$3,36*'Age group'!$C35+'Age group'!$M$14-1,0))))</f>
        <v>440.8</v>
      </c>
      <c r="I35" s="103">
        <f ca="1">IF(OFFSET('Age group data'!K$3,36*'Age group'!$C35+'Age group'!$M$14-1,0)=0,"..",IF($M$16=1,OFFSET('Age group data'!K$3,36*'Age group'!$C35+'Age group'!$M$14-1,0),IF($M$16=2,OFFSET('Age group data'!T$3,36*'Age group'!$C35+'Age group'!$M$14-1,0))))</f>
        <v>427.5</v>
      </c>
      <c r="J35" s="103">
        <f ca="1">IF(OFFSET('Age group data'!L$3,36*'Age group'!$C35+'Age group'!$M$14-1,0)=0,"..",IF($M$16=1,OFFSET('Age group data'!L$3,36*'Age group'!$C35+'Age group'!$M$14-1,0),IF($M$16=2,OFFSET('Age group data'!U$3,36*'Age group'!$C35+'Age group'!$M$14-1,0))))</f>
        <v>393</v>
      </c>
      <c r="K35" s="103">
        <f ca="1">IF(OFFSET('Age group data'!M$3,36*'Age group'!$C35+'Age group'!$M$14-1,0)=0,"..",IF($M$16=1,OFFSET('Age group data'!M$3,36*'Age group'!$C35+'Age group'!$M$14-1,0),IF($M$16=2,OFFSET('Age group data'!V$3,36*'Age group'!$C35+'Age group'!$M$14-1,0))))</f>
        <v>289.2</v>
      </c>
      <c r="L35" s="58"/>
    </row>
    <row r="36" spans="1:12">
      <c r="A36" s="58"/>
      <c r="B36" s="55">
        <v>2008</v>
      </c>
      <c r="C36" s="53">
        <v>13</v>
      </c>
      <c r="D36" s="103">
        <f ca="1">IF(OFFSET('Age group data'!F$3,36*'Age group'!$C36+'Age group'!$M$14-1,0)=0,"..",IF($M$16=1,OFFSET('Age group data'!F$3,36*'Age group'!$C36+'Age group'!$M$14-1,0),IF($M$16=2,OFFSET('Age group data'!O$3,36*'Age group'!$C36+'Age group'!$M$14-1,0))))</f>
        <v>388.8</v>
      </c>
      <c r="E36" s="103">
        <f ca="1">IF(OFFSET('Age group data'!G$3,36*'Age group'!$C36+'Age group'!$M$14-1,0)=0,"..",IF($M$16=1,OFFSET('Age group data'!G$3,36*'Age group'!$C36+'Age group'!$M$14-1,0),IF($M$16=2,OFFSET('Age group data'!P$3,36*'Age group'!$C36+'Age group'!$M$14-1,0))))</f>
        <v>74.900000000000006</v>
      </c>
      <c r="F36" s="103">
        <f ca="1">IF(OFFSET('Age group data'!H$3,36*'Age group'!$C36+'Age group'!$M$14-1,0)=0,"..",IF($M$16=1,OFFSET('Age group data'!H$3,36*'Age group'!$C36+'Age group'!$M$14-1,0),IF($M$16=2,OFFSET('Age group data'!Q$3,36*'Age group'!$C36+'Age group'!$M$14-1,0))))</f>
        <v>206</v>
      </c>
      <c r="G36" s="103">
        <f ca="1">IF(OFFSET('Age group data'!I$3,36*'Age group'!$C36+'Age group'!$M$14-1,0)=0,"..",IF($M$16=1,OFFSET('Age group data'!I$3,36*'Age group'!$C36+'Age group'!$M$14-1,0),IF($M$16=2,OFFSET('Age group data'!R$3,36*'Age group'!$C36+'Age group'!$M$14-1,0))))</f>
        <v>362.4</v>
      </c>
      <c r="H36" s="103">
        <f ca="1">IF(OFFSET('Age group data'!J$3,36*'Age group'!$C36+'Age group'!$M$14-1,0)=0,"..",IF($M$16=1,OFFSET('Age group data'!J$3,36*'Age group'!$C36+'Age group'!$M$14-1,0),IF($M$16=2,OFFSET('Age group data'!S$3,36*'Age group'!$C36+'Age group'!$M$14-1,0))))</f>
        <v>460</v>
      </c>
      <c r="I36" s="103">
        <f ca="1">IF(OFFSET('Age group data'!K$3,36*'Age group'!$C36+'Age group'!$M$14-1,0)=0,"..",IF($M$16=1,OFFSET('Age group data'!K$3,36*'Age group'!$C36+'Age group'!$M$14-1,0),IF($M$16=2,OFFSET('Age group data'!T$3,36*'Age group'!$C36+'Age group'!$M$14-1,0))))</f>
        <v>445.1</v>
      </c>
      <c r="J36" s="103">
        <f ca="1">IF(OFFSET('Age group data'!L$3,36*'Age group'!$C36+'Age group'!$M$14-1,0)=0,"..",IF($M$16=1,OFFSET('Age group data'!L$3,36*'Age group'!$C36+'Age group'!$M$14-1,0),IF($M$16=2,OFFSET('Age group data'!U$3,36*'Age group'!$C36+'Age group'!$M$14-1,0))))</f>
        <v>412</v>
      </c>
      <c r="K36" s="103">
        <f ca="1">IF(OFFSET('Age group data'!M$3,36*'Age group'!$C36+'Age group'!$M$14-1,0)=0,"..",IF($M$16=1,OFFSET('Age group data'!M$3,36*'Age group'!$C36+'Age group'!$M$14-1,0),IF($M$16=2,OFFSET('Age group data'!V$3,36*'Age group'!$C36+'Age group'!$M$14-1,0))))</f>
        <v>302.89999999999998</v>
      </c>
      <c r="L36" s="58"/>
    </row>
    <row r="37" spans="1:12">
      <c r="A37" s="58"/>
      <c r="B37" s="55">
        <v>2009</v>
      </c>
      <c r="C37" s="53">
        <v>14</v>
      </c>
      <c r="D37" s="103">
        <f ca="1">IF(OFFSET('Age group data'!F$3,36*'Age group'!$C37+'Age group'!$M$14-1,0)=0,"..",IF($M$16=1,OFFSET('Age group data'!F$3,36*'Age group'!$C37+'Age group'!$M$14-1,0),IF($M$16=2,OFFSET('Age group data'!O$3,36*'Age group'!$C37+'Age group'!$M$14-1,0))))</f>
        <v>397.1</v>
      </c>
      <c r="E37" s="103">
        <f ca="1">IF(OFFSET('Age group data'!G$3,36*'Age group'!$C37+'Age group'!$M$14-1,0)=0,"..",IF($M$16=1,OFFSET('Age group data'!G$3,36*'Age group'!$C37+'Age group'!$M$14-1,0),IF($M$16=2,OFFSET('Age group data'!P$3,36*'Age group'!$C37+'Age group'!$M$14-1,0))))</f>
        <v>70.2</v>
      </c>
      <c r="F37" s="103">
        <f ca="1">IF(OFFSET('Age group data'!H$3,36*'Age group'!$C37+'Age group'!$M$14-1,0)=0,"..",IF($M$16=1,OFFSET('Age group data'!H$3,36*'Age group'!$C37+'Age group'!$M$14-1,0),IF($M$16=2,OFFSET('Age group data'!Q$3,36*'Age group'!$C37+'Age group'!$M$14-1,0))))</f>
        <v>200</v>
      </c>
      <c r="G37" s="103">
        <f ca="1">IF(OFFSET('Age group data'!I$3,36*'Age group'!$C37+'Age group'!$M$14-1,0)=0,"..",IF($M$16=1,OFFSET('Age group data'!I$3,36*'Age group'!$C37+'Age group'!$M$14-1,0),IF($M$16=2,OFFSET('Age group data'!R$3,36*'Age group'!$C37+'Age group'!$M$14-1,0))))</f>
        <v>365</v>
      </c>
      <c r="H37" s="103">
        <f ca="1">IF(OFFSET('Age group data'!J$3,36*'Age group'!$C37+'Age group'!$M$14-1,0)=0,"..",IF($M$16=1,OFFSET('Age group data'!J$3,36*'Age group'!$C37+'Age group'!$M$14-1,0),IF($M$16=2,OFFSET('Age group data'!S$3,36*'Age group'!$C37+'Age group'!$M$14-1,0))))</f>
        <v>467.8</v>
      </c>
      <c r="I37" s="103">
        <f ca="1">IF(OFFSET('Age group data'!K$3,36*'Age group'!$C37+'Age group'!$M$14-1,0)=0,"..",IF($M$16=1,OFFSET('Age group data'!K$3,36*'Age group'!$C37+'Age group'!$M$14-1,0),IF($M$16=2,OFFSET('Age group data'!T$3,36*'Age group'!$C37+'Age group'!$M$14-1,0))))</f>
        <v>457.3</v>
      </c>
      <c r="J37" s="103">
        <f ca="1">IF(OFFSET('Age group data'!L$3,36*'Age group'!$C37+'Age group'!$M$14-1,0)=0,"..",IF($M$16=1,OFFSET('Age group data'!L$3,36*'Age group'!$C37+'Age group'!$M$14-1,0),IF($M$16=2,OFFSET('Age group data'!U$3,36*'Age group'!$C37+'Age group'!$M$14-1,0))))</f>
        <v>420.3</v>
      </c>
      <c r="K37" s="103">
        <f ca="1">IF(OFFSET('Age group data'!M$3,36*'Age group'!$C37+'Age group'!$M$14-1,0)=0,"..",IF($M$16=1,OFFSET('Age group data'!M$3,36*'Age group'!$C37+'Age group'!$M$14-1,0),IF($M$16=2,OFFSET('Age group data'!V$3,36*'Age group'!$C37+'Age group'!$M$14-1,0))))</f>
        <v>307.5</v>
      </c>
      <c r="L37" s="58"/>
    </row>
    <row r="38" spans="1:12">
      <c r="A38" s="58"/>
      <c r="B38" s="55">
        <v>2010</v>
      </c>
      <c r="C38" s="53">
        <v>15</v>
      </c>
      <c r="D38" s="103">
        <f ca="1">IF(OFFSET('Age group data'!F$3,36*'Age group'!$C38+'Age group'!$M$14-1,0)=0,"..",IF($M$16=1,OFFSET('Age group data'!F$3,36*'Age group'!$C38+'Age group'!$M$14-1,0),IF($M$16=2,OFFSET('Age group data'!O$3,36*'Age group'!$C38+'Age group'!$M$14-1,0))))</f>
        <v>403.8</v>
      </c>
      <c r="E38" s="103">
        <f ca="1">IF(OFFSET('Age group data'!G$3,36*'Age group'!$C38+'Age group'!$M$14-1,0)=0,"..",IF($M$16=1,OFFSET('Age group data'!G$3,36*'Age group'!$C38+'Age group'!$M$14-1,0),IF($M$16=2,OFFSET('Age group data'!P$3,36*'Age group'!$C38+'Age group'!$M$14-1,0))))</f>
        <v>61.7</v>
      </c>
      <c r="F38" s="103">
        <f ca="1">IF(OFFSET('Age group data'!H$3,36*'Age group'!$C38+'Age group'!$M$14-1,0)=0,"..",IF($M$16=1,OFFSET('Age group data'!H$3,36*'Age group'!$C38+'Age group'!$M$14-1,0),IF($M$16=2,OFFSET('Age group data'!Q$3,36*'Age group'!$C38+'Age group'!$M$14-1,0))))</f>
        <v>176.5</v>
      </c>
      <c r="G38" s="103">
        <f ca="1">IF(OFFSET('Age group data'!I$3,36*'Age group'!$C38+'Age group'!$M$14-1,0)=0,"..",IF($M$16=1,OFFSET('Age group data'!I$3,36*'Age group'!$C38+'Age group'!$M$14-1,0),IF($M$16=2,OFFSET('Age group data'!R$3,36*'Age group'!$C38+'Age group'!$M$14-1,0))))</f>
        <v>364.1</v>
      </c>
      <c r="H38" s="103">
        <f ca="1">IF(OFFSET('Age group data'!J$3,36*'Age group'!$C38+'Age group'!$M$14-1,0)=0,"..",IF($M$16=1,OFFSET('Age group data'!J$3,36*'Age group'!$C38+'Age group'!$M$14-1,0),IF($M$16=2,OFFSET('Age group data'!S$3,36*'Age group'!$C38+'Age group'!$M$14-1,0))))</f>
        <v>473</v>
      </c>
      <c r="I38" s="103">
        <f ca="1">IF(OFFSET('Age group data'!K$3,36*'Age group'!$C38+'Age group'!$M$14-1,0)=0,"..",IF($M$16=1,OFFSET('Age group data'!K$3,36*'Age group'!$C38+'Age group'!$M$14-1,0),IF($M$16=2,OFFSET('Age group data'!T$3,36*'Age group'!$C38+'Age group'!$M$14-1,0))))</f>
        <v>464.3</v>
      </c>
      <c r="J38" s="103">
        <f ca="1">IF(OFFSET('Age group data'!L$3,36*'Age group'!$C38+'Age group'!$M$14-1,0)=0,"..",IF($M$16=1,OFFSET('Age group data'!L$3,36*'Age group'!$C38+'Age group'!$M$14-1,0),IF($M$16=2,OFFSET('Age group data'!U$3,36*'Age group'!$C38+'Age group'!$M$14-1,0))))</f>
        <v>428.7</v>
      </c>
      <c r="K38" s="103">
        <f ca="1">IF(OFFSET('Age group data'!M$3,36*'Age group'!$C38+'Age group'!$M$14-1,0)=0,"..",IF($M$16=1,OFFSET('Age group data'!M$3,36*'Age group'!$C38+'Age group'!$M$14-1,0),IF($M$16=2,OFFSET('Age group data'!V$3,36*'Age group'!$C38+'Age group'!$M$14-1,0))))</f>
        <v>311.60000000000002</v>
      </c>
      <c r="L38" s="58"/>
    </row>
    <row r="39" spans="1:12">
      <c r="A39" s="58"/>
      <c r="B39" s="59">
        <v>2011</v>
      </c>
      <c r="C39" s="60">
        <v>16</v>
      </c>
      <c r="D39" s="104">
        <f ca="1">IF(OFFSET('Age group data'!F$3,36*'Age group'!$C39+'Age group'!$M$14-1,0)=0,"..",IF($M$16=1,OFFSET('Age group data'!F$3,36*'Age group'!$C39+'Age group'!$M$14-1,0),IF($M$16=2,OFFSET('Age group data'!O$3,36*'Age group'!$C39+'Age group'!$M$14-1,0))))</f>
        <v>403.9</v>
      </c>
      <c r="E39" s="104">
        <f ca="1">IF(OFFSET('Age group data'!G$3,36*'Age group'!$C39+'Age group'!$M$14-1,0)=0,"..",IF($M$16=1,OFFSET('Age group data'!G$3,36*'Age group'!$C39+'Age group'!$M$14-1,0),IF($M$16=2,OFFSET('Age group data'!P$3,36*'Age group'!$C39+'Age group'!$M$14-1,0))))</f>
        <v>63.8</v>
      </c>
      <c r="F39" s="104">
        <f ca="1">IF(OFFSET('Age group data'!H$3,36*'Age group'!$C39+'Age group'!$M$14-1,0)=0,"..",IF($M$16=1,OFFSET('Age group data'!H$3,36*'Age group'!$C39+'Age group'!$M$14-1,0),IF($M$16=2,OFFSET('Age group data'!Q$3,36*'Age group'!$C39+'Age group'!$M$14-1,0))))</f>
        <v>181.9</v>
      </c>
      <c r="G39" s="104">
        <f ca="1">IF(OFFSET('Age group data'!I$3,36*'Age group'!$C39+'Age group'!$M$14-1,0)=0,"..",IF($M$16=1,OFFSET('Age group data'!I$3,36*'Age group'!$C39+'Age group'!$M$14-1,0),IF($M$16=2,OFFSET('Age group data'!R$3,36*'Age group'!$C39+'Age group'!$M$14-1,0))))</f>
        <v>357.4</v>
      </c>
      <c r="H39" s="104">
        <f ca="1">IF(OFFSET('Age group data'!J$3,36*'Age group'!$C39+'Age group'!$M$14-1,0)=0,"..",IF($M$16=1,OFFSET('Age group data'!J$3,36*'Age group'!$C39+'Age group'!$M$14-1,0),IF($M$16=2,OFFSET('Age group data'!S$3,36*'Age group'!$C39+'Age group'!$M$14-1,0))))</f>
        <v>478.2</v>
      </c>
      <c r="I39" s="104">
        <f ca="1">IF(OFFSET('Age group data'!K$3,36*'Age group'!$C39+'Age group'!$M$14-1,0)=0,"..",IF($M$16=1,OFFSET('Age group data'!K$3,36*'Age group'!$C39+'Age group'!$M$14-1,0),IF($M$16=2,OFFSET('Age group data'!T$3,36*'Age group'!$C39+'Age group'!$M$14-1,0))))</f>
        <v>466.2</v>
      </c>
      <c r="J39" s="104">
        <f ca="1">IF(OFFSET('Age group data'!L$3,36*'Age group'!$C39+'Age group'!$M$14-1,0)=0,"..",IF($M$16=1,OFFSET('Age group data'!L$3,36*'Age group'!$C39+'Age group'!$M$14-1,0),IF($M$16=2,OFFSET('Age group data'!U$3,36*'Age group'!$C39+'Age group'!$M$14-1,0))))</f>
        <v>429.6</v>
      </c>
      <c r="K39" s="104">
        <f ca="1">IF(OFFSET('Age group data'!M$3,36*'Age group'!$C39+'Age group'!$M$14-1,0)=0,"..",IF($M$16=1,OFFSET('Age group data'!M$3,36*'Age group'!$C39+'Age group'!$M$14-1,0),IF($M$16=2,OFFSET('Age group data'!V$3,36*'Age group'!$C39+'Age group'!$M$14-1,0))))</f>
        <v>314.3</v>
      </c>
      <c r="L39" s="58"/>
    </row>
    <row r="40" spans="1:12" ht="19.5" customHeight="1">
      <c r="A40" s="58"/>
      <c r="B40" s="55">
        <v>2011</v>
      </c>
      <c r="C40" s="53">
        <v>17</v>
      </c>
      <c r="D40" s="103">
        <f ca="1">IF(OFFSET('Age group data'!F$3,36*'Age group'!$C40+'Age group'!$M$14-1,0)=0,"..",IF($M$16=1,OFFSET('Age group data'!F$3,36*'Age group'!$C40+'Age group'!$M$14-1,0),IF($M$16=2,OFFSET('Age group data'!O$3,36*'Age group'!$C40+'Age group'!$M$14-1,0))))</f>
        <v>400</v>
      </c>
      <c r="E40" s="103">
        <f ca="1">IF(OFFSET('Age group data'!G$3,36*'Age group'!$C40+'Age group'!$M$14-1,0)=0,"..",IF($M$16=1,OFFSET('Age group data'!G$3,36*'Age group'!$C40+'Age group'!$M$14-1,0),IF($M$16=2,OFFSET('Age group data'!P$3,36*'Age group'!$C40+'Age group'!$M$14-1,0))))</f>
        <v>63.8</v>
      </c>
      <c r="F40" s="103">
        <f ca="1">IF(OFFSET('Age group data'!H$3,36*'Age group'!$C40+'Age group'!$M$14-1,0)=0,"..",IF($M$16=1,OFFSET('Age group data'!H$3,36*'Age group'!$C40+'Age group'!$M$14-1,0),IF($M$16=2,OFFSET('Age group data'!Q$3,36*'Age group'!$C40+'Age group'!$M$14-1,0))))</f>
        <v>175.5</v>
      </c>
      <c r="G40" s="103">
        <f ca="1">IF(OFFSET('Age group data'!I$3,36*'Age group'!$C40+'Age group'!$M$14-1,0)=0,"..",IF($M$16=1,OFFSET('Age group data'!I$3,36*'Age group'!$C40+'Age group'!$M$14-1,0),IF($M$16=2,OFFSET('Age group data'!R$3,36*'Age group'!$C40+'Age group'!$M$14-1,0))))</f>
        <v>354.6</v>
      </c>
      <c r="H40" s="103">
        <f ca="1">IF(OFFSET('Age group data'!J$3,36*'Age group'!$C40+'Age group'!$M$14-1,0)=0,"..",IF($M$16=1,OFFSET('Age group data'!J$3,36*'Age group'!$C40+'Age group'!$M$14-1,0),IF($M$16=2,OFFSET('Age group data'!S$3,36*'Age group'!$C40+'Age group'!$M$14-1,0))))</f>
        <v>473.8</v>
      </c>
      <c r="I40" s="103">
        <f ca="1">IF(OFFSET('Age group data'!K$3,36*'Age group'!$C40+'Age group'!$M$14-1,0)=0,"..",IF($M$16=1,OFFSET('Age group data'!K$3,36*'Age group'!$C40+'Age group'!$M$14-1,0),IF($M$16=2,OFFSET('Age group data'!T$3,36*'Age group'!$C40+'Age group'!$M$14-1,0))))</f>
        <v>460</v>
      </c>
      <c r="J40" s="103">
        <f ca="1">IF(OFFSET('Age group data'!L$3,36*'Age group'!$C40+'Age group'!$M$14-1,0)=0,"..",IF($M$16=1,OFFSET('Age group data'!L$3,36*'Age group'!$C40+'Age group'!$M$14-1,0),IF($M$16=2,OFFSET('Age group data'!U$3,36*'Age group'!$C40+'Age group'!$M$14-1,0))))</f>
        <v>427.2</v>
      </c>
      <c r="K40" s="103">
        <f ca="1">IF(OFFSET('Age group data'!M$3,36*'Age group'!$C40+'Age group'!$M$14-1,0)=0,"..",IF($M$16=1,OFFSET('Age group data'!M$3,36*'Age group'!$C40+'Age group'!$M$14-1,0),IF($M$16=2,OFFSET('Age group data'!V$3,36*'Age group'!$C40+'Age group'!$M$14-1,0))))</f>
        <v>310.8</v>
      </c>
      <c r="L40" s="58"/>
    </row>
    <row r="41" spans="1:12">
      <c r="A41" s="58"/>
      <c r="B41" s="55">
        <v>2012</v>
      </c>
      <c r="C41" s="53">
        <v>18</v>
      </c>
      <c r="D41" s="103">
        <f ca="1">IF(OFFSET('Age group data'!F$3,36*'Age group'!$C41+'Age group'!$M$14-1,0)=0,"..",IF($M$16=1,OFFSET('Age group data'!F$3,36*'Age group'!$C41+'Age group'!$M$14-1,0),IF($M$16=2,OFFSET('Age group data'!O$3,36*'Age group'!$C41+'Age group'!$M$14-1,0))))</f>
        <v>405.8</v>
      </c>
      <c r="E41" s="103">
        <f ca="1">IF(OFFSET('Age group data'!G$3,36*'Age group'!$C41+'Age group'!$M$14-1,0)=0,"..",IF($M$16=1,OFFSET('Age group data'!G$3,36*'Age group'!$C41+'Age group'!$M$14-1,0),IF($M$16=2,OFFSET('Age group data'!P$3,36*'Age group'!$C41+'Age group'!$M$14-1,0))))</f>
        <v>64.8</v>
      </c>
      <c r="F41" s="103">
        <f ca="1">IF(OFFSET('Age group data'!H$3,36*'Age group'!$C41+'Age group'!$M$14-1,0)=0,"..",IF($M$16=1,OFFSET('Age group data'!H$3,36*'Age group'!$C41+'Age group'!$M$14-1,0),IF($M$16=2,OFFSET('Age group data'!Q$3,36*'Age group'!$C41+'Age group'!$M$14-1,0))))</f>
        <v>174.2</v>
      </c>
      <c r="G41" s="103">
        <f ca="1">IF(OFFSET('Age group data'!I$3,36*'Age group'!$C41+'Age group'!$M$14-1,0)=0,"..",IF($M$16=1,OFFSET('Age group data'!I$3,36*'Age group'!$C41+'Age group'!$M$14-1,0),IF($M$16=2,OFFSET('Age group data'!R$3,36*'Age group'!$C41+'Age group'!$M$14-1,0))))</f>
        <v>361.3</v>
      </c>
      <c r="H41" s="103">
        <f ca="1">IF(OFFSET('Age group data'!J$3,36*'Age group'!$C41+'Age group'!$M$14-1,0)=0,"..",IF($M$16=1,OFFSET('Age group data'!J$3,36*'Age group'!$C41+'Age group'!$M$14-1,0),IF($M$16=2,OFFSET('Age group data'!S$3,36*'Age group'!$C41+'Age group'!$M$14-1,0))))</f>
        <v>479.1</v>
      </c>
      <c r="I41" s="103">
        <f ca="1">IF(OFFSET('Age group data'!K$3,36*'Age group'!$C41+'Age group'!$M$14-1,0)=0,"..",IF($M$16=1,OFFSET('Age group data'!K$3,36*'Age group'!$C41+'Age group'!$M$14-1,0),IF($M$16=2,OFFSET('Age group data'!T$3,36*'Age group'!$C41+'Age group'!$M$14-1,0))))</f>
        <v>468.5</v>
      </c>
      <c r="J41" s="103">
        <f ca="1">IF(OFFSET('Age group data'!L$3,36*'Age group'!$C41+'Age group'!$M$14-1,0)=0,"..",IF($M$16=1,OFFSET('Age group data'!L$3,36*'Age group'!$C41+'Age group'!$M$14-1,0),IF($M$16=2,OFFSET('Age group data'!U$3,36*'Age group'!$C41+'Age group'!$M$14-1,0))))</f>
        <v>430.8</v>
      </c>
      <c r="K41" s="103">
        <f ca="1">IF(OFFSET('Age group data'!M$3,36*'Age group'!$C41+'Age group'!$M$14-1,0)=0,"..",IF($M$16=1,OFFSET('Age group data'!M$3,36*'Age group'!$C41+'Age group'!$M$14-1,0),IF($M$16=2,OFFSET('Age group data'!V$3,36*'Age group'!$C41+'Age group'!$M$14-1,0))))</f>
        <v>318.89999999999998</v>
      </c>
      <c r="L41" s="58"/>
    </row>
    <row r="42" spans="1:12">
      <c r="A42" s="58"/>
      <c r="B42" s="55">
        <v>2013</v>
      </c>
      <c r="C42" s="53">
        <v>19</v>
      </c>
      <c r="D42" s="103">
        <f ca="1">IF(OFFSET('Age group data'!F$3,36*'Age group'!$C42+'Age group'!$M$14-1,0)=0,"..",IF($M$16=1,OFFSET('Age group data'!F$3,36*'Age group'!$C42+'Age group'!$M$14-1,0),IF($M$16=2,OFFSET('Age group data'!O$3,36*'Age group'!$C42+'Age group'!$M$14-1,0))))</f>
        <v>415.3</v>
      </c>
      <c r="E42" s="103">
        <f ca="1">IF(OFFSET('Age group data'!G$3,36*'Age group'!$C42+'Age group'!$M$14-1,0)=0,"..",IF($M$16=1,OFFSET('Age group data'!G$3,36*'Age group'!$C42+'Age group'!$M$14-1,0),IF($M$16=2,OFFSET('Age group data'!P$3,36*'Age group'!$C42+'Age group'!$M$14-1,0))))</f>
        <v>62.8</v>
      </c>
      <c r="F42" s="103">
        <f ca="1">IF(OFFSET('Age group data'!H$3,36*'Age group'!$C42+'Age group'!$M$14-1,0)=0,"..",IF($M$16=1,OFFSET('Age group data'!H$3,36*'Age group'!$C42+'Age group'!$M$14-1,0),IF($M$16=2,OFFSET('Age group data'!Q$3,36*'Age group'!$C42+'Age group'!$M$14-1,0))))</f>
        <v>171.2</v>
      </c>
      <c r="G42" s="103">
        <f ca="1">IF(OFFSET('Age group data'!I$3,36*'Age group'!$C42+'Age group'!$M$14-1,0)=0,"..",IF($M$16=1,OFFSET('Age group data'!I$3,36*'Age group'!$C42+'Age group'!$M$14-1,0),IF($M$16=2,OFFSET('Age group data'!R$3,36*'Age group'!$C42+'Age group'!$M$14-1,0))))</f>
        <v>366.4</v>
      </c>
      <c r="H42" s="103">
        <f ca="1">IF(OFFSET('Age group data'!J$3,36*'Age group'!$C42+'Age group'!$M$14-1,0)=0,"..",IF($M$16=1,OFFSET('Age group data'!J$3,36*'Age group'!$C42+'Age group'!$M$14-1,0),IF($M$16=2,OFFSET('Age group data'!S$3,36*'Age group'!$C42+'Age group'!$M$14-1,0))))</f>
        <v>483</v>
      </c>
      <c r="I42" s="103">
        <f ca="1">IF(OFFSET('Age group data'!K$3,36*'Age group'!$C42+'Age group'!$M$14-1,0)=0,"..",IF($M$16=1,OFFSET('Age group data'!K$3,36*'Age group'!$C42+'Age group'!$M$14-1,0),IF($M$16=2,OFFSET('Age group data'!T$3,36*'Age group'!$C42+'Age group'!$M$14-1,0))))</f>
        <v>476.9</v>
      </c>
      <c r="J42" s="103">
        <f ca="1">IF(OFFSET('Age group data'!L$3,36*'Age group'!$C42+'Age group'!$M$14-1,0)=0,"..",IF($M$16=1,OFFSET('Age group data'!L$3,36*'Age group'!$C42+'Age group'!$M$14-1,0),IF($M$16=2,OFFSET('Age group data'!U$3,36*'Age group'!$C42+'Age group'!$M$14-1,0))))</f>
        <v>444.6</v>
      </c>
      <c r="K42" s="103">
        <f ca="1">IF(OFFSET('Age group data'!M$3,36*'Age group'!$C42+'Age group'!$M$14-1,0)=0,"..",IF($M$16=1,OFFSET('Age group data'!M$3,36*'Age group'!$C42+'Age group'!$M$14-1,0),IF($M$16=2,OFFSET('Age group data'!V$3,36*'Age group'!$C42+'Age group'!$M$14-1,0))))</f>
        <v>329</v>
      </c>
      <c r="L42" s="58"/>
    </row>
    <row r="43" spans="1:12">
      <c r="A43" s="58"/>
      <c r="B43" s="55">
        <v>2014</v>
      </c>
      <c r="C43" s="53">
        <v>20</v>
      </c>
      <c r="D43" s="103">
        <f ca="1">IF(OFFSET('Age group data'!F$3,36*'Age group'!$C43+'Age group'!$M$14-1,0)=0,"..",IF($M$16=1,OFFSET('Age group data'!F$3,36*'Age group'!$C43+'Age group'!$M$14-1,0),IF($M$16=2,OFFSET('Age group data'!O$3,36*'Age group'!$C43+'Age group'!$M$14-1,0))))</f>
        <v>417.9</v>
      </c>
      <c r="E43" s="103">
        <f ca="1">IF(OFFSET('Age group data'!G$3,36*'Age group'!$C43+'Age group'!$M$14-1,0)=0,"..",IF($M$16=1,OFFSET('Age group data'!G$3,36*'Age group'!$C43+'Age group'!$M$14-1,0),IF($M$16=2,OFFSET('Age group data'!P$3,36*'Age group'!$C43+'Age group'!$M$14-1,0))))</f>
        <v>58.3</v>
      </c>
      <c r="F43" s="103">
        <f ca="1">IF(OFFSET('Age group data'!H$3,36*'Age group'!$C43+'Age group'!$M$14-1,0)=0,"..",IF($M$16=1,OFFSET('Age group data'!H$3,36*'Age group'!$C43+'Age group'!$M$14-1,0),IF($M$16=2,OFFSET('Age group data'!Q$3,36*'Age group'!$C43+'Age group'!$M$14-1,0))))</f>
        <v>193.6</v>
      </c>
      <c r="G43" s="103">
        <f ca="1">IF(OFFSET('Age group data'!I$3,36*'Age group'!$C43+'Age group'!$M$14-1,0)=0,"..",IF($M$16=1,OFFSET('Age group data'!I$3,36*'Age group'!$C43+'Age group'!$M$14-1,0),IF($M$16=2,OFFSET('Age group data'!R$3,36*'Age group'!$C43+'Age group'!$M$14-1,0))))</f>
        <v>371.5</v>
      </c>
      <c r="H43" s="103">
        <f ca="1">IF(OFFSET('Age group data'!J$3,36*'Age group'!$C43+'Age group'!$M$14-1,0)=0,"..",IF($M$16=1,OFFSET('Age group data'!J$3,36*'Age group'!$C43+'Age group'!$M$14-1,0),IF($M$16=2,OFFSET('Age group data'!S$3,36*'Age group'!$C43+'Age group'!$M$14-1,0))))</f>
        <v>484.4</v>
      </c>
      <c r="I43" s="103">
        <f ca="1">IF(OFFSET('Age group data'!K$3,36*'Age group'!$C43+'Age group'!$M$14-1,0)=0,"..",IF($M$16=1,OFFSET('Age group data'!K$3,36*'Age group'!$C43+'Age group'!$M$14-1,0),IF($M$16=2,OFFSET('Age group data'!T$3,36*'Age group'!$C43+'Age group'!$M$14-1,0))))</f>
        <v>480.7</v>
      </c>
      <c r="J43" s="103">
        <f ca="1">IF(OFFSET('Age group data'!L$3,36*'Age group'!$C43+'Age group'!$M$14-1,0)=0,"..",IF($M$16=1,OFFSET('Age group data'!L$3,36*'Age group'!$C43+'Age group'!$M$14-1,0),IF($M$16=2,OFFSET('Age group data'!U$3,36*'Age group'!$C43+'Age group'!$M$14-1,0))))</f>
        <v>446.7</v>
      </c>
      <c r="K43" s="103">
        <f ca="1">IF(OFFSET('Age group data'!M$3,36*'Age group'!$C43+'Age group'!$M$14-1,0)=0,"..",IF($M$16=1,OFFSET('Age group data'!M$3,36*'Age group'!$C43+'Age group'!$M$14-1,0),IF($M$16=2,OFFSET('Age group data'!V$3,36*'Age group'!$C43+'Age group'!$M$14-1,0))))</f>
        <v>332.2</v>
      </c>
      <c r="L43" s="58"/>
    </row>
    <row r="44" spans="1:12">
      <c r="A44" s="58"/>
      <c r="B44" s="55">
        <v>2015</v>
      </c>
      <c r="C44" s="53">
        <v>21</v>
      </c>
      <c r="D44" s="103">
        <f ca="1">IF(OFFSET('Age group data'!F$3,36*'Age group'!$C44+'Age group'!$M$14-1,0)=0,"..",IF($M$16=1,OFFSET('Age group data'!F$3,36*'Age group'!$C44+'Age group'!$M$14-1,0),IF($M$16=2,OFFSET('Age group data'!O$3,36*'Age group'!$C44+'Age group'!$M$14-1,0))))</f>
        <v>425.1</v>
      </c>
      <c r="E44" s="103">
        <f ca="1">IF(OFFSET('Age group data'!G$3,36*'Age group'!$C44+'Age group'!$M$14-1,0)=0,"..",IF($M$16=1,OFFSET('Age group data'!G$3,36*'Age group'!$C44+'Age group'!$M$14-1,0),IF($M$16=2,OFFSET('Age group data'!P$3,36*'Age group'!$C44+'Age group'!$M$14-1,0))))</f>
        <v>63.1</v>
      </c>
      <c r="F44" s="103">
        <f ca="1">IF(OFFSET('Age group data'!H$3,36*'Age group'!$C44+'Age group'!$M$14-1,0)=0,"..",IF($M$16=1,OFFSET('Age group data'!H$3,36*'Age group'!$C44+'Age group'!$M$14-1,0),IF($M$16=2,OFFSET('Age group data'!Q$3,36*'Age group'!$C44+'Age group'!$M$14-1,0))))</f>
        <v>199.3</v>
      </c>
      <c r="G44" s="103">
        <f ca="1">IF(OFFSET('Age group data'!I$3,36*'Age group'!$C44+'Age group'!$M$14-1,0)=0,"..",IF($M$16=1,OFFSET('Age group data'!I$3,36*'Age group'!$C44+'Age group'!$M$14-1,0),IF($M$16=2,OFFSET('Age group data'!R$3,36*'Age group'!$C44+'Age group'!$M$14-1,0))))</f>
        <v>383.2</v>
      </c>
      <c r="H44" s="103">
        <f ca="1">IF(OFFSET('Age group data'!J$3,36*'Age group'!$C44+'Age group'!$M$14-1,0)=0,"..",IF($M$16=1,OFFSET('Age group data'!J$3,36*'Age group'!$C44+'Age group'!$M$14-1,0),IF($M$16=2,OFFSET('Age group data'!S$3,36*'Age group'!$C44+'Age group'!$M$14-1,0))))</f>
        <v>489.1</v>
      </c>
      <c r="I44" s="103">
        <f ca="1">IF(OFFSET('Age group data'!K$3,36*'Age group'!$C44+'Age group'!$M$14-1,0)=0,"..",IF($M$16=1,OFFSET('Age group data'!K$3,36*'Age group'!$C44+'Age group'!$M$14-1,0),IF($M$16=2,OFFSET('Age group data'!T$3,36*'Age group'!$C44+'Age group'!$M$14-1,0))))</f>
        <v>491.9</v>
      </c>
      <c r="J44" s="103">
        <f ca="1">IF(OFFSET('Age group data'!L$3,36*'Age group'!$C44+'Age group'!$M$14-1,0)=0,"..",IF($M$16=1,OFFSET('Age group data'!L$3,36*'Age group'!$C44+'Age group'!$M$14-1,0),IF($M$16=2,OFFSET('Age group data'!U$3,36*'Age group'!$C44+'Age group'!$M$14-1,0))))</f>
        <v>458</v>
      </c>
      <c r="K44" s="103">
        <f ca="1">IF(OFFSET('Age group data'!M$3,36*'Age group'!$C44+'Age group'!$M$14-1,0)=0,"..",IF($M$16=1,OFFSET('Age group data'!M$3,36*'Age group'!$C44+'Age group'!$M$14-1,0),IF($M$16=2,OFFSET('Age group data'!V$3,36*'Age group'!$C44+'Age group'!$M$14-1,0))))</f>
        <v>338.9</v>
      </c>
      <c r="L44" s="58"/>
    </row>
    <row r="45" spans="1:12">
      <c r="A45" s="58"/>
      <c r="B45" s="55">
        <v>2016</v>
      </c>
      <c r="C45" s="53">
        <v>22</v>
      </c>
      <c r="D45" s="103">
        <f ca="1">IF(OFFSET('Age group data'!F$3,36*'Age group'!$C45+'Age group'!$M$14-1,0)=0,"..",IF($M$16=1,OFFSET('Age group data'!F$3,36*'Age group'!$C45+'Age group'!$M$14-1,0),IF($M$16=2,OFFSET('Age group data'!O$3,36*'Age group'!$C45+'Age group'!$M$14-1,0))))</f>
        <v>438.4</v>
      </c>
      <c r="E45" s="103">
        <f ca="1">IF(OFFSET('Age group data'!G$3,36*'Age group'!$C45+'Age group'!$M$14-1,0)=0,"..",IF($M$16=1,OFFSET('Age group data'!G$3,36*'Age group'!$C45+'Age group'!$M$14-1,0),IF($M$16=2,OFFSET('Age group data'!P$3,36*'Age group'!$C45+'Age group'!$M$14-1,0))))</f>
        <v>67.900000000000006</v>
      </c>
      <c r="F45" s="103">
        <f ca="1">IF(OFFSET('Age group data'!H$3,36*'Age group'!$C45+'Age group'!$M$14-1,0)=0,"..",IF($M$16=1,OFFSET('Age group data'!H$3,36*'Age group'!$C45+'Age group'!$M$14-1,0),IF($M$16=2,OFFSET('Age group data'!Q$3,36*'Age group'!$C45+'Age group'!$M$14-1,0))))</f>
        <v>206.8</v>
      </c>
      <c r="G45" s="103">
        <f ca="1">IF(OFFSET('Age group data'!I$3,36*'Age group'!$C45+'Age group'!$M$14-1,0)=0,"..",IF($M$16=1,OFFSET('Age group data'!I$3,36*'Age group'!$C45+'Age group'!$M$14-1,0),IF($M$16=2,OFFSET('Age group data'!R$3,36*'Age group'!$C45+'Age group'!$M$14-1,0))))</f>
        <v>400</v>
      </c>
      <c r="H45" s="103">
        <f ca="1">IF(OFFSET('Age group data'!J$3,36*'Age group'!$C45+'Age group'!$M$14-1,0)=0,"..",IF($M$16=1,OFFSET('Age group data'!J$3,36*'Age group'!$C45+'Age group'!$M$14-1,0),IF($M$16=2,OFFSET('Age group data'!S$3,36*'Age group'!$C45+'Age group'!$M$14-1,0))))</f>
        <v>498.3</v>
      </c>
      <c r="I45" s="103">
        <f ca="1">IF(OFFSET('Age group data'!K$3,36*'Age group'!$C45+'Age group'!$M$14-1,0)=0,"..",IF($M$16=1,OFFSET('Age group data'!K$3,36*'Age group'!$C45+'Age group'!$M$14-1,0),IF($M$16=2,OFFSET('Age group data'!T$3,36*'Age group'!$C45+'Age group'!$M$14-1,0))))</f>
        <v>503.7</v>
      </c>
      <c r="J45" s="103">
        <f ca="1">IF(OFFSET('Age group data'!L$3,36*'Age group'!$C45+'Age group'!$M$14-1,0)=0,"..",IF($M$16=1,OFFSET('Age group data'!L$3,36*'Age group'!$C45+'Age group'!$M$14-1,0),IF($M$16=2,OFFSET('Age group data'!U$3,36*'Age group'!$C45+'Age group'!$M$14-1,0))))</f>
        <v>473.4</v>
      </c>
      <c r="K45" s="103">
        <f ca="1">IF(OFFSET('Age group data'!M$3,36*'Age group'!$C45+'Age group'!$M$14-1,0)=0,"..",IF($M$16=1,OFFSET('Age group data'!M$3,36*'Age group'!$C45+'Age group'!$M$14-1,0),IF($M$16=2,OFFSET('Age group data'!V$3,36*'Age group'!$C45+'Age group'!$M$14-1,0))))</f>
        <v>348.8</v>
      </c>
      <c r="L45" s="58"/>
    </row>
    <row r="46" spans="1:12">
      <c r="A46" s="58"/>
      <c r="B46" s="55">
        <v>2017</v>
      </c>
      <c r="C46" s="53">
        <v>23</v>
      </c>
      <c r="D46" s="103">
        <f ca="1">IF(OFFSET('Age group data'!F$3,36*'Age group'!$C46+'Age group'!$M$14-1,0)=0,"..",IF($M$16=1,OFFSET('Age group data'!F$3,36*'Age group'!$C46+'Age group'!$M$14-1,0),IF($M$16=2,OFFSET('Age group data'!O$3,36*'Age group'!$C46+'Age group'!$M$14-1,0))))</f>
        <v>448.5</v>
      </c>
      <c r="E46" s="103">
        <f ca="1">IF(OFFSET('Age group data'!G$3,36*'Age group'!$C46+'Age group'!$M$14-1,0)=0,"..",IF($M$16=1,OFFSET('Age group data'!G$3,36*'Age group'!$C46+'Age group'!$M$14-1,0),IF($M$16=2,OFFSET('Age group data'!P$3,36*'Age group'!$C46+'Age group'!$M$14-1,0))))</f>
        <v>69</v>
      </c>
      <c r="F46" s="103">
        <f ca="1">IF(OFFSET('Age group data'!H$3,36*'Age group'!$C46+'Age group'!$M$14-1,0)=0,"..",IF($M$16=1,OFFSET('Age group data'!H$3,36*'Age group'!$C46+'Age group'!$M$14-1,0),IF($M$16=2,OFFSET('Age group data'!Q$3,36*'Age group'!$C46+'Age group'!$M$14-1,0))))</f>
        <v>217.7</v>
      </c>
      <c r="G46" s="103">
        <f ca="1">IF(OFFSET('Age group data'!I$3,36*'Age group'!$C46+'Age group'!$M$14-1,0)=0,"..",IF($M$16=1,OFFSET('Age group data'!I$3,36*'Age group'!$C46+'Age group'!$M$14-1,0),IF($M$16=2,OFFSET('Age group data'!R$3,36*'Age group'!$C46+'Age group'!$M$14-1,0))))</f>
        <v>411.1</v>
      </c>
      <c r="H46" s="103">
        <f ca="1">IF(OFFSET('Age group data'!J$3,36*'Age group'!$C46+'Age group'!$M$14-1,0)=0,"..",IF($M$16=1,OFFSET('Age group data'!J$3,36*'Age group'!$C46+'Age group'!$M$14-1,0),IF($M$16=2,OFFSET('Age group data'!S$3,36*'Age group'!$C46+'Age group'!$M$14-1,0))))</f>
        <v>508.3</v>
      </c>
      <c r="I46" s="103">
        <f ca="1">IF(OFFSET('Age group data'!K$3,36*'Age group'!$C46+'Age group'!$M$14-1,0)=0,"..",IF($M$16=1,OFFSET('Age group data'!K$3,36*'Age group'!$C46+'Age group'!$M$14-1,0),IF($M$16=2,OFFSET('Age group data'!T$3,36*'Age group'!$C46+'Age group'!$M$14-1,0))))</f>
        <v>514.20000000000005</v>
      </c>
      <c r="J46" s="103">
        <f ca="1">IF(OFFSET('Age group data'!L$3,36*'Age group'!$C46+'Age group'!$M$14-1,0)=0,"..",IF($M$16=1,OFFSET('Age group data'!L$3,36*'Age group'!$C46+'Age group'!$M$14-1,0),IF($M$16=2,OFFSET('Age group data'!U$3,36*'Age group'!$C46+'Age group'!$M$14-1,0))))</f>
        <v>482</v>
      </c>
      <c r="K46" s="103">
        <f ca="1">IF(OFFSET('Age group data'!M$3,36*'Age group'!$C46+'Age group'!$M$14-1,0)=0,"..",IF($M$16=1,OFFSET('Age group data'!M$3,36*'Age group'!$C46+'Age group'!$M$14-1,0),IF($M$16=2,OFFSET('Age group data'!V$3,36*'Age group'!$C46+'Age group'!$M$14-1,0))))</f>
        <v>358.6</v>
      </c>
      <c r="L46" s="58"/>
    </row>
    <row r="47" spans="1:12">
      <c r="A47" s="58"/>
      <c r="B47" s="55">
        <v>2018</v>
      </c>
      <c r="C47" s="53">
        <v>24</v>
      </c>
      <c r="D47" s="103">
        <f ca="1">IF(OFFSET('Age group data'!F$3,36*'Age group'!$C47+'Age group'!$M$14-1,0)=0,"..",IF($M$16=1,OFFSET('Age group data'!F$3,36*'Age group'!$C47+'Age group'!$M$14-1,0),IF($M$16=2,OFFSET('Age group data'!O$3,36*'Age group'!$C47+'Age group'!$M$14-1,0))))</f>
        <v>460</v>
      </c>
      <c r="E47" s="103">
        <f ca="1">IF(OFFSET('Age group data'!G$3,36*'Age group'!$C47+'Age group'!$M$14-1,0)=0,"..",IF($M$16=1,OFFSET('Age group data'!G$3,36*'Age group'!$C47+'Age group'!$M$14-1,0),IF($M$16=2,OFFSET('Age group data'!P$3,36*'Age group'!$C47+'Age group'!$M$14-1,0))))</f>
        <v>69</v>
      </c>
      <c r="F47" s="103">
        <f ca="1">IF(OFFSET('Age group data'!H$3,36*'Age group'!$C47+'Age group'!$M$14-1,0)=0,"..",IF($M$16=1,OFFSET('Age group data'!H$3,36*'Age group'!$C47+'Age group'!$M$14-1,0),IF($M$16=2,OFFSET('Age group data'!Q$3,36*'Age group'!$C47+'Age group'!$M$14-1,0))))</f>
        <v>211.8</v>
      </c>
      <c r="G47" s="103">
        <f ca="1">IF(OFFSET('Age group data'!I$3,36*'Age group'!$C47+'Age group'!$M$14-1,0)=0,"..",IF($M$16=1,OFFSET('Age group data'!I$3,36*'Age group'!$C47+'Age group'!$M$14-1,0),IF($M$16=2,OFFSET('Age group data'!R$3,36*'Age group'!$C47+'Age group'!$M$14-1,0))))</f>
        <v>427.6</v>
      </c>
      <c r="H47" s="103">
        <f ca="1">IF(OFFSET('Age group data'!J$3,36*'Age group'!$C47+'Age group'!$M$14-1,0)=0,"..",IF($M$16=1,OFFSET('Age group data'!J$3,36*'Age group'!$C47+'Age group'!$M$14-1,0),IF($M$16=2,OFFSET('Age group data'!S$3,36*'Age group'!$C47+'Age group'!$M$14-1,0))))</f>
        <v>525.20000000000005</v>
      </c>
      <c r="I47" s="103">
        <f ca="1">IF(OFFSET('Age group data'!K$3,36*'Age group'!$C47+'Age group'!$M$14-1,0)=0,"..",IF($M$16=1,OFFSET('Age group data'!K$3,36*'Age group'!$C47+'Age group'!$M$14-1,0),IF($M$16=2,OFFSET('Age group data'!T$3,36*'Age group'!$C47+'Age group'!$M$14-1,0))))</f>
        <v>536.6</v>
      </c>
      <c r="J47" s="103">
        <f ca="1">IF(OFFSET('Age group data'!L$3,36*'Age group'!$C47+'Age group'!$M$14-1,0)=0,"..",IF($M$16=1,OFFSET('Age group data'!L$3,36*'Age group'!$C47+'Age group'!$M$14-1,0),IF($M$16=2,OFFSET('Age group data'!U$3,36*'Age group'!$C47+'Age group'!$M$14-1,0))))</f>
        <v>483.9</v>
      </c>
      <c r="K47" s="103">
        <f ca="1">IF(OFFSET('Age group data'!M$3,36*'Age group'!$C47+'Age group'!$M$14-1,0)=0,"..",IF($M$16=1,OFFSET('Age group data'!M$3,36*'Age group'!$C47+'Age group'!$M$14-1,0),IF($M$16=2,OFFSET('Age group data'!V$3,36*'Age group'!$C47+'Age group'!$M$14-1,0))))</f>
        <v>354</v>
      </c>
      <c r="L47" s="58"/>
    </row>
    <row r="48" spans="1:12">
      <c r="A48" s="58"/>
      <c r="B48" s="61">
        <v>2019</v>
      </c>
      <c r="C48" s="62">
        <v>25</v>
      </c>
      <c r="D48" s="103">
        <f ca="1">IF(OFFSET('Age group data'!F$3,36*'Age group'!$C48+'Age group'!$M$14-1,0)=0,"..",IF($M$16=1,OFFSET('Age group data'!F$3,36*'Age group'!$C48+'Age group'!$M$14-1,0),IF($M$16=2,OFFSET('Age group data'!O$3,36*'Age group'!$C48+'Age group'!$M$14-1,0))))</f>
        <v>479.1</v>
      </c>
      <c r="E48" s="103">
        <f ca="1">IF(OFFSET('Age group data'!G$3,36*'Age group'!$C48+'Age group'!$M$14-1,0)=0,"..",IF($M$16=1,OFFSET('Age group data'!G$3,36*'Age group'!$C48+'Age group'!$M$14-1,0),IF($M$16=2,OFFSET('Age group data'!P$3,36*'Age group'!$C48+'Age group'!$M$14-1,0))))</f>
        <v>76.900000000000006</v>
      </c>
      <c r="F48" s="103">
        <f ca="1">IF(OFFSET('Age group data'!H$3,36*'Age group'!$C48+'Age group'!$M$14-1,0)=0,"..",IF($M$16=1,OFFSET('Age group data'!H$3,36*'Age group'!$C48+'Age group'!$M$14-1,0),IF($M$16=2,OFFSET('Age group data'!Q$3,36*'Age group'!$C48+'Age group'!$M$14-1,0))))</f>
        <v>238.9</v>
      </c>
      <c r="G48" s="103">
        <f ca="1">IF(OFFSET('Age group data'!I$3,36*'Age group'!$C48+'Age group'!$M$14-1,0)=0,"..",IF($M$16=1,OFFSET('Age group data'!I$3,36*'Age group'!$C48+'Age group'!$M$14-1,0),IF($M$16=2,OFFSET('Age group data'!R$3,36*'Age group'!$C48+'Age group'!$M$14-1,0))))</f>
        <v>448.4</v>
      </c>
      <c r="H48" s="103">
        <f ca="1">IF(OFFSET('Age group data'!J$3,36*'Age group'!$C48+'Age group'!$M$14-1,0)=0,"..",IF($M$16=1,OFFSET('Age group data'!J$3,36*'Age group'!$C48+'Age group'!$M$14-1,0),IF($M$16=2,OFFSET('Age group data'!S$3,36*'Age group'!$C48+'Age group'!$M$14-1,0))))</f>
        <v>537.70000000000005</v>
      </c>
      <c r="I48" s="103">
        <f ca="1">IF(OFFSET('Age group data'!K$3,36*'Age group'!$C48+'Age group'!$M$14-1,0)=0,"..",IF($M$16=1,OFFSET('Age group data'!K$3,36*'Age group'!$C48+'Age group'!$M$14-1,0),IF($M$16=2,OFFSET('Age group data'!T$3,36*'Age group'!$C48+'Age group'!$M$14-1,0))))</f>
        <v>558.70000000000005</v>
      </c>
      <c r="J48" s="103">
        <f ca="1">IF(OFFSET('Age group data'!L$3,36*'Age group'!$C48+'Age group'!$M$14-1,0)=0,"..",IF($M$16=1,OFFSET('Age group data'!L$3,36*'Age group'!$C48+'Age group'!$M$14-1,0),IF($M$16=2,OFFSET('Age group data'!U$3,36*'Age group'!$C48+'Age group'!$M$14-1,0))))</f>
        <v>505.6</v>
      </c>
      <c r="K48" s="103">
        <f ca="1">IF(OFFSET('Age group data'!M$3,36*'Age group'!$C48+'Age group'!$M$14-1,0)=0,"..",IF($M$16=1,OFFSET('Age group data'!M$3,36*'Age group'!$C48+'Age group'!$M$14-1,0),IF($M$16=2,OFFSET('Age group data'!V$3,36*'Age group'!$C48+'Age group'!$M$14-1,0))))</f>
        <v>376.9</v>
      </c>
      <c r="L48" s="58"/>
    </row>
    <row r="49" spans="1:12">
      <c r="A49" s="58"/>
      <c r="B49" s="90">
        <v>2020</v>
      </c>
      <c r="C49" s="91">
        <v>26</v>
      </c>
      <c r="D49" s="103">
        <f ca="1">IF(OFFSET('Age group data'!F$3,36*'Age group'!$C49+'Age group'!$M$14-1,0)=0,"..",IF($M$16=1,OFFSET('Age group data'!F$3,36*'Age group'!$C49+'Age group'!$M$14-1,0),IF($M$16=2,OFFSET('Age group data'!O$3,36*'Age group'!$C49+'Age group'!$M$14-1,0))))</f>
        <v>479.1</v>
      </c>
      <c r="E49" s="103">
        <f ca="1">IF(OFFSET('Age group data'!G$3,36*'Age group'!$C49+'Age group'!$M$14-1,0)=0,"..",IF($M$16=1,OFFSET('Age group data'!G$3,36*'Age group'!$C49+'Age group'!$M$14-1,0),IF($M$16=2,OFFSET('Age group data'!P$3,36*'Age group'!$C49+'Age group'!$M$14-1,0))))</f>
        <v>70.3</v>
      </c>
      <c r="F49" s="103">
        <f ca="1">IF(OFFSET('Age group data'!H$3,36*'Age group'!$C49+'Age group'!$M$14-1,0)=0,"..",IF($M$16=1,OFFSET('Age group data'!H$3,36*'Age group'!$C49+'Age group'!$M$14-1,0),IF($M$16=2,OFFSET('Age group data'!Q$3,36*'Age group'!$C49+'Age group'!$M$14-1,0))))</f>
        <v>212.7</v>
      </c>
      <c r="G49" s="103">
        <f ca="1">IF(OFFSET('Age group data'!I$3,36*'Age group'!$C49+'Age group'!$M$14-1,0)=0,"..",IF($M$16=1,OFFSET('Age group data'!I$3,36*'Age group'!$C49+'Age group'!$M$14-1,0),IF($M$16=2,OFFSET('Age group data'!R$3,36*'Age group'!$C49+'Age group'!$M$14-1,0))))</f>
        <v>450.8</v>
      </c>
      <c r="H49" s="103">
        <f ca="1">IF(OFFSET('Age group data'!J$3,36*'Age group'!$C49+'Age group'!$M$14-1,0)=0,"..",IF($M$16=1,OFFSET('Age group data'!J$3,36*'Age group'!$C49+'Age group'!$M$14-1,0),IF($M$16=2,OFFSET('Age group data'!S$3,36*'Age group'!$C49+'Age group'!$M$14-1,0))))</f>
        <v>541.70000000000005</v>
      </c>
      <c r="I49" s="103">
        <f ca="1">IF(OFFSET('Age group data'!K$3,36*'Age group'!$C49+'Age group'!$M$14-1,0)=0,"..",IF($M$16=1,OFFSET('Age group data'!K$3,36*'Age group'!$C49+'Age group'!$M$14-1,0),IF($M$16=2,OFFSET('Age group data'!T$3,36*'Age group'!$C49+'Age group'!$M$14-1,0))))</f>
        <v>559.9</v>
      </c>
      <c r="J49" s="103">
        <f ca="1">IF(OFFSET('Age group data'!L$3,36*'Age group'!$C49+'Age group'!$M$14-1,0)=0,"..",IF($M$16=1,OFFSET('Age group data'!L$3,36*'Age group'!$C49+'Age group'!$M$14-1,0),IF($M$16=2,OFFSET('Age group data'!U$3,36*'Age group'!$C49+'Age group'!$M$14-1,0))))</f>
        <v>507.9</v>
      </c>
      <c r="K49" s="103">
        <f ca="1">IF(OFFSET('Age group data'!M$3,36*'Age group'!$C49+'Age group'!$M$14-1,0)=0,"..",IF($M$16=1,OFFSET('Age group data'!M$3,36*'Age group'!$C49+'Age group'!$M$14-1,0),IF($M$16=2,OFFSET('Age group data'!V$3,36*'Age group'!$C49+'Age group'!$M$14-1,0))))</f>
        <v>372.9</v>
      </c>
      <c r="L49" s="58"/>
    </row>
    <row r="50" spans="1:12">
      <c r="A50" s="58"/>
      <c r="B50" s="90">
        <v>2021</v>
      </c>
      <c r="C50" s="91">
        <v>27</v>
      </c>
      <c r="D50" s="104">
        <f ca="1">IF(OFFSET('Age group data'!F$3,36*'Age group'!$C50+'Age group'!$M$14-1,0)=0,"..",IF($M$16=1,OFFSET('Age group data'!F$3,36*'Age group'!$C50+'Age group'!$M$14-1,0),IF($M$16=2,OFFSET('Age group data'!O$3,36*'Age group'!$C50+'Age group'!$M$14-1,0))))</f>
        <v>504.4</v>
      </c>
      <c r="E50" s="104">
        <f ca="1">IF(OFFSET('Age group data'!G$3,36*'Age group'!$C50+'Age group'!$M$14-1,0)=0,"..",IF($M$16=1,OFFSET('Age group data'!G$3,36*'Age group'!$C50+'Age group'!$M$14-1,0),IF($M$16=2,OFFSET('Age group data'!P$3,36*'Age group'!$C50+'Age group'!$M$14-1,0))))</f>
        <v>81.5</v>
      </c>
      <c r="F50" s="104">
        <f ca="1">IF(OFFSET('Age group data'!H$3,36*'Age group'!$C50+'Age group'!$M$14-1,0)=0,"..",IF($M$16=1,OFFSET('Age group data'!H$3,36*'Age group'!$C50+'Age group'!$M$14-1,0),IF($M$16=2,OFFSET('Age group data'!Q$3,36*'Age group'!$C50+'Age group'!$M$14-1,0))))</f>
        <v>233.9</v>
      </c>
      <c r="G50" s="104">
        <f ca="1">IF(OFFSET('Age group data'!I$3,36*'Age group'!$C50+'Age group'!$M$14-1,0)=0,"..",IF($M$16=1,OFFSET('Age group data'!I$3,36*'Age group'!$C50+'Age group'!$M$14-1,0),IF($M$16=2,OFFSET('Age group data'!R$3,36*'Age group'!$C50+'Age group'!$M$14-1,0))))</f>
        <v>473.4</v>
      </c>
      <c r="H50" s="104">
        <f ca="1">IF(OFFSET('Age group data'!J$3,36*'Age group'!$C50+'Age group'!$M$14-1,0)=0,"..",IF($M$16=1,OFFSET('Age group data'!J$3,36*'Age group'!$C50+'Age group'!$M$14-1,0),IF($M$16=2,OFFSET('Age group data'!S$3,36*'Age group'!$C50+'Age group'!$M$14-1,0))))</f>
        <v>564.79999999999995</v>
      </c>
      <c r="I50" s="104">
        <f ca="1">IF(OFFSET('Age group data'!K$3,36*'Age group'!$C50+'Age group'!$M$14-1,0)=0,"..",IF($M$16=1,OFFSET('Age group data'!K$3,36*'Age group'!$C50+'Age group'!$M$14-1,0),IF($M$16=2,OFFSET('Age group data'!T$3,36*'Age group'!$C50+'Age group'!$M$14-1,0))))</f>
        <v>583.6</v>
      </c>
      <c r="J50" s="104">
        <f ca="1">IF(OFFSET('Age group data'!L$3,36*'Age group'!$C50+'Age group'!$M$14-1,0)=0,"..",IF($M$16=1,OFFSET('Age group data'!L$3,36*'Age group'!$C50+'Age group'!$M$14-1,0),IF($M$16=2,OFFSET('Age group data'!U$3,36*'Age group'!$C50+'Age group'!$M$14-1,0))))</f>
        <v>528.29999999999995</v>
      </c>
      <c r="K50" s="104">
        <f ca="1">IF(OFFSET('Age group data'!M$3,36*'Age group'!$C50+'Age group'!$M$14-1,0)=0,"..",IF($M$16=1,OFFSET('Age group data'!M$3,36*'Age group'!$C50+'Age group'!$M$14-1,0),IF($M$16=2,OFFSET('Age group data'!V$3,36*'Age group'!$C50+'Age group'!$M$14-1,0))))</f>
        <v>402.5</v>
      </c>
      <c r="L50" s="58"/>
    </row>
    <row r="51" spans="1:12" ht="13.5" customHeight="1">
      <c r="A51" s="58"/>
      <c r="B51" s="98">
        <v>2021</v>
      </c>
      <c r="C51" s="91">
        <v>28</v>
      </c>
      <c r="D51" s="103">
        <f ca="1">IF(OFFSET('Age group data'!F$3,36*'Age group'!$C51+'Age group'!$M$14-1,0)=0,"..",IF($M$16=1,OFFSET('Age group data'!F$3,36*'Age group'!$C51+'Age group'!$M$14-1,0),IF($M$16=2,OFFSET('Age group data'!O$3,36*'Age group'!$C51+'Age group'!$M$14-1,0))))</f>
        <v>505.1</v>
      </c>
      <c r="E51" s="103">
        <f ca="1">IF(OFFSET('Age group data'!G$3,36*'Age group'!$C51+'Age group'!$M$14-1,0)=0,"..",IF($M$16=1,OFFSET('Age group data'!G$3,36*'Age group'!$C51+'Age group'!$M$14-1,0),IF($M$16=2,OFFSET('Age group data'!P$3,36*'Age group'!$C51+'Age group'!$M$14-1,0))))</f>
        <v>81.599999999999994</v>
      </c>
      <c r="F51" s="103">
        <f ca="1">IF(OFFSET('Age group data'!H$3,36*'Age group'!$C51+'Age group'!$M$14-1,0)=0,"..",IF($M$16=1,OFFSET('Age group data'!H$3,36*'Age group'!$C51+'Age group'!$M$14-1,0),IF($M$16=2,OFFSET('Age group data'!Q$3,36*'Age group'!$C51+'Age group'!$M$14-1,0))))</f>
        <v>232.9</v>
      </c>
      <c r="G51" s="103">
        <f ca="1">IF(OFFSET('Age group data'!I$3,36*'Age group'!$C51+'Age group'!$M$14-1,0)=0,"..",IF($M$16=1,OFFSET('Age group data'!I$3,36*'Age group'!$C51+'Age group'!$M$14-1,0),IF($M$16=2,OFFSET('Age group data'!R$3,36*'Age group'!$C51+'Age group'!$M$14-1,0))))</f>
        <v>473.9</v>
      </c>
      <c r="H51" s="103">
        <f ca="1">IF(OFFSET('Age group data'!J$3,36*'Age group'!$C51+'Age group'!$M$14-1,0)=0,"..",IF($M$16=1,OFFSET('Age group data'!J$3,36*'Age group'!$C51+'Age group'!$M$14-1,0),IF($M$16=2,OFFSET('Age group data'!S$3,36*'Age group'!$C51+'Age group'!$M$14-1,0))))</f>
        <v>565.4</v>
      </c>
      <c r="I51" s="103">
        <f ca="1">IF(OFFSET('Age group data'!K$3,36*'Age group'!$C51+'Age group'!$M$14-1,0)=0,"..",IF($M$16=1,OFFSET('Age group data'!K$3,36*'Age group'!$C51+'Age group'!$M$14-1,0),IF($M$16=2,OFFSET('Age group data'!T$3,36*'Age group'!$C51+'Age group'!$M$14-1,0))))</f>
        <v>583.70000000000005</v>
      </c>
      <c r="J51" s="103">
        <f ca="1">IF(OFFSET('Age group data'!L$3,36*'Age group'!$C51+'Age group'!$M$14-1,0)=0,"..",IF($M$16=1,OFFSET('Age group data'!L$3,36*'Age group'!$C51+'Age group'!$M$14-1,0),IF($M$16=2,OFFSET('Age group data'!U$3,36*'Age group'!$C51+'Age group'!$M$14-1,0))))</f>
        <v>530</v>
      </c>
      <c r="K51" s="103">
        <f ca="1">IF(OFFSET('Age group data'!M$3,36*'Age group'!$C51+'Age group'!$M$14-1,0)=0,"..",IF($M$16=1,OFFSET('Age group data'!M$3,36*'Age group'!$C51+'Age group'!$M$14-1,0),IF($M$16=2,OFFSET('Age group data'!V$3,36*'Age group'!$C51+'Age group'!$M$14-1,0))))</f>
        <v>402.7</v>
      </c>
      <c r="L51" s="58"/>
    </row>
    <row r="52" spans="1:12" ht="13.5" customHeight="1">
      <c r="A52" s="58"/>
      <c r="B52" s="101">
        <v>2022</v>
      </c>
      <c r="C52" s="91">
        <v>29</v>
      </c>
      <c r="D52" s="105">
        <f ca="1">IF(OFFSET('Age group data'!F$3,36*'Age group'!$C52+'Age group'!$M$14-1,0)=0,"..",IF($M$16=1,OFFSET('Age group data'!F$3,36*'Age group'!$C52+'Age group'!$M$14-1,0),IF($M$16=2,OFFSET('Age group data'!O$3,36*'Age group'!$C52+'Age group'!$M$14-1,0))))</f>
        <v>533.70000000000005</v>
      </c>
      <c r="E52" s="105">
        <f ca="1">IF(OFFSET('Age group data'!G$3,36*'Age group'!$C52+'Age group'!$M$14-1,0)=0,"..",IF($M$16=1,OFFSET('Age group data'!G$3,36*'Age group'!$C52+'Age group'!$M$14-1,0),IF($M$16=2,OFFSET('Age group data'!P$3,36*'Age group'!$C52+'Age group'!$M$14-1,0))))</f>
        <v>92</v>
      </c>
      <c r="F52" s="105">
        <f ca="1">IF(OFFSET('Age group data'!H$3,36*'Age group'!$C52+'Age group'!$M$14-1,0)=0,"..",IF($M$16=1,OFFSET('Age group data'!H$3,36*'Age group'!$C52+'Age group'!$M$14-1,0),IF($M$16=2,OFFSET('Age group data'!Q$3,36*'Age group'!$C52+'Age group'!$M$14-1,0))))</f>
        <v>250</v>
      </c>
      <c r="G52" s="105">
        <f ca="1">IF(OFFSET('Age group data'!I$3,36*'Age group'!$C52+'Age group'!$M$14-1,0)=0,"..",IF($M$16=1,OFFSET('Age group data'!I$3,36*'Age group'!$C52+'Age group'!$M$14-1,0),IF($M$16=2,OFFSET('Age group data'!R$3,36*'Age group'!$C52+'Age group'!$M$14-1,0))))</f>
        <v>500.8</v>
      </c>
      <c r="H52" s="105">
        <f ca="1">IF(OFFSET('Age group data'!J$3,36*'Age group'!$C52+'Age group'!$M$14-1,0)=0,"..",IF($M$16=1,OFFSET('Age group data'!J$3,36*'Age group'!$C52+'Age group'!$M$14-1,0),IF($M$16=2,OFFSET('Age group data'!S$3,36*'Age group'!$C52+'Age group'!$M$14-1,0))))</f>
        <v>600.79999999999995</v>
      </c>
      <c r="I52" s="105">
        <f ca="1">IF(OFFSET('Age group data'!K$3,36*'Age group'!$C52+'Age group'!$M$14-1,0)=0,"..",IF($M$16=1,OFFSET('Age group data'!K$3,36*'Age group'!$C52+'Age group'!$M$14-1,0),IF($M$16=2,OFFSET('Age group data'!T$3,36*'Age group'!$C52+'Age group'!$M$14-1,0))))</f>
        <v>615.79999999999995</v>
      </c>
      <c r="J52" s="105">
        <f ca="1">IF(OFFSET('Age group data'!L$3,36*'Age group'!$C52+'Age group'!$M$14-1,0)=0,"..",IF($M$16=1,OFFSET('Age group data'!L$3,36*'Age group'!$C52+'Age group'!$M$14-1,0),IF($M$16=2,OFFSET('Age group data'!U$3,36*'Age group'!$C52+'Age group'!$M$14-1,0))))</f>
        <v>560.79999999999995</v>
      </c>
      <c r="K52" s="105">
        <f ca="1">IF(OFFSET('Age group data'!M$3,36*'Age group'!$C52+'Age group'!$M$14-1,0)=0,"..",IF($M$16=1,OFFSET('Age group data'!M$3,36*'Age group'!$C52+'Age group'!$M$14-1,0),IF($M$16=2,OFFSET('Age group data'!V$3,36*'Age group'!$C52+'Age group'!$M$14-1,0))))</f>
        <v>429</v>
      </c>
      <c r="L52" s="58"/>
    </row>
    <row r="53" spans="1:12" ht="13.5" customHeight="1">
      <c r="A53" s="58"/>
      <c r="B53" s="101">
        <v>2023</v>
      </c>
      <c r="C53" s="91">
        <v>30</v>
      </c>
      <c r="D53" s="105">
        <f ca="1">IF(OFFSET('Age group data'!F$3,36*'Age group'!$C53+'Age group'!$M$14-1,0)=0,"..",IF($M$16=1,OFFSET('Age group data'!F$3,36*'Age group'!$C53+'Age group'!$M$14-1,0),IF($M$16=2,OFFSET('Age group data'!O$3,36*'Age group'!$C53+'Age group'!$M$14-1,0))))</f>
        <v>574.9</v>
      </c>
      <c r="E53" s="105">
        <f ca="1">IF(OFFSET('Age group data'!G$3,36*'Age group'!$C53+'Age group'!$M$14-1,0)=0,"..",IF($M$16=1,OFFSET('Age group data'!G$3,36*'Age group'!$C53+'Age group'!$M$14-1,0),IF($M$16=2,OFFSET('Age group data'!P$3,36*'Age group'!$C53+'Age group'!$M$14-1,0))))</f>
        <v>91</v>
      </c>
      <c r="F53" s="105">
        <f ca="1">IF(OFFSET('Age group data'!H$3,36*'Age group'!$C53+'Age group'!$M$14-1,0)=0,"..",IF($M$16=1,OFFSET('Age group data'!H$3,36*'Age group'!$C53+'Age group'!$M$14-1,0),IF($M$16=2,OFFSET('Age group data'!Q$3,36*'Age group'!$C53+'Age group'!$M$14-1,0))))</f>
        <v>274.39999999999998</v>
      </c>
      <c r="G53" s="105">
        <f ca="1">IF(OFFSET('Age group data'!I$3,36*'Age group'!$C53+'Age group'!$M$14-1,0)=0,"..",IF($M$16=1,OFFSET('Age group data'!I$3,36*'Age group'!$C53+'Age group'!$M$14-1,0),IF($M$16=2,OFFSET('Age group data'!R$3,36*'Age group'!$C53+'Age group'!$M$14-1,0))))</f>
        <v>540.70000000000005</v>
      </c>
      <c r="H53" s="105">
        <f ca="1">IF(OFFSET('Age group data'!J$3,36*'Age group'!$C53+'Age group'!$M$14-1,0)=0,"..",IF($M$16=1,OFFSET('Age group data'!J$3,36*'Age group'!$C53+'Age group'!$M$14-1,0),IF($M$16=2,OFFSET('Age group data'!S$3,36*'Age group'!$C53+'Age group'!$M$14-1,0))))</f>
        <v>642.5</v>
      </c>
      <c r="I53" s="105">
        <f ca="1">IF(OFFSET('Age group data'!K$3,36*'Age group'!$C53+'Age group'!$M$14-1,0)=0,"..",IF($M$16=1,OFFSET('Age group data'!K$3,36*'Age group'!$C53+'Age group'!$M$14-1,0),IF($M$16=2,OFFSET('Age group data'!T$3,36*'Age group'!$C53+'Age group'!$M$14-1,0))))</f>
        <v>667.3</v>
      </c>
      <c r="J53" s="105">
        <f ca="1">IF(OFFSET('Age group data'!L$3,36*'Age group'!$C53+'Age group'!$M$14-1,0)=0,"..",IF($M$16=1,OFFSET('Age group data'!L$3,36*'Age group'!$C53+'Age group'!$M$14-1,0),IF($M$16=2,OFFSET('Age group data'!U$3,36*'Age group'!$C53+'Age group'!$M$14-1,0))))</f>
        <v>608.20000000000005</v>
      </c>
      <c r="K53" s="105">
        <f ca="1">IF(OFFSET('Age group data'!M$3,36*'Age group'!$C53+'Age group'!$M$14-1,0)=0,"..",IF($M$16=1,OFFSET('Age group data'!M$3,36*'Age group'!$C53+'Age group'!$M$14-1,0),IF($M$16=2,OFFSET('Age group data'!V$3,36*'Age group'!$C53+'Age group'!$M$14-1,0))))</f>
        <v>470.1</v>
      </c>
      <c r="L53" s="58"/>
    </row>
    <row r="54" spans="1:12" ht="13.5" customHeight="1">
      <c r="A54" s="58"/>
      <c r="B54" s="92">
        <v>2024</v>
      </c>
      <c r="C54" s="76">
        <v>31</v>
      </c>
      <c r="D54" s="106">
        <f ca="1">IF(OFFSET('Age group data'!F$3,36*'Age group'!$C54+'Age group'!$M$14-1,0)=0,"..",IF($M$16=1,OFFSET('Age group data'!F$3,36*'Age group'!$C54+'Age group'!$M$14-1,0),IF($M$16=2,OFFSET('Age group data'!O$3,36*'Age group'!$C54+'Age group'!$M$14-1,0))))</f>
        <v>613.29999999999995</v>
      </c>
      <c r="E54" s="106">
        <f ca="1">IF(OFFSET('Age group data'!G$3,36*'Age group'!$C54+'Age group'!$M$14-1,0)=0,"..",IF($M$16=1,OFFSET('Age group data'!G$3,36*'Age group'!$C54+'Age group'!$M$14-1,0),IF($M$16=2,OFFSET('Age group data'!P$3,36*'Age group'!$C54+'Age group'!$M$14-1,0))))</f>
        <v>90.4</v>
      </c>
      <c r="F54" s="106">
        <f ca="1">IF(OFFSET('Age group data'!H$3,36*'Age group'!$C54+'Age group'!$M$14-1,0)=0,"..",IF($M$16=1,OFFSET('Age group data'!H$3,36*'Age group'!$C54+'Age group'!$M$14-1,0),IF($M$16=2,OFFSET('Age group data'!Q$3,36*'Age group'!$C54+'Age group'!$M$14-1,0))))</f>
        <v>287.10000000000002</v>
      </c>
      <c r="G54" s="106">
        <f ca="1">IF(OFFSET('Age group data'!I$3,36*'Age group'!$C54+'Age group'!$M$14-1,0)=0,"..",IF($M$16=1,OFFSET('Age group data'!I$3,36*'Age group'!$C54+'Age group'!$M$14-1,0),IF($M$16=2,OFFSET('Age group data'!R$3,36*'Age group'!$C54+'Age group'!$M$14-1,0))))</f>
        <v>574.9</v>
      </c>
      <c r="H54" s="106">
        <f ca="1">IF(OFFSET('Age group data'!J$3,36*'Age group'!$C54+'Age group'!$M$14-1,0)=0,"..",IF($M$16=1,OFFSET('Age group data'!J$3,36*'Age group'!$C54+'Age group'!$M$14-1,0),IF($M$16=2,OFFSET('Age group data'!S$3,36*'Age group'!$C54+'Age group'!$M$14-1,0))))</f>
        <v>684.2</v>
      </c>
      <c r="I54" s="106">
        <f ca="1">IF(OFFSET('Age group data'!K$3,36*'Age group'!$C54+'Age group'!$M$14-1,0)=0,"..",IF($M$16=1,OFFSET('Age group data'!K$3,36*'Age group'!$C54+'Age group'!$M$14-1,0),IF($M$16=2,OFFSET('Age group data'!T$3,36*'Age group'!$C54+'Age group'!$M$14-1,0))))</f>
        <v>703.3</v>
      </c>
      <c r="J54" s="106">
        <f ca="1">IF(OFFSET('Age group data'!L$3,36*'Age group'!$C54+'Age group'!$M$14-1,0)=0,"..",IF($M$16=1,OFFSET('Age group data'!L$3,36*'Age group'!$C54+'Age group'!$M$14-1,0),IF($M$16=2,OFFSET('Age group data'!U$3,36*'Age group'!$C54+'Age group'!$M$14-1,0))))</f>
        <v>650.6</v>
      </c>
      <c r="K54" s="106">
        <f ca="1">IF(OFFSET('Age group data'!M$3,36*'Age group'!$C54+'Age group'!$M$14-1,0)=0,"..",IF($M$16=1,OFFSET('Age group data'!M$3,36*'Age group'!$C54+'Age group'!$M$14-1,0),IF($M$16=2,OFFSET('Age group data'!V$3,36*'Age group'!$C54+'Age group'!$M$14-1,0))))</f>
        <v>504.7</v>
      </c>
      <c r="L54" s="58"/>
    </row>
    <row r="55" spans="1:12" ht="18" customHeight="1">
      <c r="A55" s="58"/>
      <c r="B55" s="61" t="str">
        <f>IF(LEFT($B$7,6)="Annual","Change 1999-2024","Change 1997-2024")</f>
        <v>Change 1997-2024</v>
      </c>
      <c r="C55" s="62"/>
      <c r="D55" s="63">
        <f ca="1">IFERROR(IF(LEFT($B$7,6)="Annual",D54-D25*(D51/D50)*(D40/D39)*(D34/D33)*(D31/D30),D54-D23*(D40/D39)*(D34/D33)*(D31/D30)),"..")</f>
        <v>350.91469156063272</v>
      </c>
      <c r="E55" s="63" t="str">
        <f t="shared" ref="E55:K55" ca="1" si="0">IFERROR(IF(LEFT($B$7,6)="Annual",E54-E25*(E51/E50)*(E40/E39)*(E34/E33)*(E31/E30),E54-E23*(E40/E39)*(E34/E33)*(E31/E30)),"..")</f>
        <v>..</v>
      </c>
      <c r="F55" s="63">
        <f t="shared" ca="1" si="0"/>
        <v>141.68997370889966</v>
      </c>
      <c r="G55" s="63">
        <f t="shared" ca="1" si="0"/>
        <v>326.90125204161944</v>
      </c>
      <c r="H55" s="63">
        <f t="shared" ca="1" si="0"/>
        <v>383.33574224801413</v>
      </c>
      <c r="I55" s="63">
        <f t="shared" ca="1" si="0"/>
        <v>404.56826493226583</v>
      </c>
      <c r="J55" s="63">
        <f t="shared" ca="1" si="0"/>
        <v>385.3660891540805</v>
      </c>
      <c r="K55" s="63" t="str">
        <f t="shared" ca="1" si="0"/>
        <v>..</v>
      </c>
      <c r="L55" s="63"/>
    </row>
    <row r="56" spans="1:12">
      <c r="A56" s="58"/>
      <c r="B56" s="61" t="s">
        <v>59</v>
      </c>
      <c r="C56" s="62"/>
      <c r="D56" s="64">
        <f ca="1">IFERROR(IF(LEFT($B$7,6)="Annual",(D54/D51)*(D50/D40)*(D39/D34)*(D33/D31)*(D30/D25)-1,(D54/D51)*(D50/D40)*(D39/D34)*(D33/D31)*(D30/D23)-1),"..")</f>
        <v>1.33416288868428</v>
      </c>
      <c r="E56" s="64" t="str">
        <f t="shared" ref="E56:K56" ca="1" si="1">IFERROR(IF(LEFT($B$7,6)="Annual",(E54/E51)*(E50/E40)*(E39/E34)*(E33/E31)*(E30/E25)-1,(E54/E51)*(E50/E40)*(E39/E34)*(E33/E31)*(E30/E23)-1),"..")</f>
        <v>..</v>
      </c>
      <c r="F56" s="64">
        <f t="shared" ca="1" si="1"/>
        <v>0.98289433857510478</v>
      </c>
      <c r="G56" s="64">
        <f t="shared" ca="1" si="1"/>
        <v>1.3157110354865038</v>
      </c>
      <c r="H56" s="64">
        <f t="shared" ca="1" si="1"/>
        <v>1.2717019797163931</v>
      </c>
      <c r="I56" s="64">
        <f t="shared" ca="1" si="1"/>
        <v>1.3538828570149519</v>
      </c>
      <c r="J56" s="64">
        <f t="shared" ca="1" si="1"/>
        <v>1.44506129605749</v>
      </c>
      <c r="K56" s="64" t="str">
        <f t="shared" ca="1" si="1"/>
        <v>..</v>
      </c>
      <c r="L56" s="64"/>
    </row>
    <row r="57" spans="1:12" ht="6" customHeight="1">
      <c r="A57" s="58"/>
      <c r="B57" s="61"/>
      <c r="C57" s="62"/>
      <c r="D57" s="65"/>
      <c r="E57" s="65"/>
      <c r="F57" s="65"/>
      <c r="G57" s="65"/>
      <c r="H57" s="65"/>
      <c r="I57" s="65"/>
      <c r="J57" s="65"/>
      <c r="K57" s="65"/>
      <c r="L57" s="58"/>
    </row>
    <row r="58" spans="1:12">
      <c r="A58" s="58"/>
      <c r="B58" s="61" t="str">
        <f>IF(LEFT($B$7,6)="Annual","Change 1999-2009","Change 1997-2009")</f>
        <v>Change 1997-2009</v>
      </c>
      <c r="C58" s="62"/>
      <c r="D58" s="63">
        <f ca="1">IFERROR(IF(LEFT($B$7,6)="Annual",(D40/D39)*(D37-D25*(D34/D33)*(D31/D30)),(D40/D39)*(D37-D23*(D34/D33)*(D31/D30))),"..")</f>
        <v>130.88035137741909</v>
      </c>
      <c r="E58" s="63" t="str">
        <f t="shared" ref="E58:I58" ca="1" si="2">IFERROR(IF(LEFT($B$7,6)="Annual",(E40/E39)*(E37-E25*(E34/E33)*(E31/E30)),(E40/E39)*(E37-E23*(E34/E33)*(E31/E30))),"..")</f>
        <v>..</v>
      </c>
      <c r="F58" s="63">
        <f t="shared" ca="1" si="2"/>
        <v>47.553140283940856</v>
      </c>
      <c r="G58" s="63">
        <f t="shared" ca="1" si="2"/>
        <v>114.14171091123339</v>
      </c>
      <c r="H58" s="63">
        <f t="shared" ca="1" si="2"/>
        <v>162.63143442701869</v>
      </c>
      <c r="I58" s="63">
        <f t="shared" ca="1" si="2"/>
        <v>152.48662615062716</v>
      </c>
      <c r="J58" s="63" t="s">
        <v>60</v>
      </c>
      <c r="K58" s="63" t="s">
        <v>60</v>
      </c>
      <c r="L58" s="58"/>
    </row>
    <row r="59" spans="1:12">
      <c r="A59" s="58"/>
      <c r="B59" s="61" t="s">
        <v>59</v>
      </c>
      <c r="C59" s="62"/>
      <c r="D59" s="64">
        <f ca="1">IFERROR(IF(LEFT($B$7,6)="Annual",(D37/D34)*(D33/D31)*(D30/D25)-1,(D37/D34)*(D33/D31)*(D30/D23)-1),"..")</f>
        <v>0.49880975484442303</v>
      </c>
      <c r="E59" s="64" t="str">
        <f t="shared" ref="E59:I59" ca="1" si="3">IFERROR(IF(LEFT($B$7,6)="Annual",(E37/E34)*(E33/E31)*(E30/E25)-1,(E37/E34)*(E33/E31)*(E30/E23)-1),"..")</f>
        <v>..</v>
      </c>
      <c r="F59" s="64">
        <f t="shared" ca="1" si="3"/>
        <v>0.32702793264573704</v>
      </c>
      <c r="G59" s="64">
        <f t="shared" ca="1" si="3"/>
        <v>0.46025115792273597</v>
      </c>
      <c r="H59" s="64">
        <f t="shared" ca="1" si="3"/>
        <v>0.5405475400839479</v>
      </c>
      <c r="I59" s="64">
        <f t="shared" ca="1" si="3"/>
        <v>0.51044669263562659</v>
      </c>
      <c r="J59" s="64">
        <f ca="1">IFERROR(IF(LEFT($B$7,6)="Annual",(J37/J34)*(J33/J31)*(J30/J25)-1,(J37/J34)*(J33/J31)*(J30/J23)-1),"..")</f>
        <v>0.57578627097219304</v>
      </c>
      <c r="K59" s="64" t="str">
        <f ca="1">IFERROR(IF(LEFT($B$7,6)="Annual",#REF!(K37/K34)*(K33/K31)*(K30/K25)-1,(K37/K34)*(K33/K31)*(K30/K23)-1),"..")</f>
        <v>..</v>
      </c>
      <c r="L59" s="58"/>
    </row>
    <row r="60" spans="1:12" ht="6" customHeight="1">
      <c r="A60" s="58"/>
      <c r="B60" s="61"/>
      <c r="C60" s="62"/>
      <c r="D60" s="65"/>
      <c r="E60" s="65"/>
      <c r="F60" s="65"/>
      <c r="G60" s="65"/>
      <c r="H60" s="65"/>
      <c r="I60" s="65"/>
      <c r="J60" s="65"/>
      <c r="K60" s="65"/>
      <c r="L60" s="58"/>
    </row>
    <row r="61" spans="1:12">
      <c r="A61" s="58"/>
      <c r="B61" s="61" t="str">
        <f>IF(LEFT($B$7,6)="Annual","Change 1999-2010","Change 1997-2010")</f>
        <v>Change 1997-2010</v>
      </c>
      <c r="C61" s="62"/>
      <c r="D61" s="63">
        <f ca="1">IFERROR(IF(LEFT($B$7,6)="Annual",(D40/D39)*(D38-D25*(D34/D33)*(D31/D30)),(D40/D39)*(D38-D23*(D34/D33)*(D31/D30))),"..")</f>
        <v>137.51565714617374</v>
      </c>
      <c r="E61" s="63" t="s">
        <v>60</v>
      </c>
      <c r="F61" s="63">
        <f ca="1">IFERROR(IF(LEFT($B$7,6)="Annual",(F40/F39)*(F38-F25*(F34/F33)*(F31/F30)),(F40/F39)*(F38-F23*(F34/F33)*(F31/F30))),"..")</f>
        <v>24.879968211373512</v>
      </c>
      <c r="G61" s="63">
        <f t="shared" ref="G61:I61" ca="1" si="4">IFERROR(IF(LEFT($B$7,6)="Annual",(G40/G39)*(G38-G25*(G34/G33)*(G31/G30)),(G40/G39)*(G38-G23*(G34/G33)*(G31/G30))),"..")</f>
        <v>113.24876183456861</v>
      </c>
      <c r="H61" s="63">
        <f t="shared" ca="1" si="4"/>
        <v>167.78358833751636</v>
      </c>
      <c r="I61" s="63">
        <f t="shared" ca="1" si="4"/>
        <v>159.39353305753406</v>
      </c>
      <c r="J61" s="63" t="s">
        <v>60</v>
      </c>
      <c r="K61" s="63" t="s">
        <v>60</v>
      </c>
      <c r="L61" s="58"/>
    </row>
    <row r="62" spans="1:12">
      <c r="A62" s="58"/>
      <c r="B62" s="61" t="s">
        <v>59</v>
      </c>
      <c r="C62" s="62"/>
      <c r="D62" s="64">
        <f ca="1">IFERROR(IF(LEFT($B$7,6)="Annual",(D38/D34)*(D33/D31)*(D30/D25)-1,(D38/D34)*(D33/D31)*(D30/D23)-1),"..")</f>
        <v>0.52409815916942337</v>
      </c>
      <c r="E62" s="64" t="s">
        <v>60</v>
      </c>
      <c r="F62" s="64">
        <f ca="1">IFERROR(IF(LEFT($B$7,6)="Annual",(F38/F34)*(F33/F31)*(F30/F25)-1,(F38/F34)*(F33/F31)*(F30/F23)-1),"..")</f>
        <v>0.17110215055986289</v>
      </c>
      <c r="G62" s="64">
        <f t="shared" ref="G62:I62" ca="1" si="5">IFERROR(IF(LEFT($B$7,6)="Annual",(G38/G34)*(G33/G31)*(G30/G25)-1,(G38/G34)*(G33/G31)*(G30/G23)-1),"..")</f>
        <v>0.45665053862922811</v>
      </c>
      <c r="H62" s="64">
        <f t="shared" ca="1" si="5"/>
        <v>0.55767205314174273</v>
      </c>
      <c r="I62" s="64">
        <f t="shared" ca="1" si="5"/>
        <v>0.53356745985287879</v>
      </c>
      <c r="J62" s="64" t="s">
        <v>60</v>
      </c>
      <c r="K62" s="64" t="s">
        <v>60</v>
      </c>
      <c r="L62" s="58"/>
    </row>
    <row r="63" spans="1:12" ht="6" customHeight="1">
      <c r="A63" s="58"/>
      <c r="B63" s="61"/>
      <c r="C63" s="62"/>
      <c r="D63" s="65"/>
      <c r="E63" s="65"/>
      <c r="F63" s="65"/>
      <c r="G63" s="65"/>
      <c r="H63" s="65"/>
      <c r="I63" s="65"/>
      <c r="J63" s="65"/>
      <c r="K63" s="65"/>
      <c r="L63" s="58"/>
    </row>
    <row r="64" spans="1:12">
      <c r="A64" s="58"/>
      <c r="B64" s="61" t="s">
        <v>160</v>
      </c>
      <c r="C64" s="62"/>
      <c r="D64" s="63">
        <f ca="1">IFERROR(D54-D38*(D51/D50)*(D40/D39),"..")</f>
        <v>212.84405686507381</v>
      </c>
      <c r="E64" s="63">
        <f t="shared" ref="E64:K64" ca="1" si="6">IFERROR(E54-E38*(E51/E50)*(E40/E39),"..")</f>
        <v>28.624294478527609</v>
      </c>
      <c r="F64" s="63">
        <f t="shared" ca="1" si="6"/>
        <v>117.53805164760084</v>
      </c>
      <c r="G64" s="63">
        <f t="shared" ca="1" si="6"/>
        <v>213.27094446371223</v>
      </c>
      <c r="H64" s="63">
        <f t="shared" ca="1" si="6"/>
        <v>215.05429854992104</v>
      </c>
      <c r="I64" s="63">
        <f t="shared" ca="1" si="6"/>
        <v>245.09623200013874</v>
      </c>
      <c r="J64" s="63">
        <f t="shared" ca="1" si="6"/>
        <v>222.92317848860631</v>
      </c>
      <c r="K64" s="63">
        <f t="shared" ca="1" si="6"/>
        <v>196.41682507712096</v>
      </c>
      <c r="L64" s="58"/>
    </row>
    <row r="65" spans="1:13">
      <c r="A65" s="58"/>
      <c r="B65" s="61" t="s">
        <v>59</v>
      </c>
      <c r="C65" s="62"/>
      <c r="D65" s="64">
        <f ca="1">IFERROR((D54/D51)*(D50/D40)*(D39/D38)-1,"..")</f>
        <v>0.53150430281755079</v>
      </c>
      <c r="E65" s="64">
        <f t="shared" ref="E65:K65" ca="1" si="7">IFERROR((E54/E51)*(E50/E40)*(E39/E38)-1,"..")</f>
        <v>0.46335843899958684</v>
      </c>
      <c r="F65" s="64">
        <f t="shared" ca="1" si="7"/>
        <v>0.69318648900708846</v>
      </c>
      <c r="G65" s="64">
        <f t="shared" ca="1" si="7"/>
        <v>0.58975057783295748</v>
      </c>
      <c r="H65" s="64">
        <f t="shared" ca="1" si="7"/>
        <v>0.45839554297356067</v>
      </c>
      <c r="I65" s="64">
        <f t="shared" ca="1" si="7"/>
        <v>0.53490662695775315</v>
      </c>
      <c r="J65" s="64">
        <f t="shared" ca="1" si="7"/>
        <v>0.52124213255421292</v>
      </c>
      <c r="K65" s="64">
        <f t="shared" ca="1" si="7"/>
        <v>0.63713118669631319</v>
      </c>
      <c r="L65" s="58"/>
    </row>
    <row r="66" spans="1:13" ht="6" customHeight="1">
      <c r="A66" s="58"/>
      <c r="B66" s="75"/>
      <c r="C66" s="76"/>
      <c r="D66" s="77"/>
      <c r="E66" s="77"/>
      <c r="F66" s="77"/>
      <c r="G66" s="77"/>
      <c r="H66" s="77"/>
      <c r="I66" s="77"/>
      <c r="J66" s="77"/>
      <c r="K66" s="77"/>
      <c r="L66" s="58"/>
    </row>
    <row r="67" spans="1:13" s="24" customFormat="1" ht="12.75">
      <c r="A67" s="66"/>
      <c r="B67" s="67" t="s">
        <v>99</v>
      </c>
      <c r="C67" s="68"/>
      <c r="D67" s="66"/>
      <c r="E67" s="66"/>
      <c r="F67" s="66"/>
      <c r="G67" s="66"/>
      <c r="H67" s="66"/>
      <c r="I67" s="66"/>
      <c r="J67" s="66"/>
      <c r="K67" s="66"/>
      <c r="L67" s="66"/>
      <c r="M67" s="29"/>
    </row>
    <row r="68" spans="1:13" s="24" customFormat="1" ht="12.75">
      <c r="A68" s="66"/>
      <c r="B68" s="69" t="s">
        <v>97</v>
      </c>
      <c r="C68" s="68"/>
      <c r="D68" s="66"/>
      <c r="E68" s="66"/>
      <c r="F68" s="66"/>
      <c r="G68" s="66"/>
      <c r="H68" s="66"/>
      <c r="I68" s="66"/>
      <c r="J68" s="66"/>
      <c r="K68" s="66"/>
      <c r="L68" s="66"/>
      <c r="M68" s="29"/>
    </row>
    <row r="69" spans="1:13" s="24" customFormat="1" ht="12.75">
      <c r="A69" s="66"/>
      <c r="B69" s="69" t="s">
        <v>98</v>
      </c>
      <c r="C69" s="68"/>
      <c r="D69" s="66"/>
      <c r="E69" s="66"/>
      <c r="F69" s="66"/>
      <c r="G69" s="66"/>
      <c r="H69" s="66"/>
      <c r="I69" s="66"/>
      <c r="J69" s="66"/>
      <c r="K69" s="66"/>
      <c r="L69" s="66"/>
      <c r="M69" s="29"/>
    </row>
    <row r="70" spans="1:13" s="24" customFormat="1" ht="3" customHeight="1">
      <c r="A70" s="66"/>
      <c r="B70" s="69"/>
      <c r="C70" s="68"/>
      <c r="D70" s="66"/>
      <c r="E70" s="66"/>
      <c r="F70" s="66"/>
      <c r="G70" s="66"/>
      <c r="H70" s="66"/>
      <c r="I70" s="66"/>
      <c r="J70" s="66"/>
      <c r="K70" s="66"/>
      <c r="L70" s="66"/>
      <c r="M70" s="29"/>
    </row>
    <row r="71" spans="1:13" s="24" customFormat="1" ht="12.75">
      <c r="A71" s="66"/>
      <c r="B71" s="69" t="s">
        <v>101</v>
      </c>
      <c r="C71" s="68"/>
      <c r="D71" s="66"/>
      <c r="E71" s="66"/>
      <c r="F71" s="66"/>
      <c r="G71" s="66"/>
      <c r="H71" s="66"/>
      <c r="I71" s="66"/>
      <c r="J71" s="66"/>
      <c r="K71" s="66"/>
      <c r="L71" s="66"/>
      <c r="M71" s="29"/>
    </row>
    <row r="72" spans="1:13" s="24" customFormat="1" ht="12.75">
      <c r="A72" s="66"/>
      <c r="B72" s="69" t="s">
        <v>102</v>
      </c>
      <c r="C72" s="68"/>
      <c r="D72" s="66"/>
      <c r="E72" s="66"/>
      <c r="F72" s="66"/>
      <c r="G72" s="66"/>
      <c r="H72" s="66"/>
      <c r="I72" s="66"/>
      <c r="J72" s="66"/>
      <c r="K72" s="66"/>
      <c r="L72" s="66"/>
      <c r="M72" s="29"/>
    </row>
    <row r="73" spans="1:13" s="24" customFormat="1" ht="3" customHeight="1">
      <c r="A73" s="66"/>
      <c r="B73" s="69"/>
      <c r="C73" s="68"/>
      <c r="D73" s="66"/>
      <c r="E73" s="66"/>
      <c r="F73" s="66"/>
      <c r="G73" s="66"/>
      <c r="H73" s="66"/>
      <c r="I73" s="66"/>
      <c r="J73" s="66"/>
      <c r="K73" s="66"/>
      <c r="L73" s="66"/>
      <c r="M73" s="29"/>
    </row>
    <row r="74" spans="1:13" s="24" customFormat="1" ht="26.1" customHeight="1">
      <c r="A74" s="66"/>
      <c r="B74" s="112" t="s">
        <v>130</v>
      </c>
      <c r="C74" s="112"/>
      <c r="D74" s="112"/>
      <c r="E74" s="112"/>
      <c r="F74" s="112"/>
      <c r="G74" s="112"/>
      <c r="H74" s="112"/>
      <c r="I74" s="112"/>
      <c r="J74" s="112"/>
      <c r="K74" s="112"/>
      <c r="L74" s="66"/>
      <c r="M74" s="29"/>
    </row>
    <row r="75" spans="1:13" s="24" customFormat="1" ht="12.75">
      <c r="A75" s="66"/>
      <c r="B75" s="67" t="s">
        <v>164</v>
      </c>
      <c r="C75" s="70"/>
      <c r="D75" s="70"/>
      <c r="E75" s="70"/>
      <c r="F75" s="70"/>
      <c r="G75" s="70"/>
      <c r="H75" s="70"/>
      <c r="I75" s="70"/>
      <c r="J75" s="70"/>
      <c r="K75" s="70"/>
      <c r="L75" s="66"/>
      <c r="M75" s="29"/>
    </row>
    <row r="76" spans="1:13" s="24" customFormat="1" ht="3" customHeight="1">
      <c r="A76" s="66"/>
      <c r="B76" s="67"/>
      <c r="C76" s="68"/>
      <c r="D76" s="66"/>
      <c r="E76" s="66"/>
      <c r="F76" s="66"/>
      <c r="G76" s="66"/>
      <c r="H76" s="66"/>
      <c r="I76" s="66"/>
      <c r="J76" s="66"/>
      <c r="K76" s="66"/>
      <c r="L76" s="66"/>
      <c r="M76" s="29"/>
    </row>
    <row r="77" spans="1:13" s="24" customFormat="1" ht="12.75">
      <c r="A77" s="66"/>
      <c r="B77" s="108" t="s">
        <v>126</v>
      </c>
      <c r="C77" s="68"/>
      <c r="D77" s="66"/>
      <c r="E77" s="66"/>
      <c r="F77" s="66"/>
      <c r="G77" s="66"/>
      <c r="H77" s="66"/>
      <c r="I77" s="66"/>
      <c r="J77" s="66"/>
      <c r="K77" s="66"/>
      <c r="L77" s="66"/>
      <c r="M77" s="29"/>
    </row>
    <row r="78" spans="1:13" s="24" customFormat="1" ht="3" customHeight="1">
      <c r="A78" s="66"/>
      <c r="B78" s="67"/>
      <c r="C78" s="68"/>
      <c r="D78" s="66"/>
      <c r="E78" s="66"/>
      <c r="F78" s="66"/>
      <c r="G78" s="66"/>
      <c r="H78" s="66"/>
      <c r="I78" s="66"/>
      <c r="J78" s="66"/>
      <c r="K78" s="66"/>
      <c r="L78" s="66"/>
      <c r="M78" s="29"/>
    </row>
  </sheetData>
  <mergeCells count="5">
    <mergeCell ref="B74:K74"/>
    <mergeCell ref="B16:G16"/>
    <mergeCell ref="B13:G13"/>
    <mergeCell ref="B10:G10"/>
    <mergeCell ref="B7:G7"/>
  </mergeCells>
  <hyperlinks>
    <hyperlink ref="B77" r:id="rId1" xr:uid="{91774C9B-18BC-4269-A2AD-47AA20090736}"/>
  </hyperlinks>
  <pageMargins left="0.7" right="0.7" top="0.75" bottom="0.75" header="0.3" footer="0.3"/>
  <pageSetup paperSize="9" orientation="portrait" verticalDpi="1200"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Lists!$A$5:$A$8</xm:f>
          </x14:formula1>
          <xm:sqref>B7</xm:sqref>
        </x14:dataValidation>
        <x14:dataValidation type="list" allowBlank="1" showInputMessage="1" showErrorMessage="1" xr:uid="{00000000-0002-0000-0400-000001000000}">
          <x14:formula1>
            <xm:f>Lists!$A$10:$A$12</xm:f>
          </x14:formula1>
          <xm:sqref>B10</xm:sqref>
        </x14:dataValidation>
        <x14:dataValidation type="list" allowBlank="1" showInputMessage="1" showErrorMessage="1" xr:uid="{00000000-0002-0000-0400-000002000000}">
          <x14:formula1>
            <xm:f>Lists!$A$14:$A$16</xm:f>
          </x14:formula1>
          <xm:sqref>B13</xm:sqref>
        </x14:dataValidation>
        <x14:dataValidation type="list" allowBlank="1" showInputMessage="1" showErrorMessage="1" xr:uid="{00000000-0002-0000-0400-000003000000}">
          <x14:formula1>
            <xm:f>Lists!$A$18:$A$19</xm:f>
          </x14:formula1>
          <xm:sqref>B16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5"/>
  <sheetViews>
    <sheetView showGridLines="0" tabSelected="1" zoomScaleNormal="100" workbookViewId="0">
      <pane xSplit="3" ySplit="22" topLeftCell="D51" activePane="bottomRight" state="frozen"/>
      <selection activeCell="B6" sqref="B6:G6"/>
      <selection pane="topRight" activeCell="B6" sqref="B6:G6"/>
      <selection pane="bottomLeft" activeCell="B6" sqref="B6:G6"/>
      <selection pane="bottomRight" activeCell="B2" sqref="B2"/>
    </sheetView>
  </sheetViews>
  <sheetFormatPr defaultColWidth="9.140625" defaultRowHeight="14.25"/>
  <cols>
    <col min="1" max="1" width="1.42578125" style="13" customWidth="1"/>
    <col min="2" max="2" width="18.85546875" style="14" customWidth="1"/>
    <col min="3" max="3" width="7.140625" style="15" hidden="1" customWidth="1"/>
    <col min="4" max="4" width="10.5703125" style="13" customWidth="1"/>
    <col min="5" max="15" width="9.140625" style="13"/>
    <col min="16" max="16" width="9.7109375" style="13" customWidth="1"/>
    <col min="17" max="17" width="1.42578125" style="13" customWidth="1"/>
    <col min="18" max="18" width="6.85546875" style="25" hidden="1" customWidth="1"/>
    <col min="19" max="19" width="6.85546875" style="13" customWidth="1"/>
    <col min="20" max="16384" width="9.140625" style="13"/>
  </cols>
  <sheetData>
    <row r="1" spans="1:18" ht="6" customHeight="1">
      <c r="A1" s="11"/>
      <c r="B1" s="50"/>
      <c r="C1" s="12"/>
      <c r="D1" s="11"/>
      <c r="E1" s="11"/>
      <c r="F1" s="11"/>
      <c r="G1" s="11"/>
      <c r="H1" s="11"/>
      <c r="I1" s="11"/>
      <c r="J1" s="11"/>
      <c r="K1" s="11"/>
      <c r="L1" s="11"/>
      <c r="M1" s="11"/>
      <c r="N1" s="11"/>
      <c r="O1" s="11"/>
      <c r="P1" s="11"/>
      <c r="Q1" s="11"/>
    </row>
    <row r="2" spans="1:18" ht="24" customHeight="1">
      <c r="A2" s="11"/>
      <c r="B2" s="81" t="s">
        <v>163</v>
      </c>
      <c r="C2" s="12"/>
      <c r="D2" s="11"/>
      <c r="E2" s="11"/>
      <c r="F2" s="11"/>
      <c r="G2" s="11"/>
      <c r="H2" s="11"/>
      <c r="I2" s="11"/>
      <c r="J2" s="11"/>
      <c r="K2" s="11"/>
      <c r="L2" s="11"/>
      <c r="M2" s="11"/>
      <c r="N2" s="11"/>
      <c r="O2" s="11"/>
      <c r="P2" s="11"/>
      <c r="Q2" s="11"/>
    </row>
    <row r="3" spans="1:18" ht="6" customHeight="1">
      <c r="A3" s="11"/>
      <c r="B3" s="50"/>
      <c r="C3" s="12"/>
      <c r="D3" s="11"/>
      <c r="E3" s="11"/>
      <c r="F3" s="11"/>
      <c r="G3" s="11"/>
      <c r="H3" s="11"/>
      <c r="I3" s="11"/>
      <c r="J3" s="11"/>
      <c r="K3" s="11"/>
      <c r="L3" s="11"/>
      <c r="M3" s="11"/>
      <c r="N3" s="11"/>
      <c r="O3" s="11"/>
      <c r="P3" s="11"/>
      <c r="Q3" s="11"/>
    </row>
    <row r="4" spans="1:18" ht="16.5">
      <c r="A4" s="51"/>
      <c r="B4" s="97" t="s">
        <v>54</v>
      </c>
      <c r="C4" s="53"/>
      <c r="D4" s="51"/>
      <c r="E4" s="51"/>
      <c r="F4" s="51"/>
      <c r="G4" s="51"/>
      <c r="H4" s="51"/>
      <c r="I4" s="51"/>
      <c r="J4" s="51"/>
      <c r="K4" s="51"/>
      <c r="L4" s="51"/>
      <c r="M4" s="51"/>
      <c r="N4" s="51"/>
      <c r="O4" s="51"/>
      <c r="P4" s="51"/>
      <c r="Q4" s="51"/>
    </row>
    <row r="5" spans="1:18" ht="6" customHeight="1">
      <c r="A5" s="51"/>
      <c r="B5" s="52"/>
      <c r="C5" s="53"/>
      <c r="D5" s="51"/>
      <c r="E5" s="51"/>
      <c r="F5" s="51"/>
      <c r="G5" s="51"/>
      <c r="H5" s="51"/>
      <c r="I5" s="51"/>
      <c r="J5" s="51"/>
      <c r="K5" s="51"/>
      <c r="L5" s="51"/>
      <c r="M5" s="51"/>
      <c r="N5" s="51"/>
      <c r="O5" s="51"/>
      <c r="P5" s="51"/>
      <c r="Q5" s="51"/>
    </row>
    <row r="6" spans="1:18" ht="16.5">
      <c r="A6" s="51"/>
      <c r="B6" s="54" t="s">
        <v>33</v>
      </c>
      <c r="C6" s="53"/>
      <c r="D6" s="51"/>
      <c r="E6" s="51"/>
      <c r="F6" s="51"/>
      <c r="G6" s="51"/>
      <c r="H6" s="51"/>
      <c r="I6" s="51"/>
      <c r="J6" s="51"/>
      <c r="K6" s="51"/>
      <c r="L6" s="51"/>
      <c r="M6" s="51"/>
      <c r="N6" s="51"/>
      <c r="O6" s="51"/>
      <c r="P6" s="51"/>
      <c r="Q6" s="51"/>
    </row>
    <row r="7" spans="1:18" ht="16.5">
      <c r="A7" s="51"/>
      <c r="B7" s="113" t="s">
        <v>51</v>
      </c>
      <c r="C7" s="113"/>
      <c r="D7" s="113"/>
      <c r="E7" s="113"/>
      <c r="F7" s="113"/>
      <c r="G7" s="113"/>
      <c r="H7" s="51"/>
      <c r="I7" s="51"/>
      <c r="J7" s="51"/>
      <c r="K7" s="51"/>
      <c r="L7" s="51"/>
      <c r="M7" s="51"/>
      <c r="N7" s="51"/>
      <c r="O7" s="51"/>
      <c r="P7" s="51"/>
      <c r="Q7" s="51"/>
      <c r="R7" s="26">
        <f>IF(B7="Weekly",0,IF(B7="hourly",9,IF(B7="hourly, excluding overtime",18,IF(LEFT(B7,6)="annual",27,1000))))</f>
        <v>18</v>
      </c>
    </row>
    <row r="8" spans="1:18" ht="6" customHeight="1">
      <c r="A8" s="51"/>
      <c r="B8" s="54"/>
      <c r="C8" s="51"/>
      <c r="D8" s="51"/>
      <c r="E8" s="51"/>
      <c r="F8" s="51"/>
      <c r="G8" s="51"/>
      <c r="H8" s="51"/>
      <c r="I8" s="51"/>
      <c r="J8" s="51"/>
      <c r="K8" s="51"/>
      <c r="L8" s="51"/>
      <c r="M8" s="51"/>
      <c r="N8" s="51"/>
      <c r="O8" s="51"/>
      <c r="P8" s="51"/>
      <c r="Q8" s="51"/>
      <c r="R8" s="26"/>
    </row>
    <row r="9" spans="1:18" ht="16.5">
      <c r="A9" s="51"/>
      <c r="B9" s="54" t="s">
        <v>34</v>
      </c>
      <c r="C9" s="51"/>
      <c r="D9" s="51"/>
      <c r="E9" s="51"/>
      <c r="F9" s="51"/>
      <c r="G9" s="51"/>
      <c r="H9" s="51"/>
      <c r="I9" s="51"/>
      <c r="J9" s="51"/>
      <c r="K9" s="51"/>
      <c r="L9" s="51"/>
      <c r="M9" s="51"/>
      <c r="N9" s="51"/>
      <c r="O9" s="51"/>
      <c r="P9" s="51"/>
      <c r="Q9" s="51"/>
      <c r="R9" s="26"/>
    </row>
    <row r="10" spans="1:18" ht="16.5">
      <c r="A10" s="51"/>
      <c r="B10" s="113" t="s">
        <v>35</v>
      </c>
      <c r="C10" s="113"/>
      <c r="D10" s="113"/>
      <c r="E10" s="113"/>
      <c r="F10" s="113"/>
      <c r="G10" s="113"/>
      <c r="H10" s="51"/>
      <c r="I10" s="51"/>
      <c r="J10" s="51"/>
      <c r="K10" s="51"/>
      <c r="L10" s="51"/>
      <c r="M10" s="51"/>
      <c r="N10" s="51"/>
      <c r="O10" s="51"/>
      <c r="P10" s="51"/>
      <c r="Q10" s="51"/>
      <c r="R10" s="26">
        <f>IF(B10="Full-time",3,IF(B10="Part-time",6,IF(B10="All employees",0,1000)))</f>
        <v>3</v>
      </c>
    </row>
    <row r="11" spans="1:18" ht="6" customHeight="1">
      <c r="A11" s="51"/>
      <c r="B11" s="54"/>
      <c r="C11" s="51"/>
      <c r="D11" s="51"/>
      <c r="E11" s="51"/>
      <c r="F11" s="51"/>
      <c r="G11" s="51"/>
      <c r="H11" s="51"/>
      <c r="I11" s="51"/>
      <c r="J11" s="51"/>
      <c r="K11" s="51"/>
      <c r="L11" s="51"/>
      <c r="M11" s="51"/>
      <c r="N11" s="51"/>
      <c r="O11" s="51"/>
      <c r="P11" s="51"/>
      <c r="Q11" s="51"/>
      <c r="R11" s="26"/>
    </row>
    <row r="12" spans="1:18" ht="16.5">
      <c r="A12" s="51"/>
      <c r="B12" s="54" t="s">
        <v>36</v>
      </c>
      <c r="C12" s="51"/>
      <c r="D12" s="51"/>
      <c r="E12" s="51"/>
      <c r="F12" s="51"/>
      <c r="G12" s="51"/>
      <c r="H12" s="51"/>
      <c r="I12" s="51"/>
      <c r="J12" s="51"/>
      <c r="K12" s="51"/>
      <c r="L12" s="51"/>
      <c r="M12" s="51"/>
      <c r="N12" s="51"/>
      <c r="O12" s="51"/>
      <c r="P12" s="51"/>
      <c r="Q12" s="51"/>
      <c r="R12" s="26"/>
    </row>
    <row r="13" spans="1:18" ht="16.5">
      <c r="A13" s="51"/>
      <c r="B13" s="113" t="s">
        <v>53</v>
      </c>
      <c r="C13" s="113"/>
      <c r="D13" s="113"/>
      <c r="E13" s="113"/>
      <c r="F13" s="113"/>
      <c r="G13" s="113"/>
      <c r="H13" s="51"/>
      <c r="I13" s="51"/>
      <c r="J13" s="51"/>
      <c r="K13" s="51"/>
      <c r="L13" s="51"/>
      <c r="M13" s="51"/>
      <c r="N13" s="51"/>
      <c r="O13" s="51"/>
      <c r="P13" s="51"/>
      <c r="Q13" s="51"/>
      <c r="R13" s="26">
        <f>IF(B13="Total",1,IF(B13="Men",2,IF(B13="Women",3,1000)))</f>
        <v>3</v>
      </c>
    </row>
    <row r="14" spans="1:18" ht="14.25" customHeight="1">
      <c r="A14" s="51"/>
      <c r="B14" s="55"/>
      <c r="C14" s="51"/>
      <c r="D14" s="51"/>
      <c r="E14" s="51"/>
      <c r="F14" s="51"/>
      <c r="G14" s="51"/>
      <c r="H14" s="51"/>
      <c r="I14" s="51"/>
      <c r="J14" s="51"/>
      <c r="K14" s="51"/>
      <c r="L14" s="51"/>
      <c r="M14" s="51"/>
      <c r="N14" s="51"/>
      <c r="O14" s="51"/>
      <c r="P14" s="51"/>
      <c r="Q14" s="51"/>
      <c r="R14" s="27">
        <f>R13+R10+R7</f>
        <v>24</v>
      </c>
    </row>
    <row r="15" spans="1:18" ht="16.5">
      <c r="A15" s="51"/>
      <c r="B15" s="54" t="s">
        <v>55</v>
      </c>
      <c r="C15" s="51"/>
      <c r="D15" s="51"/>
      <c r="E15" s="51"/>
      <c r="F15" s="51"/>
      <c r="G15" s="51"/>
      <c r="H15" s="51"/>
      <c r="I15" s="51"/>
      <c r="J15" s="51"/>
      <c r="K15" s="51"/>
      <c r="L15" s="51"/>
      <c r="M15" s="51"/>
      <c r="N15" s="51"/>
      <c r="O15" s="51"/>
      <c r="P15" s="51"/>
      <c r="Q15" s="51"/>
      <c r="R15" s="26"/>
    </row>
    <row r="16" spans="1:18" ht="16.5">
      <c r="A16" s="51"/>
      <c r="B16" s="113" t="s">
        <v>56</v>
      </c>
      <c r="C16" s="113"/>
      <c r="D16" s="113"/>
      <c r="E16" s="113"/>
      <c r="F16" s="113"/>
      <c r="G16" s="113"/>
      <c r="H16" s="51"/>
      <c r="I16" s="51"/>
      <c r="J16" s="51"/>
      <c r="K16" s="51"/>
      <c r="L16" s="51"/>
      <c r="M16" s="51"/>
      <c r="N16" s="51"/>
      <c r="O16" s="51"/>
      <c r="P16" s="51"/>
      <c r="Q16" s="51"/>
      <c r="R16" s="26">
        <f>IF(B16="No",1,IF(B16="Yes, show figures in 2024 prices",2,1000))</f>
        <v>1</v>
      </c>
    </row>
    <row r="17" spans="1:18" ht="16.5">
      <c r="A17" s="51"/>
      <c r="B17" s="83"/>
      <c r="C17" s="83"/>
      <c r="D17" s="83"/>
      <c r="E17" s="83"/>
      <c r="F17" s="83"/>
      <c r="G17" s="83"/>
      <c r="H17" s="51"/>
      <c r="I17" s="51"/>
      <c r="J17" s="51"/>
      <c r="K17" s="51"/>
      <c r="L17" s="51"/>
      <c r="M17" s="51"/>
      <c r="N17" s="51"/>
      <c r="O17" s="51"/>
      <c r="P17" s="51"/>
      <c r="Q17" s="51"/>
      <c r="R17" s="26"/>
    </row>
    <row r="18" spans="1:18" ht="6" customHeight="1">
      <c r="A18" s="72"/>
      <c r="B18" s="74"/>
      <c r="C18" s="73"/>
      <c r="D18" s="72"/>
      <c r="E18" s="72"/>
      <c r="F18" s="72"/>
      <c r="G18" s="72"/>
      <c r="H18" s="72"/>
      <c r="I18" s="72"/>
      <c r="J18" s="72"/>
      <c r="K18" s="72"/>
      <c r="L18" s="72"/>
      <c r="M18" s="72"/>
      <c r="N18" s="72"/>
      <c r="O18" s="72"/>
      <c r="P18" s="72"/>
      <c r="Q18" s="72"/>
    </row>
    <row r="19" spans="1:18" ht="19.5" customHeight="1">
      <c r="A19" s="72"/>
      <c r="B19" s="81" t="str">
        <f ca="1">OFFSET(Lists!$I$5,R14-1,0)</f>
        <v>Median hourly pay excluding overtime, female full-time employees (£)</v>
      </c>
      <c r="C19" s="73"/>
      <c r="D19" s="72"/>
      <c r="E19" s="72"/>
      <c r="F19" s="72"/>
      <c r="G19" s="72"/>
      <c r="H19" s="72"/>
      <c r="I19" s="72"/>
      <c r="J19" s="72"/>
      <c r="K19" s="72"/>
      <c r="L19" s="72"/>
      <c r="M19" s="72"/>
      <c r="N19" s="72"/>
      <c r="O19" s="72"/>
      <c r="P19" s="72"/>
      <c r="Q19" s="72"/>
    </row>
    <row r="20" spans="1:18" ht="15.75">
      <c r="A20" s="72"/>
      <c r="B20" s="82" t="str">
        <f>IF($R$16=1,"Cash terms","2021 prices, adjusted for CPI inflation")&amp;"; "&amp;IF(LEFT(B7,6)="Annual","data refer to pay received over twelve months to April","data at April each year")</f>
        <v>Cash terms; data at April each year</v>
      </c>
      <c r="C20" s="72"/>
      <c r="D20" s="72"/>
      <c r="E20" s="72"/>
      <c r="F20" s="72"/>
      <c r="G20" s="72"/>
      <c r="H20" s="72"/>
      <c r="I20" s="72"/>
      <c r="J20" s="72"/>
      <c r="K20" s="72"/>
      <c r="L20" s="72"/>
      <c r="M20" s="72"/>
      <c r="N20" s="72"/>
      <c r="O20" s="72"/>
      <c r="P20" s="72"/>
      <c r="Q20" s="72"/>
    </row>
    <row r="21" spans="1:18" ht="6" customHeight="1">
      <c r="A21" s="11"/>
      <c r="B21" s="50"/>
      <c r="C21" s="12"/>
      <c r="D21" s="11"/>
      <c r="E21" s="11"/>
      <c r="F21" s="11"/>
      <c r="G21" s="11"/>
      <c r="H21" s="11"/>
      <c r="I21" s="11"/>
      <c r="J21" s="11"/>
      <c r="K21" s="11"/>
      <c r="L21" s="11"/>
      <c r="M21" s="11"/>
      <c r="N21" s="11"/>
      <c r="O21" s="11"/>
      <c r="P21" s="11"/>
      <c r="Q21" s="11"/>
    </row>
    <row r="22" spans="1:18" s="80" customFormat="1" ht="45">
      <c r="A22" s="78"/>
      <c r="B22" s="57"/>
      <c r="C22" s="56"/>
      <c r="D22" s="84" t="s">
        <v>4</v>
      </c>
      <c r="E22" s="84" t="s">
        <v>5</v>
      </c>
      <c r="F22" s="84" t="s">
        <v>6</v>
      </c>
      <c r="G22" s="84" t="s">
        <v>7</v>
      </c>
      <c r="H22" s="84" t="s">
        <v>8</v>
      </c>
      <c r="I22" s="84" t="s">
        <v>9</v>
      </c>
      <c r="J22" s="84" t="s">
        <v>10</v>
      </c>
      <c r="K22" s="84" t="s">
        <v>11</v>
      </c>
      <c r="L22" s="84" t="s">
        <v>12</v>
      </c>
      <c r="M22" s="84" t="s">
        <v>13</v>
      </c>
      <c r="N22" s="84" t="s">
        <v>14</v>
      </c>
      <c r="O22" s="84" t="s">
        <v>15</v>
      </c>
      <c r="P22" s="84" t="s">
        <v>16</v>
      </c>
      <c r="Q22" s="78"/>
      <c r="R22" s="79"/>
    </row>
    <row r="23" spans="1:18" ht="19.5" customHeight="1">
      <c r="A23" s="51"/>
      <c r="B23" s="55">
        <v>1997</v>
      </c>
      <c r="C23" s="53">
        <v>0</v>
      </c>
      <c r="D23" s="103">
        <f ca="1">IF($R$16=1,OFFSET('Workplace region data'!F$3,36*'Workplace region'!$C23+'Workplace region'!$R$14-1,0),IF($R$16=2,OFFSET('Workplace region data'!T$3,36*'Workplace region'!$C23+'Workplace region'!$R$14-1,0)))</f>
        <v>6.94</v>
      </c>
      <c r="E23" s="103">
        <f ca="1">IF($R$16=1,OFFSET('Workplace region data'!G$3,36*'Workplace region'!$C23+'Workplace region'!$R$14-1,0),IF($R$16=2,OFFSET('Workplace region data'!U$3,36*'Workplace region'!$C23+'Workplace region'!$R$14-1,0)))</f>
        <v>6.31</v>
      </c>
      <c r="F23" s="103">
        <f ca="1">IF($R$16=1,OFFSET('Workplace region data'!H$3,36*'Workplace region'!$C23+'Workplace region'!$R$14-1,0),IF($R$16=2,OFFSET('Workplace region data'!V$3,36*'Workplace region'!$C23+'Workplace region'!$R$14-1,0)))</f>
        <v>6.56</v>
      </c>
      <c r="G23" s="103">
        <f ca="1">IF($R$16=1,OFFSET('Workplace region data'!I$3,36*'Workplace region'!$C23+'Workplace region'!$R$14-1,0),IF($R$16=2,OFFSET('Workplace region data'!W$3,36*'Workplace region'!$C23+'Workplace region'!$R$14-1,0)))</f>
        <v>6.29</v>
      </c>
      <c r="H23" s="103">
        <f ca="1">IF($R$16=1,OFFSET('Workplace region data'!J$3,36*'Workplace region'!$C23+'Workplace region'!$R$14-1,0),IF($R$16=2,OFFSET('Workplace region data'!X$3,36*'Workplace region'!$C23+'Workplace region'!$R$14-1,0)))</f>
        <v>6.1</v>
      </c>
      <c r="I23" s="103">
        <f ca="1">IF($R$16=1,OFFSET('Workplace region data'!K$3,36*'Workplace region'!$C23+'Workplace region'!$R$14-1,0),IF($R$16=2,OFFSET('Workplace region data'!Y$3,36*'Workplace region'!$C23+'Workplace region'!$R$14-1,0)))</f>
        <v>6.39</v>
      </c>
      <c r="J23" s="103">
        <f ca="1">IF($R$16=1,OFFSET('Workplace region data'!L$3,36*'Workplace region'!$C23+'Workplace region'!$R$14-1,0),IF($R$16=2,OFFSET('Workplace region data'!Z$3,36*'Workplace region'!$C23+'Workplace region'!$R$14-1,0)))</f>
        <v>6.94</v>
      </c>
      <c r="K23" s="103">
        <f ca="1">IF($R$16=1,OFFSET('Workplace region data'!M$3,36*'Workplace region'!$C23+'Workplace region'!$R$14-1,0),IF($R$16=2,OFFSET('Workplace region data'!AA$3,36*'Workplace region'!$C23+'Workplace region'!$R$14-1,0)))</f>
        <v>9.41</v>
      </c>
      <c r="L23" s="103">
        <f ca="1">IF($R$16=1,OFFSET('Workplace region data'!N$3,36*'Workplace region'!$C23+'Workplace region'!$R$14-1,0),IF($R$16=2,OFFSET('Workplace region data'!AB$3,36*'Workplace region'!$C23+'Workplace region'!$R$14-1,0)))</f>
        <v>7.14</v>
      </c>
      <c r="M23" s="103">
        <f ca="1">IF($R$16=1,OFFSET('Workplace region data'!O$3,36*'Workplace region'!$C23+'Workplace region'!$R$14-1,0),IF($R$16=2,OFFSET('Workplace region data'!AC$3,36*'Workplace region'!$C23+'Workplace region'!$R$14-1,0)))</f>
        <v>6.38</v>
      </c>
      <c r="N23" s="103">
        <f ca="1">IF($R$16=1,OFFSET('Workplace region data'!P$3,36*'Workplace region'!$C23+'Workplace region'!$R$14-1,0),IF($R$16=2,OFFSET('Workplace region data'!AD$3,36*'Workplace region'!$C23+'Workplace region'!$R$14-1,0)))</f>
        <v>6.46</v>
      </c>
      <c r="O23" s="103">
        <f ca="1">IF($R$16=1,OFFSET('Workplace region data'!Q$3,36*'Workplace region'!$C23+'Workplace region'!$R$14-1,0),IF($R$16=2,OFFSET('Workplace region data'!AE$3,36*'Workplace region'!$C23+'Workplace region'!$R$14-1,0)))</f>
        <v>6.45</v>
      </c>
      <c r="P23" s="103">
        <f ca="1">IF($R$16=1,OFFSET('Workplace region data'!R$3,36*'Workplace region'!$C23+'Workplace region'!$R$14-1,0),IF($R$16=2,OFFSET('Workplace region data'!AF$3,36*'Workplace region'!$C23+'Workplace region'!$R$14-1,0)))</f>
        <v>6.23</v>
      </c>
      <c r="Q23" s="51"/>
    </row>
    <row r="24" spans="1:18">
      <c r="A24" s="51"/>
      <c r="B24" s="55">
        <v>1998</v>
      </c>
      <c r="C24" s="53">
        <v>1</v>
      </c>
      <c r="D24" s="103">
        <f ca="1">IF($R$16=1,OFFSET('Workplace region data'!F$3,36*'Workplace region'!$C24+'Workplace region'!$R$14-1,0),IF($R$16=2,OFFSET('Workplace region data'!T$3,36*'Workplace region'!$C24+'Workplace region'!$R$14-1,0)))</f>
        <v>7.22</v>
      </c>
      <c r="E24" s="103">
        <f ca="1">IF($R$16=1,OFFSET('Workplace region data'!G$3,36*'Workplace region'!$C24+'Workplace region'!$R$14-1,0),IF($R$16=2,OFFSET('Workplace region data'!U$3,36*'Workplace region'!$C24+'Workplace region'!$R$14-1,0)))</f>
        <v>6.29</v>
      </c>
      <c r="F24" s="103">
        <f ca="1">IF($R$16=1,OFFSET('Workplace region data'!H$3,36*'Workplace region'!$C24+'Workplace region'!$R$14-1,0),IF($R$16=2,OFFSET('Workplace region data'!V$3,36*'Workplace region'!$C24+'Workplace region'!$R$14-1,0)))</f>
        <v>6.77</v>
      </c>
      <c r="G24" s="103">
        <f ca="1">IF($R$16=1,OFFSET('Workplace region data'!I$3,36*'Workplace region'!$C24+'Workplace region'!$R$14-1,0),IF($R$16=2,OFFSET('Workplace region data'!W$3,36*'Workplace region'!$C24+'Workplace region'!$R$14-1,0)))</f>
        <v>6.61</v>
      </c>
      <c r="H24" s="103">
        <f ca="1">IF($R$16=1,OFFSET('Workplace region data'!J$3,36*'Workplace region'!$C24+'Workplace region'!$R$14-1,0),IF($R$16=2,OFFSET('Workplace region data'!X$3,36*'Workplace region'!$C24+'Workplace region'!$R$14-1,0)))</f>
        <v>6.26</v>
      </c>
      <c r="I24" s="103">
        <f ca="1">IF($R$16=1,OFFSET('Workplace region data'!K$3,36*'Workplace region'!$C24+'Workplace region'!$R$14-1,0),IF($R$16=2,OFFSET('Workplace region data'!Y$3,36*'Workplace region'!$C24+'Workplace region'!$R$14-1,0)))</f>
        <v>6.72</v>
      </c>
      <c r="J24" s="103">
        <f ca="1">IF($R$16=1,OFFSET('Workplace region data'!L$3,36*'Workplace region'!$C24+'Workplace region'!$R$14-1,0),IF($R$16=2,OFFSET('Workplace region data'!Z$3,36*'Workplace region'!$C24+'Workplace region'!$R$14-1,0)))</f>
        <v>7.29</v>
      </c>
      <c r="K24" s="103">
        <f ca="1">IF($R$16=1,OFFSET('Workplace region data'!M$3,36*'Workplace region'!$C24+'Workplace region'!$R$14-1,0),IF($R$16=2,OFFSET('Workplace region data'!AA$3,36*'Workplace region'!$C24+'Workplace region'!$R$14-1,0)))</f>
        <v>9.83</v>
      </c>
      <c r="L24" s="103">
        <f ca="1">IF($R$16=1,OFFSET('Workplace region data'!N$3,36*'Workplace region'!$C24+'Workplace region'!$R$14-1,0),IF($R$16=2,OFFSET('Workplace region data'!AB$3,36*'Workplace region'!$C24+'Workplace region'!$R$14-1,0)))</f>
        <v>7.51</v>
      </c>
      <c r="M24" s="103">
        <f ca="1">IF($R$16=1,OFFSET('Workplace region data'!O$3,36*'Workplace region'!$C24+'Workplace region'!$R$14-1,0),IF($R$16=2,OFFSET('Workplace region data'!AC$3,36*'Workplace region'!$C24+'Workplace region'!$R$14-1,0)))</f>
        <v>6.68</v>
      </c>
      <c r="N24" s="103">
        <f ca="1">IF($R$16=1,OFFSET('Workplace region data'!P$3,36*'Workplace region'!$C24+'Workplace region'!$R$14-1,0),IF($R$16=2,OFFSET('Workplace region data'!AD$3,36*'Workplace region'!$C24+'Workplace region'!$R$14-1,0)))</f>
        <v>6.64</v>
      </c>
      <c r="O24" s="103">
        <f ca="1">IF($R$16=1,OFFSET('Workplace region data'!Q$3,36*'Workplace region'!$C24+'Workplace region'!$R$14-1,0),IF($R$16=2,OFFSET('Workplace region data'!AE$3,36*'Workplace region'!$C24+'Workplace region'!$R$14-1,0)))</f>
        <v>6.75</v>
      </c>
      <c r="P24" s="103">
        <f ca="1">IF($R$16=1,OFFSET('Workplace region data'!R$3,36*'Workplace region'!$C24+'Workplace region'!$R$14-1,0),IF($R$16=2,OFFSET('Workplace region data'!AF$3,36*'Workplace region'!$C24+'Workplace region'!$R$14-1,0)))</f>
        <v>6.61</v>
      </c>
      <c r="Q24" s="51"/>
    </row>
    <row r="25" spans="1:18">
      <c r="A25" s="51"/>
      <c r="B25" s="55">
        <v>1999</v>
      </c>
      <c r="C25" s="53">
        <v>2</v>
      </c>
      <c r="D25" s="103">
        <f ca="1">IF($R$16=1,OFFSET('Workplace region data'!F$3,36*'Workplace region'!$C25+'Workplace region'!$R$14-1,0),IF($R$16=2,OFFSET('Workplace region data'!T$3,36*'Workplace region'!$C25+'Workplace region'!$R$14-1,0)))</f>
        <v>7.58</v>
      </c>
      <c r="E25" s="103">
        <f ca="1">IF($R$16=1,OFFSET('Workplace region data'!G$3,36*'Workplace region'!$C25+'Workplace region'!$R$14-1,0),IF($R$16=2,OFFSET('Workplace region data'!U$3,36*'Workplace region'!$C25+'Workplace region'!$R$14-1,0)))</f>
        <v>6.63</v>
      </c>
      <c r="F25" s="103">
        <f ca="1">IF($R$16=1,OFFSET('Workplace region data'!H$3,36*'Workplace region'!$C25+'Workplace region'!$R$14-1,0),IF($R$16=2,OFFSET('Workplace region data'!V$3,36*'Workplace region'!$C25+'Workplace region'!$R$14-1,0)))</f>
        <v>7</v>
      </c>
      <c r="G25" s="103">
        <f ca="1">IF($R$16=1,OFFSET('Workplace region data'!I$3,36*'Workplace region'!$C25+'Workplace region'!$R$14-1,0),IF($R$16=2,OFFSET('Workplace region data'!W$3,36*'Workplace region'!$C25+'Workplace region'!$R$14-1,0)))</f>
        <v>6.93</v>
      </c>
      <c r="H25" s="103">
        <f ca="1">IF($R$16=1,OFFSET('Workplace region data'!J$3,36*'Workplace region'!$C25+'Workplace region'!$R$14-1,0),IF($R$16=2,OFFSET('Workplace region data'!X$3,36*'Workplace region'!$C25+'Workplace region'!$R$14-1,0)))</f>
        <v>6.6</v>
      </c>
      <c r="I25" s="103">
        <f ca="1">IF($R$16=1,OFFSET('Workplace region data'!K$3,36*'Workplace region'!$C25+'Workplace region'!$R$14-1,0),IF($R$16=2,OFFSET('Workplace region data'!Y$3,36*'Workplace region'!$C25+'Workplace region'!$R$14-1,0)))</f>
        <v>7</v>
      </c>
      <c r="J25" s="103">
        <f ca="1">IF($R$16=1,OFFSET('Workplace region data'!L$3,36*'Workplace region'!$C25+'Workplace region'!$R$14-1,0),IF($R$16=2,OFFSET('Workplace region data'!Z$3,36*'Workplace region'!$C25+'Workplace region'!$R$14-1,0)))</f>
        <v>7.54</v>
      </c>
      <c r="K25" s="103">
        <f ca="1">IF($R$16=1,OFFSET('Workplace region data'!M$3,36*'Workplace region'!$C25+'Workplace region'!$R$14-1,0),IF($R$16=2,OFFSET('Workplace region data'!AA$3,36*'Workplace region'!$C25+'Workplace region'!$R$14-1,0)))</f>
        <v>10.24</v>
      </c>
      <c r="L25" s="103">
        <f ca="1">IF($R$16=1,OFFSET('Workplace region data'!N$3,36*'Workplace region'!$C25+'Workplace region'!$R$14-1,0),IF($R$16=2,OFFSET('Workplace region data'!AB$3,36*'Workplace region'!$C25+'Workplace region'!$R$14-1,0)))</f>
        <v>7.84</v>
      </c>
      <c r="M25" s="103">
        <f ca="1">IF($R$16=1,OFFSET('Workplace region data'!O$3,36*'Workplace region'!$C25+'Workplace region'!$R$14-1,0),IF($R$16=2,OFFSET('Workplace region data'!AC$3,36*'Workplace region'!$C25+'Workplace region'!$R$14-1,0)))</f>
        <v>6.89</v>
      </c>
      <c r="N25" s="103">
        <f ca="1">IF($R$16=1,OFFSET('Workplace region data'!P$3,36*'Workplace region'!$C25+'Workplace region'!$R$14-1,0),IF($R$16=2,OFFSET('Workplace region data'!AD$3,36*'Workplace region'!$C25+'Workplace region'!$R$14-1,0)))</f>
        <v>6.93</v>
      </c>
      <c r="O25" s="103">
        <f ca="1">IF($R$16=1,OFFSET('Workplace region data'!Q$3,36*'Workplace region'!$C25+'Workplace region'!$R$14-1,0),IF($R$16=2,OFFSET('Workplace region data'!AE$3,36*'Workplace region'!$C25+'Workplace region'!$R$14-1,0)))</f>
        <v>7.2</v>
      </c>
      <c r="P25" s="103">
        <f ca="1">IF($R$16=1,OFFSET('Workplace region data'!R$3,36*'Workplace region'!$C25+'Workplace region'!$R$14-1,0),IF($R$16=2,OFFSET('Workplace region data'!AF$3,36*'Workplace region'!$C25+'Workplace region'!$R$14-1,0)))</f>
        <v>6.93</v>
      </c>
      <c r="Q25" s="51"/>
    </row>
    <row r="26" spans="1:18">
      <c r="A26" s="51"/>
      <c r="B26" s="55">
        <v>2000</v>
      </c>
      <c r="C26" s="53">
        <v>3</v>
      </c>
      <c r="D26" s="103">
        <f ca="1">IF($R$16=1,OFFSET('Workplace region data'!F$3,36*'Workplace region'!$C26+'Workplace region'!$R$14-1,0),IF($R$16=2,OFFSET('Workplace region data'!T$3,36*'Workplace region'!$C26+'Workplace region'!$R$14-1,0)))</f>
        <v>7.83</v>
      </c>
      <c r="E26" s="103">
        <f ca="1">IF($R$16=1,OFFSET('Workplace region data'!G$3,36*'Workplace region'!$C26+'Workplace region'!$R$14-1,0),IF($R$16=2,OFFSET('Workplace region data'!U$3,36*'Workplace region'!$C26+'Workplace region'!$R$14-1,0)))</f>
        <v>6.95</v>
      </c>
      <c r="F26" s="103">
        <f ca="1">IF($R$16=1,OFFSET('Workplace region data'!H$3,36*'Workplace region'!$C26+'Workplace region'!$R$14-1,0),IF($R$16=2,OFFSET('Workplace region data'!V$3,36*'Workplace region'!$C26+'Workplace region'!$R$14-1,0)))</f>
        <v>7.28</v>
      </c>
      <c r="G26" s="103">
        <f ca="1">IF($R$16=1,OFFSET('Workplace region data'!I$3,36*'Workplace region'!$C26+'Workplace region'!$R$14-1,0),IF($R$16=2,OFFSET('Workplace region data'!W$3,36*'Workplace region'!$C26+'Workplace region'!$R$14-1,0)))</f>
        <v>7.05</v>
      </c>
      <c r="H26" s="103">
        <f ca="1">IF($R$16=1,OFFSET('Workplace region data'!J$3,36*'Workplace region'!$C26+'Workplace region'!$R$14-1,0),IF($R$16=2,OFFSET('Workplace region data'!X$3,36*'Workplace region'!$C26+'Workplace region'!$R$14-1,0)))</f>
        <v>6.91</v>
      </c>
      <c r="I26" s="103">
        <f ca="1">IF($R$16=1,OFFSET('Workplace region data'!K$3,36*'Workplace region'!$C26+'Workplace region'!$R$14-1,0),IF($R$16=2,OFFSET('Workplace region data'!Y$3,36*'Workplace region'!$C26+'Workplace region'!$R$14-1,0)))</f>
        <v>7.3</v>
      </c>
      <c r="J26" s="103">
        <f ca="1">IF($R$16=1,OFFSET('Workplace region data'!L$3,36*'Workplace region'!$C26+'Workplace region'!$R$14-1,0),IF($R$16=2,OFFSET('Workplace region data'!Z$3,36*'Workplace region'!$C26+'Workplace region'!$R$14-1,0)))</f>
        <v>7.73</v>
      </c>
      <c r="K26" s="103">
        <f ca="1">IF($R$16=1,OFFSET('Workplace region data'!M$3,36*'Workplace region'!$C26+'Workplace region'!$R$14-1,0),IF($R$16=2,OFFSET('Workplace region data'!AA$3,36*'Workplace region'!$C26+'Workplace region'!$R$14-1,0)))</f>
        <v>10.63</v>
      </c>
      <c r="L26" s="103">
        <f ca="1">IF($R$16=1,OFFSET('Workplace region data'!N$3,36*'Workplace region'!$C26+'Workplace region'!$R$14-1,0),IF($R$16=2,OFFSET('Workplace region data'!AB$3,36*'Workplace region'!$C26+'Workplace region'!$R$14-1,0)))</f>
        <v>8.2200000000000006</v>
      </c>
      <c r="M26" s="103">
        <f ca="1">IF($R$16=1,OFFSET('Workplace region data'!O$3,36*'Workplace region'!$C26+'Workplace region'!$R$14-1,0),IF($R$16=2,OFFSET('Workplace region data'!AC$3,36*'Workplace region'!$C26+'Workplace region'!$R$14-1,0)))</f>
        <v>7.16</v>
      </c>
      <c r="N26" s="103">
        <f ca="1">IF($R$16=1,OFFSET('Workplace region data'!P$3,36*'Workplace region'!$C26+'Workplace region'!$R$14-1,0),IF($R$16=2,OFFSET('Workplace region data'!AD$3,36*'Workplace region'!$C26+'Workplace region'!$R$14-1,0)))</f>
        <v>7.2</v>
      </c>
      <c r="O26" s="103">
        <f ca="1">IF($R$16=1,OFFSET('Workplace region data'!Q$3,36*'Workplace region'!$C26+'Workplace region'!$R$14-1,0),IF($R$16=2,OFFSET('Workplace region data'!AE$3,36*'Workplace region'!$C26+'Workplace region'!$R$14-1,0)))</f>
        <v>7.32</v>
      </c>
      <c r="P26" s="103">
        <f ca="1">IF($R$16=1,OFFSET('Workplace region data'!R$3,36*'Workplace region'!$C26+'Workplace region'!$R$14-1,0),IF($R$16=2,OFFSET('Workplace region data'!AF$3,36*'Workplace region'!$C26+'Workplace region'!$R$14-1,0)))</f>
        <v>7.2</v>
      </c>
      <c r="Q26" s="51"/>
    </row>
    <row r="27" spans="1:18">
      <c r="A27" s="51"/>
      <c r="B27" s="55">
        <v>2001</v>
      </c>
      <c r="C27" s="53">
        <v>4</v>
      </c>
      <c r="D27" s="103">
        <f ca="1">IF($R$16=1,OFFSET('Workplace region data'!F$3,36*'Workplace region'!$C27+'Workplace region'!$R$14-1,0),IF($R$16=2,OFFSET('Workplace region data'!T$3,36*'Workplace region'!$C27+'Workplace region'!$R$14-1,0)))</f>
        <v>8.23</v>
      </c>
      <c r="E27" s="103">
        <f ca="1">IF($R$16=1,OFFSET('Workplace region data'!G$3,36*'Workplace region'!$C27+'Workplace region'!$R$14-1,0),IF($R$16=2,OFFSET('Workplace region data'!U$3,36*'Workplace region'!$C27+'Workplace region'!$R$14-1,0)))</f>
        <v>7.16</v>
      </c>
      <c r="F27" s="103">
        <f ca="1">IF($R$16=1,OFFSET('Workplace region data'!H$3,36*'Workplace region'!$C27+'Workplace region'!$R$14-1,0),IF($R$16=2,OFFSET('Workplace region data'!V$3,36*'Workplace region'!$C27+'Workplace region'!$R$14-1,0)))</f>
        <v>7.7</v>
      </c>
      <c r="G27" s="103">
        <f ca="1">IF($R$16=1,OFFSET('Workplace region data'!I$3,36*'Workplace region'!$C27+'Workplace region'!$R$14-1,0),IF($R$16=2,OFFSET('Workplace region data'!W$3,36*'Workplace region'!$C27+'Workplace region'!$R$14-1,0)))</f>
        <v>7.4</v>
      </c>
      <c r="H27" s="103">
        <f ca="1">IF($R$16=1,OFFSET('Workplace region data'!J$3,36*'Workplace region'!$C27+'Workplace region'!$R$14-1,0),IF($R$16=2,OFFSET('Workplace region data'!X$3,36*'Workplace region'!$C27+'Workplace region'!$R$14-1,0)))</f>
        <v>7.21</v>
      </c>
      <c r="I27" s="103">
        <f ca="1">IF($R$16=1,OFFSET('Workplace region data'!K$3,36*'Workplace region'!$C27+'Workplace region'!$R$14-1,0),IF($R$16=2,OFFSET('Workplace region data'!Y$3,36*'Workplace region'!$C27+'Workplace region'!$R$14-1,0)))</f>
        <v>7.69</v>
      </c>
      <c r="J27" s="103">
        <f ca="1">IF($R$16=1,OFFSET('Workplace region data'!L$3,36*'Workplace region'!$C27+'Workplace region'!$R$14-1,0),IF($R$16=2,OFFSET('Workplace region data'!Z$3,36*'Workplace region'!$C27+'Workplace region'!$R$14-1,0)))</f>
        <v>8.14</v>
      </c>
      <c r="K27" s="103">
        <f ca="1">IF($R$16=1,OFFSET('Workplace region data'!M$3,36*'Workplace region'!$C27+'Workplace region'!$R$14-1,0),IF($R$16=2,OFFSET('Workplace region data'!AA$3,36*'Workplace region'!$C27+'Workplace region'!$R$14-1,0)))</f>
        <v>11.41</v>
      </c>
      <c r="L27" s="103">
        <f ca="1">IF($R$16=1,OFFSET('Workplace region data'!N$3,36*'Workplace region'!$C27+'Workplace region'!$R$14-1,0),IF($R$16=2,OFFSET('Workplace region data'!AB$3,36*'Workplace region'!$C27+'Workplace region'!$R$14-1,0)))</f>
        <v>8.65</v>
      </c>
      <c r="M27" s="103">
        <f ca="1">IF($R$16=1,OFFSET('Workplace region data'!O$3,36*'Workplace region'!$C27+'Workplace region'!$R$14-1,0),IF($R$16=2,OFFSET('Workplace region data'!AC$3,36*'Workplace region'!$C27+'Workplace region'!$R$14-1,0)))</f>
        <v>7.52</v>
      </c>
      <c r="N27" s="103">
        <f ca="1">IF($R$16=1,OFFSET('Workplace region data'!P$3,36*'Workplace region'!$C27+'Workplace region'!$R$14-1,0),IF($R$16=2,OFFSET('Workplace region data'!AD$3,36*'Workplace region'!$C27+'Workplace region'!$R$14-1,0)))</f>
        <v>7.43</v>
      </c>
      <c r="O27" s="103">
        <f ca="1">IF($R$16=1,OFFSET('Workplace region data'!Q$3,36*'Workplace region'!$C27+'Workplace region'!$R$14-1,0),IF($R$16=2,OFFSET('Workplace region data'!AE$3,36*'Workplace region'!$C27+'Workplace region'!$R$14-1,0)))</f>
        <v>7.76</v>
      </c>
      <c r="P27" s="103">
        <f ca="1">IF($R$16=1,OFFSET('Workplace region data'!R$3,36*'Workplace region'!$C27+'Workplace region'!$R$14-1,0),IF($R$16=2,OFFSET('Workplace region data'!AF$3,36*'Workplace region'!$C27+'Workplace region'!$R$14-1,0)))</f>
        <v>7.49</v>
      </c>
      <c r="Q27" s="51"/>
    </row>
    <row r="28" spans="1:18">
      <c r="A28" s="51"/>
      <c r="B28" s="55">
        <v>2002</v>
      </c>
      <c r="C28" s="53">
        <v>5</v>
      </c>
      <c r="D28" s="103">
        <f ca="1">IF($R$16=1,OFFSET('Workplace region data'!F$3,36*'Workplace region'!$C28+'Workplace region'!$R$14-1,0),IF($R$16=2,OFFSET('Workplace region data'!T$3,36*'Workplace region'!$C28+'Workplace region'!$R$14-1,0)))</f>
        <v>8.67</v>
      </c>
      <c r="E28" s="103">
        <f ca="1">IF($R$16=1,OFFSET('Workplace region data'!G$3,36*'Workplace region'!$C28+'Workplace region'!$R$14-1,0),IF($R$16=2,OFFSET('Workplace region data'!U$3,36*'Workplace region'!$C28+'Workplace region'!$R$14-1,0)))</f>
        <v>7.5</v>
      </c>
      <c r="F28" s="103">
        <f ca="1">IF($R$16=1,OFFSET('Workplace region data'!H$3,36*'Workplace region'!$C28+'Workplace region'!$R$14-1,0),IF($R$16=2,OFFSET('Workplace region data'!V$3,36*'Workplace region'!$C28+'Workplace region'!$R$14-1,0)))</f>
        <v>8.15</v>
      </c>
      <c r="G28" s="103">
        <f ca="1">IF($R$16=1,OFFSET('Workplace region data'!I$3,36*'Workplace region'!$C28+'Workplace region'!$R$14-1,0),IF($R$16=2,OFFSET('Workplace region data'!W$3,36*'Workplace region'!$C28+'Workplace region'!$R$14-1,0)))</f>
        <v>7.87</v>
      </c>
      <c r="H28" s="103">
        <f ca="1">IF($R$16=1,OFFSET('Workplace region data'!J$3,36*'Workplace region'!$C28+'Workplace region'!$R$14-1,0),IF($R$16=2,OFFSET('Workplace region data'!X$3,36*'Workplace region'!$C28+'Workplace region'!$R$14-1,0)))</f>
        <v>7.53</v>
      </c>
      <c r="I28" s="103">
        <f ca="1">IF($R$16=1,OFFSET('Workplace region data'!K$3,36*'Workplace region'!$C28+'Workplace region'!$R$14-1,0),IF($R$16=2,OFFSET('Workplace region data'!Y$3,36*'Workplace region'!$C28+'Workplace region'!$R$14-1,0)))</f>
        <v>8</v>
      </c>
      <c r="J28" s="103">
        <f ca="1">IF($R$16=1,OFFSET('Workplace region data'!L$3,36*'Workplace region'!$C28+'Workplace region'!$R$14-1,0),IF($R$16=2,OFFSET('Workplace region data'!Z$3,36*'Workplace region'!$C28+'Workplace region'!$R$14-1,0)))</f>
        <v>8.4499999999999993</v>
      </c>
      <c r="K28" s="103">
        <f ca="1">IF($R$16=1,OFFSET('Workplace region data'!M$3,36*'Workplace region'!$C28+'Workplace region'!$R$14-1,0),IF($R$16=2,OFFSET('Workplace region data'!AA$3,36*'Workplace region'!$C28+'Workplace region'!$R$14-1,0)))</f>
        <v>11.99</v>
      </c>
      <c r="L28" s="103">
        <f ca="1">IF($R$16=1,OFFSET('Workplace region data'!N$3,36*'Workplace region'!$C28+'Workplace region'!$R$14-1,0),IF($R$16=2,OFFSET('Workplace region data'!AB$3,36*'Workplace region'!$C28+'Workplace region'!$R$14-1,0)))</f>
        <v>9.24</v>
      </c>
      <c r="M28" s="103">
        <f ca="1">IF($R$16=1,OFFSET('Workplace region data'!O$3,36*'Workplace region'!$C28+'Workplace region'!$R$14-1,0),IF($R$16=2,OFFSET('Workplace region data'!AC$3,36*'Workplace region'!$C28+'Workplace region'!$R$14-1,0)))</f>
        <v>7.88</v>
      </c>
      <c r="N28" s="103">
        <f ca="1">IF($R$16=1,OFFSET('Workplace region data'!P$3,36*'Workplace region'!$C28+'Workplace region'!$R$14-1,0),IF($R$16=2,OFFSET('Workplace region data'!AD$3,36*'Workplace region'!$C28+'Workplace region'!$R$14-1,0)))</f>
        <v>7.68</v>
      </c>
      <c r="O28" s="103">
        <f ca="1">IF($R$16=1,OFFSET('Workplace region data'!Q$3,36*'Workplace region'!$C28+'Workplace region'!$R$14-1,0),IF($R$16=2,OFFSET('Workplace region data'!AE$3,36*'Workplace region'!$C28+'Workplace region'!$R$14-1,0)))</f>
        <v>8.2899999999999991</v>
      </c>
      <c r="P28" s="103">
        <f ca="1">IF($R$16=1,OFFSET('Workplace region data'!R$3,36*'Workplace region'!$C28+'Workplace region'!$R$14-1,0),IF($R$16=2,OFFSET('Workplace region data'!AF$3,36*'Workplace region'!$C28+'Workplace region'!$R$14-1,0)))</f>
        <v>7.92</v>
      </c>
      <c r="Q28" s="51"/>
    </row>
    <row r="29" spans="1:18">
      <c r="A29" s="51"/>
      <c r="B29" s="55">
        <v>2003</v>
      </c>
      <c r="C29" s="53">
        <v>6</v>
      </c>
      <c r="D29" s="103">
        <f ca="1">IF($R$16=1,OFFSET('Workplace region data'!F$3,36*'Workplace region'!$C29+'Workplace region'!$R$14-1,0),IF($R$16=2,OFFSET('Workplace region data'!T$3,36*'Workplace region'!$C29+'Workplace region'!$R$14-1,0)))</f>
        <v>9.0399999999999991</v>
      </c>
      <c r="E29" s="103">
        <f ca="1">IF($R$16=1,OFFSET('Workplace region data'!G$3,36*'Workplace region'!$C29+'Workplace region'!$R$14-1,0),IF($R$16=2,OFFSET('Workplace region data'!U$3,36*'Workplace region'!$C29+'Workplace region'!$R$14-1,0)))</f>
        <v>7.86</v>
      </c>
      <c r="F29" s="103">
        <f ca="1">IF($R$16=1,OFFSET('Workplace region data'!H$3,36*'Workplace region'!$C29+'Workplace region'!$R$14-1,0),IF($R$16=2,OFFSET('Workplace region data'!V$3,36*'Workplace region'!$C29+'Workplace region'!$R$14-1,0)))</f>
        <v>8.57</v>
      </c>
      <c r="G29" s="103">
        <f ca="1">IF($R$16=1,OFFSET('Workplace region data'!I$3,36*'Workplace region'!$C29+'Workplace region'!$R$14-1,0),IF($R$16=2,OFFSET('Workplace region data'!W$3,36*'Workplace region'!$C29+'Workplace region'!$R$14-1,0)))</f>
        <v>8.32</v>
      </c>
      <c r="H29" s="103">
        <f ca="1">IF($R$16=1,OFFSET('Workplace region data'!J$3,36*'Workplace region'!$C29+'Workplace region'!$R$14-1,0),IF($R$16=2,OFFSET('Workplace region data'!X$3,36*'Workplace region'!$C29+'Workplace region'!$R$14-1,0)))</f>
        <v>8.01</v>
      </c>
      <c r="I29" s="103">
        <f ca="1">IF($R$16=1,OFFSET('Workplace region data'!K$3,36*'Workplace region'!$C29+'Workplace region'!$R$14-1,0),IF($R$16=2,OFFSET('Workplace region data'!Y$3,36*'Workplace region'!$C29+'Workplace region'!$R$14-1,0)))</f>
        <v>8.26</v>
      </c>
      <c r="J29" s="103">
        <f ca="1">IF($R$16=1,OFFSET('Workplace region data'!L$3,36*'Workplace region'!$C29+'Workplace region'!$R$14-1,0),IF($R$16=2,OFFSET('Workplace region data'!Z$3,36*'Workplace region'!$C29+'Workplace region'!$R$14-1,0)))</f>
        <v>8.84</v>
      </c>
      <c r="K29" s="103">
        <f ca="1">IF($R$16=1,OFFSET('Workplace region data'!M$3,36*'Workplace region'!$C29+'Workplace region'!$R$14-1,0),IF($R$16=2,OFFSET('Workplace region data'!AA$3,36*'Workplace region'!$C29+'Workplace region'!$R$14-1,0)))</f>
        <v>12.42</v>
      </c>
      <c r="L29" s="103">
        <f ca="1">IF($R$16=1,OFFSET('Workplace region data'!N$3,36*'Workplace region'!$C29+'Workplace region'!$R$14-1,0),IF($R$16=2,OFFSET('Workplace region data'!AB$3,36*'Workplace region'!$C29+'Workplace region'!$R$14-1,0)))</f>
        <v>9.6300000000000008</v>
      </c>
      <c r="M29" s="103">
        <f ca="1">IF($R$16=1,OFFSET('Workplace region data'!O$3,36*'Workplace region'!$C29+'Workplace region'!$R$14-1,0),IF($R$16=2,OFFSET('Workplace region data'!AC$3,36*'Workplace region'!$C29+'Workplace region'!$R$14-1,0)))</f>
        <v>8.27</v>
      </c>
      <c r="N29" s="103">
        <f ca="1">IF($R$16=1,OFFSET('Workplace region data'!P$3,36*'Workplace region'!$C29+'Workplace region'!$R$14-1,0),IF($R$16=2,OFFSET('Workplace region data'!AD$3,36*'Workplace region'!$C29+'Workplace region'!$R$14-1,0)))</f>
        <v>8.01</v>
      </c>
      <c r="O29" s="103">
        <f ca="1">IF($R$16=1,OFFSET('Workplace region data'!Q$3,36*'Workplace region'!$C29+'Workplace region'!$R$14-1,0),IF($R$16=2,OFFSET('Workplace region data'!AE$3,36*'Workplace region'!$C29+'Workplace region'!$R$14-1,0)))</f>
        <v>8.6199999999999992</v>
      </c>
      <c r="P29" s="103">
        <f ca="1">IF($R$16=1,OFFSET('Workplace region data'!R$3,36*'Workplace region'!$C29+'Workplace region'!$R$14-1,0),IF($R$16=2,OFFSET('Workplace region data'!AF$3,36*'Workplace region'!$C29+'Workplace region'!$R$14-1,0)))</f>
        <v>8.1199999999999992</v>
      </c>
      <c r="Q29" s="51"/>
    </row>
    <row r="30" spans="1:18">
      <c r="A30" s="51"/>
      <c r="B30" s="59">
        <v>2004</v>
      </c>
      <c r="C30" s="60">
        <v>7</v>
      </c>
      <c r="D30" s="107">
        <f ca="1">IF($R$16=1,OFFSET('Workplace region data'!F$3,36*'Workplace region'!$C30+'Workplace region'!$R$14-1,0),IF($R$16=2,OFFSET('Workplace region data'!T$3,36*'Workplace region'!$C30+'Workplace region'!$R$14-1,0)))</f>
        <v>9.5299999999999994</v>
      </c>
      <c r="E30" s="107">
        <f ca="1">IF($R$16=1,OFFSET('Workplace region data'!G$3,36*'Workplace region'!$C30+'Workplace region'!$R$14-1,0),IF($R$16=2,OFFSET('Workplace region data'!U$3,36*'Workplace region'!$C30+'Workplace region'!$R$14-1,0)))</f>
        <v>8.39</v>
      </c>
      <c r="F30" s="107">
        <f ca="1">IF($R$16=1,OFFSET('Workplace region data'!H$3,36*'Workplace region'!$C30+'Workplace region'!$R$14-1,0),IF($R$16=2,OFFSET('Workplace region data'!V$3,36*'Workplace region'!$C30+'Workplace region'!$R$14-1,0)))</f>
        <v>8.86</v>
      </c>
      <c r="G30" s="107">
        <f ca="1">IF($R$16=1,OFFSET('Workplace region data'!I$3,36*'Workplace region'!$C30+'Workplace region'!$R$14-1,0),IF($R$16=2,OFFSET('Workplace region data'!W$3,36*'Workplace region'!$C30+'Workplace region'!$R$14-1,0)))</f>
        <v>8.77</v>
      </c>
      <c r="H30" s="107">
        <f ca="1">IF($R$16=1,OFFSET('Workplace region data'!J$3,36*'Workplace region'!$C30+'Workplace region'!$R$14-1,0),IF($R$16=2,OFFSET('Workplace region data'!X$3,36*'Workplace region'!$C30+'Workplace region'!$R$14-1,0)))</f>
        <v>8.31</v>
      </c>
      <c r="I30" s="107">
        <f ca="1">IF($R$16=1,OFFSET('Workplace region data'!K$3,36*'Workplace region'!$C30+'Workplace region'!$R$14-1,0),IF($R$16=2,OFFSET('Workplace region data'!Y$3,36*'Workplace region'!$C30+'Workplace region'!$R$14-1,0)))</f>
        <v>8.7899999999999991</v>
      </c>
      <c r="J30" s="107">
        <f ca="1">IF($R$16=1,OFFSET('Workplace region data'!L$3,36*'Workplace region'!$C30+'Workplace region'!$R$14-1,0),IF($R$16=2,OFFSET('Workplace region data'!Z$3,36*'Workplace region'!$C30+'Workplace region'!$R$14-1,0)))</f>
        <v>9.25</v>
      </c>
      <c r="K30" s="107">
        <f ca="1">IF($R$16=1,OFFSET('Workplace region data'!M$3,36*'Workplace region'!$C30+'Workplace region'!$R$14-1,0),IF($R$16=2,OFFSET('Workplace region data'!AA$3,36*'Workplace region'!$C30+'Workplace region'!$R$14-1,0)))</f>
        <v>12.91</v>
      </c>
      <c r="L30" s="107">
        <f ca="1">IF($R$16=1,OFFSET('Workplace region data'!N$3,36*'Workplace region'!$C30+'Workplace region'!$R$14-1,0),IF($R$16=2,OFFSET('Workplace region data'!AB$3,36*'Workplace region'!$C30+'Workplace region'!$R$14-1,0)))</f>
        <v>10.029999999999999</v>
      </c>
      <c r="M30" s="107">
        <f ca="1">IF($R$16=1,OFFSET('Workplace region data'!O$3,36*'Workplace region'!$C30+'Workplace region'!$R$14-1,0),IF($R$16=2,OFFSET('Workplace region data'!AC$3,36*'Workplace region'!$C30+'Workplace region'!$R$14-1,0)))</f>
        <v>8.7100000000000009</v>
      </c>
      <c r="N30" s="107">
        <f ca="1">IF($R$16=1,OFFSET('Workplace region data'!P$3,36*'Workplace region'!$C30+'Workplace region'!$R$14-1,0),IF($R$16=2,OFFSET('Workplace region data'!AD$3,36*'Workplace region'!$C30+'Workplace region'!$R$14-1,0)))</f>
        <v>8.57</v>
      </c>
      <c r="O30" s="107">
        <f ca="1">IF($R$16=1,OFFSET('Workplace region data'!Q$3,36*'Workplace region'!$C30+'Workplace region'!$R$14-1,0),IF($R$16=2,OFFSET('Workplace region data'!AE$3,36*'Workplace region'!$C30+'Workplace region'!$R$14-1,0)))</f>
        <v>9.14</v>
      </c>
      <c r="P30" s="107">
        <f ca="1">IF($R$16=1,OFFSET('Workplace region data'!R$3,36*'Workplace region'!$C30+'Workplace region'!$R$14-1,0),IF($R$16=2,OFFSET('Workplace region data'!AF$3,36*'Workplace region'!$C30+'Workplace region'!$R$14-1,0)))</f>
        <v>8.86</v>
      </c>
      <c r="Q30" s="51"/>
    </row>
    <row r="31" spans="1:18" ht="19.5" customHeight="1">
      <c r="A31" s="51"/>
      <c r="B31" s="55">
        <v>2004</v>
      </c>
      <c r="C31" s="53">
        <v>8</v>
      </c>
      <c r="D31" s="103">
        <f ca="1">IF($R$16=1,OFFSET('Workplace region data'!F$3,36*'Workplace region'!$C31+'Workplace region'!$R$14-1,0),IF($R$16=2,OFFSET('Workplace region data'!T$3,36*'Workplace region'!$C31+'Workplace region'!$R$14-1,0)))</f>
        <v>9.3699999999999992</v>
      </c>
      <c r="E31" s="103">
        <f ca="1">IF($R$16=1,OFFSET('Workplace region data'!G$3,36*'Workplace region'!$C31+'Workplace region'!$R$14-1,0),IF($R$16=2,OFFSET('Workplace region data'!U$3,36*'Workplace region'!$C31+'Workplace region'!$R$14-1,0)))</f>
        <v>8.33</v>
      </c>
      <c r="F31" s="103">
        <f ca="1">IF($R$16=1,OFFSET('Workplace region data'!H$3,36*'Workplace region'!$C31+'Workplace region'!$R$14-1,0),IF($R$16=2,OFFSET('Workplace region data'!V$3,36*'Workplace region'!$C31+'Workplace region'!$R$14-1,0)))</f>
        <v>8.7899999999999991</v>
      </c>
      <c r="G31" s="103">
        <f ca="1">IF($R$16=1,OFFSET('Workplace region data'!I$3,36*'Workplace region'!$C31+'Workplace region'!$R$14-1,0),IF($R$16=2,OFFSET('Workplace region data'!W$3,36*'Workplace region'!$C31+'Workplace region'!$R$14-1,0)))</f>
        <v>8.64</v>
      </c>
      <c r="H31" s="103">
        <f ca="1">IF($R$16=1,OFFSET('Workplace region data'!J$3,36*'Workplace region'!$C31+'Workplace region'!$R$14-1,0),IF($R$16=2,OFFSET('Workplace region data'!X$3,36*'Workplace region'!$C31+'Workplace region'!$R$14-1,0)))</f>
        <v>8.23</v>
      </c>
      <c r="I31" s="103">
        <f ca="1">IF($R$16=1,OFFSET('Workplace region data'!K$3,36*'Workplace region'!$C31+'Workplace region'!$R$14-1,0),IF($R$16=2,OFFSET('Workplace region data'!Y$3,36*'Workplace region'!$C31+'Workplace region'!$R$14-1,0)))</f>
        <v>8.64</v>
      </c>
      <c r="J31" s="103">
        <f ca="1">IF($R$16=1,OFFSET('Workplace region data'!L$3,36*'Workplace region'!$C31+'Workplace region'!$R$14-1,0),IF($R$16=2,OFFSET('Workplace region data'!Z$3,36*'Workplace region'!$C31+'Workplace region'!$R$14-1,0)))</f>
        <v>9.08</v>
      </c>
      <c r="K31" s="103">
        <f ca="1">IF($R$16=1,OFFSET('Workplace region data'!M$3,36*'Workplace region'!$C31+'Workplace region'!$R$14-1,0),IF($R$16=2,OFFSET('Workplace region data'!AA$3,36*'Workplace region'!$C31+'Workplace region'!$R$14-1,0)))</f>
        <v>12.8</v>
      </c>
      <c r="L31" s="103">
        <f ca="1">IF($R$16=1,OFFSET('Workplace region data'!N$3,36*'Workplace region'!$C31+'Workplace region'!$R$14-1,0),IF($R$16=2,OFFSET('Workplace region data'!AB$3,36*'Workplace region'!$C31+'Workplace region'!$R$14-1,0)))</f>
        <v>9.94</v>
      </c>
      <c r="M31" s="103">
        <f ca="1">IF($R$16=1,OFFSET('Workplace region data'!O$3,36*'Workplace region'!$C31+'Workplace region'!$R$14-1,0),IF($R$16=2,OFFSET('Workplace region data'!AC$3,36*'Workplace region'!$C31+'Workplace region'!$R$14-1,0)))</f>
        <v>8.64</v>
      </c>
      <c r="N31" s="103">
        <f ca="1">IF($R$16=1,OFFSET('Workplace region data'!P$3,36*'Workplace region'!$C31+'Workplace region'!$R$14-1,0),IF($R$16=2,OFFSET('Workplace region data'!AD$3,36*'Workplace region'!$C31+'Workplace region'!$R$14-1,0)))</f>
        <v>8.51</v>
      </c>
      <c r="O31" s="103">
        <f ca="1">IF($R$16=1,OFFSET('Workplace region data'!Q$3,36*'Workplace region'!$C31+'Workplace region'!$R$14-1,0),IF($R$16=2,OFFSET('Workplace region data'!AE$3,36*'Workplace region'!$C31+'Workplace region'!$R$14-1,0)))</f>
        <v>9.0500000000000007</v>
      </c>
      <c r="P31" s="103">
        <f ca="1">IF($R$16=1,OFFSET('Workplace region data'!R$3,36*'Workplace region'!$C31+'Workplace region'!$R$14-1,0),IF($R$16=2,OFFSET('Workplace region data'!AF$3,36*'Workplace region'!$C31+'Workplace region'!$R$14-1,0)))</f>
        <v>8.8000000000000007</v>
      </c>
      <c r="Q31" s="51"/>
    </row>
    <row r="32" spans="1:18">
      <c r="A32" s="51"/>
      <c r="B32" s="55">
        <v>2005</v>
      </c>
      <c r="C32" s="53">
        <v>9</v>
      </c>
      <c r="D32" s="103">
        <f ca="1">IF($R$16=1,OFFSET('Workplace region data'!F$3,36*'Workplace region'!$C32+'Workplace region'!$R$14-1,0),IF($R$16=2,OFFSET('Workplace region data'!T$3,36*'Workplace region'!$C32+'Workplace region'!$R$14-1,0)))</f>
        <v>9.82</v>
      </c>
      <c r="E32" s="103">
        <f ca="1">IF($R$16=1,OFFSET('Workplace region data'!G$3,36*'Workplace region'!$C32+'Workplace region'!$R$14-1,0),IF($R$16=2,OFFSET('Workplace region data'!U$3,36*'Workplace region'!$C32+'Workplace region'!$R$14-1,0)))</f>
        <v>8.7200000000000006</v>
      </c>
      <c r="F32" s="103">
        <f ca="1">IF($R$16=1,OFFSET('Workplace region data'!H$3,36*'Workplace region'!$C32+'Workplace region'!$R$14-1,0),IF($R$16=2,OFFSET('Workplace region data'!V$3,36*'Workplace region'!$C32+'Workplace region'!$R$14-1,0)))</f>
        <v>9.31</v>
      </c>
      <c r="G32" s="103">
        <f ca="1">IF($R$16=1,OFFSET('Workplace region data'!I$3,36*'Workplace region'!$C32+'Workplace region'!$R$14-1,0),IF($R$16=2,OFFSET('Workplace region data'!W$3,36*'Workplace region'!$C32+'Workplace region'!$R$14-1,0)))</f>
        <v>8.9499999999999993</v>
      </c>
      <c r="H32" s="103">
        <f ca="1">IF($R$16=1,OFFSET('Workplace region data'!J$3,36*'Workplace region'!$C32+'Workplace region'!$R$14-1,0),IF($R$16=2,OFFSET('Workplace region data'!X$3,36*'Workplace region'!$C32+'Workplace region'!$R$14-1,0)))</f>
        <v>8.7799999999999994</v>
      </c>
      <c r="I32" s="103">
        <f ca="1">IF($R$16=1,OFFSET('Workplace region data'!K$3,36*'Workplace region'!$C32+'Workplace region'!$R$14-1,0),IF($R$16=2,OFFSET('Workplace region data'!Y$3,36*'Workplace region'!$C32+'Workplace region'!$R$14-1,0)))</f>
        <v>9.17</v>
      </c>
      <c r="J32" s="103">
        <f ca="1">IF($R$16=1,OFFSET('Workplace region data'!L$3,36*'Workplace region'!$C32+'Workplace region'!$R$14-1,0),IF($R$16=2,OFFSET('Workplace region data'!Z$3,36*'Workplace region'!$C32+'Workplace region'!$R$14-1,0)))</f>
        <v>9.34</v>
      </c>
      <c r="K32" s="103">
        <f ca="1">IF($R$16=1,OFFSET('Workplace region data'!M$3,36*'Workplace region'!$C32+'Workplace region'!$R$14-1,0),IF($R$16=2,OFFSET('Workplace region data'!AA$3,36*'Workplace region'!$C32+'Workplace region'!$R$14-1,0)))</f>
        <v>13.32</v>
      </c>
      <c r="L32" s="103">
        <f ca="1">IF($R$16=1,OFFSET('Workplace region data'!N$3,36*'Workplace region'!$C32+'Workplace region'!$R$14-1,0),IF($R$16=2,OFFSET('Workplace region data'!AB$3,36*'Workplace region'!$C32+'Workplace region'!$R$14-1,0)))</f>
        <v>10.15</v>
      </c>
      <c r="M32" s="103">
        <f ca="1">IF($R$16=1,OFFSET('Workplace region data'!O$3,36*'Workplace region'!$C32+'Workplace region'!$R$14-1,0),IF($R$16=2,OFFSET('Workplace region data'!AC$3,36*'Workplace region'!$C32+'Workplace region'!$R$14-1,0)))</f>
        <v>8.91</v>
      </c>
      <c r="N32" s="103">
        <f ca="1">IF($R$16=1,OFFSET('Workplace region data'!P$3,36*'Workplace region'!$C32+'Workplace region'!$R$14-1,0),IF($R$16=2,OFFSET('Workplace region data'!AD$3,36*'Workplace region'!$C32+'Workplace region'!$R$14-1,0)))</f>
        <v>8.92</v>
      </c>
      <c r="O32" s="103">
        <f ca="1">IF($R$16=1,OFFSET('Workplace region data'!Q$3,36*'Workplace region'!$C32+'Workplace region'!$R$14-1,0),IF($R$16=2,OFFSET('Workplace region data'!AE$3,36*'Workplace region'!$C32+'Workplace region'!$R$14-1,0)))</f>
        <v>9.5500000000000007</v>
      </c>
      <c r="P32" s="103">
        <f ca="1">IF($R$16=1,OFFSET('Workplace region data'!R$3,36*'Workplace region'!$C32+'Workplace region'!$R$14-1,0),IF($R$16=2,OFFSET('Workplace region data'!AF$3,36*'Workplace region'!$C32+'Workplace region'!$R$14-1,0)))</f>
        <v>9.19</v>
      </c>
      <c r="Q32" s="51"/>
    </row>
    <row r="33" spans="1:17">
      <c r="A33" s="51"/>
      <c r="B33" s="59">
        <v>2006</v>
      </c>
      <c r="C33" s="60">
        <v>10</v>
      </c>
      <c r="D33" s="107">
        <f ca="1">IF($R$16=1,OFFSET('Workplace region data'!F$3,36*'Workplace region'!$C33+'Workplace region'!$R$14-1,0),IF($R$16=2,OFFSET('Workplace region data'!T$3,36*'Workplace region'!$C33+'Workplace region'!$R$14-1,0)))</f>
        <v>10.23</v>
      </c>
      <c r="E33" s="107">
        <f ca="1">IF($R$16=1,OFFSET('Workplace region data'!G$3,36*'Workplace region'!$C33+'Workplace region'!$R$14-1,0),IF($R$16=2,OFFSET('Workplace region data'!U$3,36*'Workplace region'!$C33+'Workplace region'!$R$14-1,0)))</f>
        <v>8.9499999999999993</v>
      </c>
      <c r="F33" s="107">
        <f ca="1">IF($R$16=1,OFFSET('Workplace region data'!H$3,36*'Workplace region'!$C33+'Workplace region'!$R$14-1,0),IF($R$16=2,OFFSET('Workplace region data'!V$3,36*'Workplace region'!$C33+'Workplace region'!$R$14-1,0)))</f>
        <v>9.75</v>
      </c>
      <c r="G33" s="107">
        <f ca="1">IF($R$16=1,OFFSET('Workplace region data'!I$3,36*'Workplace region'!$C33+'Workplace region'!$R$14-1,0),IF($R$16=2,OFFSET('Workplace region data'!W$3,36*'Workplace region'!$C33+'Workplace region'!$R$14-1,0)))</f>
        <v>9.2799999999999994</v>
      </c>
      <c r="H33" s="107">
        <f ca="1">IF($R$16=1,OFFSET('Workplace region data'!J$3,36*'Workplace region'!$C33+'Workplace region'!$R$14-1,0),IF($R$16=2,OFFSET('Workplace region data'!X$3,36*'Workplace region'!$C33+'Workplace region'!$R$14-1,0)))</f>
        <v>9.18</v>
      </c>
      <c r="I33" s="107">
        <f ca="1">IF($R$16=1,OFFSET('Workplace region data'!K$3,36*'Workplace region'!$C33+'Workplace region'!$R$14-1,0),IF($R$16=2,OFFSET('Workplace region data'!Y$3,36*'Workplace region'!$C33+'Workplace region'!$R$14-1,0)))</f>
        <v>9.52</v>
      </c>
      <c r="J33" s="107">
        <f ca="1">IF($R$16=1,OFFSET('Workplace region data'!L$3,36*'Workplace region'!$C33+'Workplace region'!$R$14-1,0),IF($R$16=2,OFFSET('Workplace region data'!Z$3,36*'Workplace region'!$C33+'Workplace region'!$R$14-1,0)))</f>
        <v>9.81</v>
      </c>
      <c r="K33" s="107">
        <f ca="1">IF($R$16=1,OFFSET('Workplace region data'!M$3,36*'Workplace region'!$C33+'Workplace region'!$R$14-1,0),IF($R$16=2,OFFSET('Workplace region data'!AA$3,36*'Workplace region'!$C33+'Workplace region'!$R$14-1,0)))</f>
        <v>13.71</v>
      </c>
      <c r="L33" s="107">
        <f ca="1">IF($R$16=1,OFFSET('Workplace region data'!N$3,36*'Workplace region'!$C33+'Workplace region'!$R$14-1,0),IF($R$16=2,OFFSET('Workplace region data'!AB$3,36*'Workplace region'!$C33+'Workplace region'!$R$14-1,0)))</f>
        <v>10.51</v>
      </c>
      <c r="M33" s="107">
        <f ca="1">IF($R$16=1,OFFSET('Workplace region data'!O$3,36*'Workplace region'!$C33+'Workplace region'!$R$14-1,0),IF($R$16=2,OFFSET('Workplace region data'!AC$3,36*'Workplace region'!$C33+'Workplace region'!$R$14-1,0)))</f>
        <v>9.34</v>
      </c>
      <c r="N33" s="107">
        <f ca="1">IF($R$16=1,OFFSET('Workplace region data'!P$3,36*'Workplace region'!$C33+'Workplace region'!$R$14-1,0),IF($R$16=2,OFFSET('Workplace region data'!AD$3,36*'Workplace region'!$C33+'Workplace region'!$R$14-1,0)))</f>
        <v>9.2799999999999994</v>
      </c>
      <c r="O33" s="107">
        <f ca="1">IF($R$16=1,OFFSET('Workplace region data'!Q$3,36*'Workplace region'!$C33+'Workplace region'!$R$14-1,0),IF($R$16=2,OFFSET('Workplace region data'!AE$3,36*'Workplace region'!$C33+'Workplace region'!$R$14-1,0)))</f>
        <v>10.01</v>
      </c>
      <c r="P33" s="107">
        <f ca="1">IF($R$16=1,OFFSET('Workplace region data'!R$3,36*'Workplace region'!$C33+'Workplace region'!$R$14-1,0),IF($R$16=2,OFFSET('Workplace region data'!AF$3,36*'Workplace region'!$C33+'Workplace region'!$R$14-1,0)))</f>
        <v>9.9700000000000006</v>
      </c>
      <c r="Q33" s="51"/>
    </row>
    <row r="34" spans="1:17" ht="19.5" customHeight="1">
      <c r="A34" s="51"/>
      <c r="B34" s="55">
        <v>2006</v>
      </c>
      <c r="C34" s="53">
        <v>11</v>
      </c>
      <c r="D34" s="103">
        <f ca="1">IF($R$16=1,OFFSET('Workplace region data'!F$3,36*'Workplace region'!$C34+'Workplace region'!$R$14-1,0),IF($R$16=2,OFFSET('Workplace region data'!T$3,36*'Workplace region'!$C34+'Workplace region'!$R$14-1,0)))</f>
        <v>10.14</v>
      </c>
      <c r="E34" s="103">
        <f ca="1">IF($R$16=1,OFFSET('Workplace region data'!G$3,36*'Workplace region'!$C34+'Workplace region'!$R$14-1,0),IF($R$16=2,OFFSET('Workplace region data'!U$3,36*'Workplace region'!$C34+'Workplace region'!$R$14-1,0)))</f>
        <v>8.89</v>
      </c>
      <c r="F34" s="103">
        <f ca="1">IF($R$16=1,OFFSET('Workplace region data'!H$3,36*'Workplace region'!$C34+'Workplace region'!$R$14-1,0),IF($R$16=2,OFFSET('Workplace region data'!V$3,36*'Workplace region'!$C34+'Workplace region'!$R$14-1,0)))</f>
        <v>9.67</v>
      </c>
      <c r="G34" s="103">
        <f ca="1">IF($R$16=1,OFFSET('Workplace region data'!I$3,36*'Workplace region'!$C34+'Workplace region'!$R$14-1,0),IF($R$16=2,OFFSET('Workplace region data'!W$3,36*'Workplace region'!$C34+'Workplace region'!$R$14-1,0)))</f>
        <v>9.1999999999999993</v>
      </c>
      <c r="H34" s="103">
        <f ca="1">IF($R$16=1,OFFSET('Workplace region data'!J$3,36*'Workplace region'!$C34+'Workplace region'!$R$14-1,0),IF($R$16=2,OFFSET('Workplace region data'!X$3,36*'Workplace region'!$C34+'Workplace region'!$R$14-1,0)))</f>
        <v>9.15</v>
      </c>
      <c r="I34" s="103">
        <f ca="1">IF($R$16=1,OFFSET('Workplace region data'!K$3,36*'Workplace region'!$C34+'Workplace region'!$R$14-1,0),IF($R$16=2,OFFSET('Workplace region data'!Y$3,36*'Workplace region'!$C34+'Workplace region'!$R$14-1,0)))</f>
        <v>9.41</v>
      </c>
      <c r="J34" s="103">
        <f ca="1">IF($R$16=1,OFFSET('Workplace region data'!L$3,36*'Workplace region'!$C34+'Workplace region'!$R$14-1,0),IF($R$16=2,OFFSET('Workplace region data'!Z$3,36*'Workplace region'!$C34+'Workplace region'!$R$14-1,0)))</f>
        <v>9.74</v>
      </c>
      <c r="K34" s="103">
        <f ca="1">IF($R$16=1,OFFSET('Workplace region data'!M$3,36*'Workplace region'!$C34+'Workplace region'!$R$14-1,0),IF($R$16=2,OFFSET('Workplace region data'!AA$3,36*'Workplace region'!$C34+'Workplace region'!$R$14-1,0)))</f>
        <v>13.65</v>
      </c>
      <c r="L34" s="103">
        <f ca="1">IF($R$16=1,OFFSET('Workplace region data'!N$3,36*'Workplace region'!$C34+'Workplace region'!$R$14-1,0),IF($R$16=2,OFFSET('Workplace region data'!AB$3,36*'Workplace region'!$C34+'Workplace region'!$R$14-1,0)))</f>
        <v>10.49</v>
      </c>
      <c r="M34" s="103">
        <f ca="1">IF($R$16=1,OFFSET('Workplace region data'!O$3,36*'Workplace region'!$C34+'Workplace region'!$R$14-1,0),IF($R$16=2,OFFSET('Workplace region data'!AC$3,36*'Workplace region'!$C34+'Workplace region'!$R$14-1,0)))</f>
        <v>9.31</v>
      </c>
      <c r="N34" s="103">
        <f ca="1">IF($R$16=1,OFFSET('Workplace region data'!P$3,36*'Workplace region'!$C34+'Workplace region'!$R$14-1,0),IF($R$16=2,OFFSET('Workplace region data'!AD$3,36*'Workplace region'!$C34+'Workplace region'!$R$14-1,0)))</f>
        <v>9.24</v>
      </c>
      <c r="O34" s="103">
        <f ca="1">IF($R$16=1,OFFSET('Workplace region data'!Q$3,36*'Workplace region'!$C34+'Workplace region'!$R$14-1,0),IF($R$16=2,OFFSET('Workplace region data'!AE$3,36*'Workplace region'!$C34+'Workplace region'!$R$14-1,0)))</f>
        <v>9.8800000000000008</v>
      </c>
      <c r="P34" s="103">
        <f ca="1">IF($R$16=1,OFFSET('Workplace region data'!R$3,36*'Workplace region'!$C34+'Workplace region'!$R$14-1,0),IF($R$16=2,OFFSET('Workplace region data'!AF$3,36*'Workplace region'!$C34+'Workplace region'!$R$14-1,0)))</f>
        <v>9.83</v>
      </c>
      <c r="Q34" s="51"/>
    </row>
    <row r="35" spans="1:17">
      <c r="A35" s="51"/>
      <c r="B35" s="55">
        <v>2007</v>
      </c>
      <c r="C35" s="53">
        <v>12</v>
      </c>
      <c r="D35" s="103">
        <f ca="1">IF($R$16=1,OFFSET('Workplace region data'!F$3,36*'Workplace region'!$C35+'Workplace region'!$R$14-1,0),IF($R$16=2,OFFSET('Workplace region data'!T$3,36*'Workplace region'!$C35+'Workplace region'!$R$14-1,0)))</f>
        <v>10.48</v>
      </c>
      <c r="E35" s="103">
        <f ca="1">IF($R$16=1,OFFSET('Workplace region data'!G$3,36*'Workplace region'!$C35+'Workplace region'!$R$14-1,0),IF($R$16=2,OFFSET('Workplace region data'!U$3,36*'Workplace region'!$C35+'Workplace region'!$R$14-1,0)))</f>
        <v>9.3800000000000008</v>
      </c>
      <c r="F35" s="103">
        <f ca="1">IF($R$16=1,OFFSET('Workplace region data'!H$3,36*'Workplace region'!$C35+'Workplace region'!$R$14-1,0),IF($R$16=2,OFFSET('Workplace region data'!V$3,36*'Workplace region'!$C35+'Workplace region'!$R$14-1,0)))</f>
        <v>9.94</v>
      </c>
      <c r="G35" s="103">
        <f ca="1">IF($R$16=1,OFFSET('Workplace region data'!I$3,36*'Workplace region'!$C35+'Workplace region'!$R$14-1,0),IF($R$16=2,OFFSET('Workplace region data'!W$3,36*'Workplace region'!$C35+'Workplace region'!$R$14-1,0)))</f>
        <v>9.44</v>
      </c>
      <c r="H35" s="103">
        <f ca="1">IF($R$16=1,OFFSET('Workplace region data'!J$3,36*'Workplace region'!$C35+'Workplace region'!$R$14-1,0),IF($R$16=2,OFFSET('Workplace region data'!X$3,36*'Workplace region'!$C35+'Workplace region'!$R$14-1,0)))</f>
        <v>9.31</v>
      </c>
      <c r="I35" s="103">
        <f ca="1">IF($R$16=1,OFFSET('Workplace region data'!K$3,36*'Workplace region'!$C35+'Workplace region'!$R$14-1,0),IF($R$16=2,OFFSET('Workplace region data'!Y$3,36*'Workplace region'!$C35+'Workplace region'!$R$14-1,0)))</f>
        <v>9.7799999999999994</v>
      </c>
      <c r="J35" s="103">
        <f ca="1">IF($R$16=1,OFFSET('Workplace region data'!L$3,36*'Workplace region'!$C35+'Workplace region'!$R$14-1,0),IF($R$16=2,OFFSET('Workplace region data'!Z$3,36*'Workplace region'!$C35+'Workplace region'!$R$14-1,0)))</f>
        <v>10.02</v>
      </c>
      <c r="K35" s="103">
        <f ca="1">IF($R$16=1,OFFSET('Workplace region data'!M$3,36*'Workplace region'!$C35+'Workplace region'!$R$14-1,0),IF($R$16=2,OFFSET('Workplace region data'!AA$3,36*'Workplace region'!$C35+'Workplace region'!$R$14-1,0)))</f>
        <v>14.16</v>
      </c>
      <c r="L35" s="103">
        <f ca="1">IF($R$16=1,OFFSET('Workplace region data'!N$3,36*'Workplace region'!$C35+'Workplace region'!$R$14-1,0),IF($R$16=2,OFFSET('Workplace region data'!AB$3,36*'Workplace region'!$C35+'Workplace region'!$R$14-1,0)))</f>
        <v>10.88</v>
      </c>
      <c r="M35" s="103">
        <f ca="1">IF($R$16=1,OFFSET('Workplace region data'!O$3,36*'Workplace region'!$C35+'Workplace region'!$R$14-1,0),IF($R$16=2,OFFSET('Workplace region data'!AC$3,36*'Workplace region'!$C35+'Workplace region'!$R$14-1,0)))</f>
        <v>9.5299999999999994</v>
      </c>
      <c r="N35" s="103">
        <f ca="1">IF($R$16=1,OFFSET('Workplace region data'!P$3,36*'Workplace region'!$C35+'Workplace region'!$R$14-1,0),IF($R$16=2,OFFSET('Workplace region data'!AD$3,36*'Workplace region'!$C35+'Workplace region'!$R$14-1,0)))</f>
        <v>9.52</v>
      </c>
      <c r="O35" s="103">
        <f ca="1">IF($R$16=1,OFFSET('Workplace region data'!Q$3,36*'Workplace region'!$C35+'Workplace region'!$R$14-1,0),IF($R$16=2,OFFSET('Workplace region data'!AE$3,36*'Workplace region'!$C35+'Workplace region'!$R$14-1,0)))</f>
        <v>10.210000000000001</v>
      </c>
      <c r="P35" s="103">
        <f ca="1">IF($R$16=1,OFFSET('Workplace region data'!R$3,36*'Workplace region'!$C35+'Workplace region'!$R$14-1,0),IF($R$16=2,OFFSET('Workplace region data'!AF$3,36*'Workplace region'!$C35+'Workplace region'!$R$14-1,0)))</f>
        <v>9.59</v>
      </c>
      <c r="Q35" s="51"/>
    </row>
    <row r="36" spans="1:17">
      <c r="A36" s="51"/>
      <c r="B36" s="55">
        <v>2008</v>
      </c>
      <c r="C36" s="53">
        <v>13</v>
      </c>
      <c r="D36" s="103">
        <f ca="1">IF($R$16=1,OFFSET('Workplace region data'!F$3,36*'Workplace region'!$C36+'Workplace region'!$R$14-1,0),IF($R$16=2,OFFSET('Workplace region data'!T$3,36*'Workplace region'!$C36+'Workplace region'!$R$14-1,0)))</f>
        <v>10.92</v>
      </c>
      <c r="E36" s="103">
        <f ca="1">IF($R$16=1,OFFSET('Workplace region data'!G$3,36*'Workplace region'!$C36+'Workplace region'!$R$14-1,0),IF($R$16=2,OFFSET('Workplace region data'!U$3,36*'Workplace region'!$C36+'Workplace region'!$R$14-1,0)))</f>
        <v>9.67</v>
      </c>
      <c r="F36" s="103">
        <f ca="1">IF($R$16=1,OFFSET('Workplace region data'!H$3,36*'Workplace region'!$C36+'Workplace region'!$R$14-1,0),IF($R$16=2,OFFSET('Workplace region data'!V$3,36*'Workplace region'!$C36+'Workplace region'!$R$14-1,0)))</f>
        <v>10.43</v>
      </c>
      <c r="G36" s="103">
        <f ca="1">IF($R$16=1,OFFSET('Workplace region data'!I$3,36*'Workplace region'!$C36+'Workplace region'!$R$14-1,0),IF($R$16=2,OFFSET('Workplace region data'!W$3,36*'Workplace region'!$C36+'Workplace region'!$R$14-1,0)))</f>
        <v>9.86</v>
      </c>
      <c r="H36" s="103">
        <f ca="1">IF($R$16=1,OFFSET('Workplace region data'!J$3,36*'Workplace region'!$C36+'Workplace region'!$R$14-1,0),IF($R$16=2,OFFSET('Workplace region data'!X$3,36*'Workplace region'!$C36+'Workplace region'!$R$14-1,0)))</f>
        <v>9.74</v>
      </c>
      <c r="I36" s="103">
        <f ca="1">IF($R$16=1,OFFSET('Workplace region data'!K$3,36*'Workplace region'!$C36+'Workplace region'!$R$14-1,0),IF($R$16=2,OFFSET('Workplace region data'!Y$3,36*'Workplace region'!$C36+'Workplace region'!$R$14-1,0)))</f>
        <v>10.029999999999999</v>
      </c>
      <c r="J36" s="103">
        <f ca="1">IF($R$16=1,OFFSET('Workplace region data'!L$3,36*'Workplace region'!$C36+'Workplace region'!$R$14-1,0),IF($R$16=2,OFFSET('Workplace region data'!Z$3,36*'Workplace region'!$C36+'Workplace region'!$R$14-1,0)))</f>
        <v>10.47</v>
      </c>
      <c r="K36" s="103">
        <f ca="1">IF($R$16=1,OFFSET('Workplace region data'!M$3,36*'Workplace region'!$C36+'Workplace region'!$R$14-1,0),IF($R$16=2,OFFSET('Workplace region data'!AA$3,36*'Workplace region'!$C36+'Workplace region'!$R$14-1,0)))</f>
        <v>14.63</v>
      </c>
      <c r="L36" s="103">
        <f ca="1">IF($R$16=1,OFFSET('Workplace region data'!N$3,36*'Workplace region'!$C36+'Workplace region'!$R$14-1,0),IF($R$16=2,OFFSET('Workplace region data'!AB$3,36*'Workplace region'!$C36+'Workplace region'!$R$14-1,0)))</f>
        <v>11.24</v>
      </c>
      <c r="M36" s="103">
        <f ca="1">IF($R$16=1,OFFSET('Workplace region data'!O$3,36*'Workplace region'!$C36+'Workplace region'!$R$14-1,0),IF($R$16=2,OFFSET('Workplace region data'!AC$3,36*'Workplace region'!$C36+'Workplace region'!$R$14-1,0)))</f>
        <v>9.8800000000000008</v>
      </c>
      <c r="N36" s="103">
        <f ca="1">IF($R$16=1,OFFSET('Workplace region data'!P$3,36*'Workplace region'!$C36+'Workplace region'!$R$14-1,0),IF($R$16=2,OFFSET('Workplace region data'!AD$3,36*'Workplace region'!$C36+'Workplace region'!$R$14-1,0)))</f>
        <v>9.74</v>
      </c>
      <c r="O36" s="103">
        <f ca="1">IF($R$16=1,OFFSET('Workplace region data'!Q$3,36*'Workplace region'!$C36+'Workplace region'!$R$14-1,0),IF($R$16=2,OFFSET('Workplace region data'!AE$3,36*'Workplace region'!$C36+'Workplace region'!$R$14-1,0)))</f>
        <v>10.74</v>
      </c>
      <c r="P36" s="103">
        <f ca="1">IF($R$16=1,OFFSET('Workplace region data'!R$3,36*'Workplace region'!$C36+'Workplace region'!$R$14-1,0),IF($R$16=2,OFFSET('Workplace region data'!AF$3,36*'Workplace region'!$C36+'Workplace region'!$R$14-1,0)))</f>
        <v>9.98</v>
      </c>
      <c r="Q36" s="51"/>
    </row>
    <row r="37" spans="1:17">
      <c r="A37" s="51"/>
      <c r="B37" s="55">
        <v>2009</v>
      </c>
      <c r="C37" s="53">
        <v>14</v>
      </c>
      <c r="D37" s="103">
        <f ca="1">IF($R$16=1,OFFSET('Workplace region data'!F$3,36*'Workplace region'!$C37+'Workplace region'!$R$14-1,0),IF($R$16=2,OFFSET('Workplace region data'!T$3,36*'Workplace region'!$C37+'Workplace region'!$R$14-1,0)))</f>
        <v>11.39</v>
      </c>
      <c r="E37" s="103">
        <f ca="1">IF($R$16=1,OFFSET('Workplace region data'!G$3,36*'Workplace region'!$C37+'Workplace region'!$R$14-1,0),IF($R$16=2,OFFSET('Workplace region data'!U$3,36*'Workplace region'!$C37+'Workplace region'!$R$14-1,0)))</f>
        <v>10.28</v>
      </c>
      <c r="F37" s="103">
        <f ca="1">IF($R$16=1,OFFSET('Workplace region data'!H$3,36*'Workplace region'!$C37+'Workplace region'!$R$14-1,0),IF($R$16=2,OFFSET('Workplace region data'!V$3,36*'Workplace region'!$C37+'Workplace region'!$R$14-1,0)))</f>
        <v>10.9</v>
      </c>
      <c r="G37" s="103">
        <f ca="1">IF($R$16=1,OFFSET('Workplace region data'!I$3,36*'Workplace region'!$C37+'Workplace region'!$R$14-1,0),IF($R$16=2,OFFSET('Workplace region data'!W$3,36*'Workplace region'!$C37+'Workplace region'!$R$14-1,0)))</f>
        <v>10.57</v>
      </c>
      <c r="H37" s="103">
        <f ca="1">IF($R$16=1,OFFSET('Workplace region data'!J$3,36*'Workplace region'!$C37+'Workplace region'!$R$14-1,0),IF($R$16=2,OFFSET('Workplace region data'!X$3,36*'Workplace region'!$C37+'Workplace region'!$R$14-1,0)))</f>
        <v>10.27</v>
      </c>
      <c r="I37" s="103">
        <f ca="1">IF($R$16=1,OFFSET('Workplace region data'!K$3,36*'Workplace region'!$C37+'Workplace region'!$R$14-1,0),IF($R$16=2,OFFSET('Workplace region data'!Y$3,36*'Workplace region'!$C37+'Workplace region'!$R$14-1,0)))</f>
        <v>10.5</v>
      </c>
      <c r="J37" s="103">
        <f ca="1">IF($R$16=1,OFFSET('Workplace region data'!L$3,36*'Workplace region'!$C37+'Workplace region'!$R$14-1,0),IF($R$16=2,OFFSET('Workplace region data'!Z$3,36*'Workplace region'!$C37+'Workplace region'!$R$14-1,0)))</f>
        <v>10.71</v>
      </c>
      <c r="K37" s="103">
        <f ca="1">IF($R$16=1,OFFSET('Workplace region data'!M$3,36*'Workplace region'!$C37+'Workplace region'!$R$14-1,0),IF($R$16=2,OFFSET('Workplace region data'!AA$3,36*'Workplace region'!$C37+'Workplace region'!$R$14-1,0)))</f>
        <v>15.23</v>
      </c>
      <c r="L37" s="103">
        <f ca="1">IF($R$16=1,OFFSET('Workplace region data'!N$3,36*'Workplace region'!$C37+'Workplace region'!$R$14-1,0),IF($R$16=2,OFFSET('Workplace region data'!AB$3,36*'Workplace region'!$C37+'Workplace region'!$R$14-1,0)))</f>
        <v>11.65</v>
      </c>
      <c r="M37" s="103">
        <f ca="1">IF($R$16=1,OFFSET('Workplace region data'!O$3,36*'Workplace region'!$C37+'Workplace region'!$R$14-1,0),IF($R$16=2,OFFSET('Workplace region data'!AC$3,36*'Workplace region'!$C37+'Workplace region'!$R$14-1,0)))</f>
        <v>10.25</v>
      </c>
      <c r="N37" s="103">
        <f ca="1">IF($R$16=1,OFFSET('Workplace region data'!P$3,36*'Workplace region'!$C37+'Workplace region'!$R$14-1,0),IF($R$16=2,OFFSET('Workplace region data'!AD$3,36*'Workplace region'!$C37+'Workplace region'!$R$14-1,0)))</f>
        <v>10.26</v>
      </c>
      <c r="O37" s="103">
        <f ca="1">IF($R$16=1,OFFSET('Workplace region data'!Q$3,36*'Workplace region'!$C37+'Workplace region'!$R$14-1,0),IF($R$16=2,OFFSET('Workplace region data'!AE$3,36*'Workplace region'!$C37+'Workplace region'!$R$14-1,0)))</f>
        <v>11.31</v>
      </c>
      <c r="P37" s="103">
        <f ca="1">IF($R$16=1,OFFSET('Workplace region data'!R$3,36*'Workplace region'!$C37+'Workplace region'!$R$14-1,0),IF($R$16=2,OFFSET('Workplace region data'!AF$3,36*'Workplace region'!$C37+'Workplace region'!$R$14-1,0)))</f>
        <v>10.58</v>
      </c>
      <c r="Q37" s="51"/>
    </row>
    <row r="38" spans="1:17">
      <c r="A38" s="51"/>
      <c r="B38" s="55">
        <v>2010</v>
      </c>
      <c r="C38" s="53">
        <v>15</v>
      </c>
      <c r="D38" s="103">
        <f ca="1">IF($R$16=1,OFFSET('Workplace region data'!F$3,36*'Workplace region'!$C38+'Workplace region'!$R$14-1,0),IF($R$16=2,OFFSET('Workplace region data'!T$3,36*'Workplace region'!$C38+'Workplace region'!$R$14-1,0)))</f>
        <v>11.69</v>
      </c>
      <c r="E38" s="103">
        <f ca="1">IF($R$16=1,OFFSET('Workplace region data'!G$3,36*'Workplace region'!$C38+'Workplace region'!$R$14-1,0),IF($R$16=2,OFFSET('Workplace region data'!U$3,36*'Workplace region'!$C38+'Workplace region'!$R$14-1,0)))</f>
        <v>10.62</v>
      </c>
      <c r="F38" s="103">
        <f ca="1">IF($R$16=1,OFFSET('Workplace region data'!H$3,36*'Workplace region'!$C38+'Workplace region'!$R$14-1,0),IF($R$16=2,OFFSET('Workplace region data'!V$3,36*'Workplace region'!$C38+'Workplace region'!$R$14-1,0)))</f>
        <v>11.15</v>
      </c>
      <c r="G38" s="103">
        <f ca="1">IF($R$16=1,OFFSET('Workplace region data'!I$3,36*'Workplace region'!$C38+'Workplace region'!$R$14-1,0),IF($R$16=2,OFFSET('Workplace region data'!W$3,36*'Workplace region'!$C38+'Workplace region'!$R$14-1,0)))</f>
        <v>10.75</v>
      </c>
      <c r="H38" s="103">
        <f ca="1">IF($R$16=1,OFFSET('Workplace region data'!J$3,36*'Workplace region'!$C38+'Workplace region'!$R$14-1,0),IF($R$16=2,OFFSET('Workplace region data'!X$3,36*'Workplace region'!$C38+'Workplace region'!$R$14-1,0)))</f>
        <v>10.29</v>
      </c>
      <c r="I38" s="103">
        <f ca="1">IF($R$16=1,OFFSET('Workplace region data'!K$3,36*'Workplace region'!$C38+'Workplace region'!$R$14-1,0),IF($R$16=2,OFFSET('Workplace region data'!Y$3,36*'Workplace region'!$C38+'Workplace region'!$R$14-1,0)))</f>
        <v>10.74</v>
      </c>
      <c r="J38" s="103">
        <f ca="1">IF($R$16=1,OFFSET('Workplace region data'!L$3,36*'Workplace region'!$C38+'Workplace region'!$R$14-1,0),IF($R$16=2,OFFSET('Workplace region data'!Z$3,36*'Workplace region'!$C38+'Workplace region'!$R$14-1,0)))</f>
        <v>11.14</v>
      </c>
      <c r="K38" s="103">
        <f ca="1">IF($R$16=1,OFFSET('Workplace region data'!M$3,36*'Workplace region'!$C38+'Workplace region'!$R$14-1,0),IF($R$16=2,OFFSET('Workplace region data'!AA$3,36*'Workplace region'!$C38+'Workplace region'!$R$14-1,0)))</f>
        <v>15.65</v>
      </c>
      <c r="L38" s="103">
        <f ca="1">IF($R$16=1,OFFSET('Workplace region data'!N$3,36*'Workplace region'!$C38+'Workplace region'!$R$14-1,0),IF($R$16=2,OFFSET('Workplace region data'!AB$3,36*'Workplace region'!$C38+'Workplace region'!$R$14-1,0)))</f>
        <v>11.85</v>
      </c>
      <c r="M38" s="103">
        <f ca="1">IF($R$16=1,OFFSET('Workplace region data'!O$3,36*'Workplace region'!$C38+'Workplace region'!$R$14-1,0),IF($R$16=2,OFFSET('Workplace region data'!AC$3,36*'Workplace region'!$C38+'Workplace region'!$R$14-1,0)))</f>
        <v>10.54</v>
      </c>
      <c r="N38" s="103">
        <f ca="1">IF($R$16=1,OFFSET('Workplace region data'!P$3,36*'Workplace region'!$C38+'Workplace region'!$R$14-1,0),IF($R$16=2,OFFSET('Workplace region data'!AD$3,36*'Workplace region'!$C38+'Workplace region'!$R$14-1,0)))</f>
        <v>10.72</v>
      </c>
      <c r="O38" s="103">
        <f ca="1">IF($R$16=1,OFFSET('Workplace region data'!Q$3,36*'Workplace region'!$C38+'Workplace region'!$R$14-1,0),IF($R$16=2,OFFSET('Workplace region data'!AE$3,36*'Workplace region'!$C38+'Workplace region'!$R$14-1,0)))</f>
        <v>11.63</v>
      </c>
      <c r="P38" s="103">
        <f ca="1">IF($R$16=1,OFFSET('Workplace region data'!R$3,36*'Workplace region'!$C38+'Workplace region'!$R$14-1,0),IF($R$16=2,OFFSET('Workplace region data'!AF$3,36*'Workplace region'!$C38+'Workplace region'!$R$14-1,0)))</f>
        <v>10.84</v>
      </c>
      <c r="Q38" s="51"/>
    </row>
    <row r="39" spans="1:17">
      <c r="A39" s="51"/>
      <c r="B39" s="59">
        <v>2011</v>
      </c>
      <c r="C39" s="60">
        <v>16</v>
      </c>
      <c r="D39" s="107">
        <f ca="1">IF($R$16=1,OFFSET('Workplace region data'!F$3,36*'Workplace region'!$C39+'Workplace region'!$R$14-1,0),IF($R$16=2,OFFSET('Workplace region data'!T$3,36*'Workplace region'!$C39+'Workplace region'!$R$14-1,0)))</f>
        <v>11.91</v>
      </c>
      <c r="E39" s="107">
        <f ca="1">IF($R$16=1,OFFSET('Workplace region data'!G$3,36*'Workplace region'!$C39+'Workplace region'!$R$14-1,0),IF($R$16=2,OFFSET('Workplace region data'!U$3,36*'Workplace region'!$C39+'Workplace region'!$R$14-1,0)))</f>
        <v>11.02</v>
      </c>
      <c r="F39" s="107">
        <f ca="1">IF($R$16=1,OFFSET('Workplace region data'!H$3,36*'Workplace region'!$C39+'Workplace region'!$R$14-1,0),IF($R$16=2,OFFSET('Workplace region data'!V$3,36*'Workplace region'!$C39+'Workplace region'!$R$14-1,0)))</f>
        <v>11.15</v>
      </c>
      <c r="G39" s="107">
        <f ca="1">IF($R$16=1,OFFSET('Workplace region data'!I$3,36*'Workplace region'!$C39+'Workplace region'!$R$14-1,0),IF($R$16=2,OFFSET('Workplace region data'!W$3,36*'Workplace region'!$C39+'Workplace region'!$R$14-1,0)))</f>
        <v>10.94</v>
      </c>
      <c r="H39" s="107">
        <f ca="1">IF($R$16=1,OFFSET('Workplace region data'!J$3,36*'Workplace region'!$C39+'Workplace region'!$R$14-1,0),IF($R$16=2,OFFSET('Workplace region data'!X$3,36*'Workplace region'!$C39+'Workplace region'!$R$14-1,0)))</f>
        <v>10.5</v>
      </c>
      <c r="I39" s="107">
        <f ca="1">IF($R$16=1,OFFSET('Workplace region data'!K$3,36*'Workplace region'!$C39+'Workplace region'!$R$14-1,0),IF($R$16=2,OFFSET('Workplace region data'!Y$3,36*'Workplace region'!$C39+'Workplace region'!$R$14-1,0)))</f>
        <v>10.95</v>
      </c>
      <c r="J39" s="107">
        <f ca="1">IF($R$16=1,OFFSET('Workplace region data'!L$3,36*'Workplace region'!$C39+'Workplace region'!$R$14-1,0),IF($R$16=2,OFFSET('Workplace region data'!Z$3,36*'Workplace region'!$C39+'Workplace region'!$R$14-1,0)))</f>
        <v>11.41</v>
      </c>
      <c r="K39" s="107">
        <f ca="1">IF($R$16=1,OFFSET('Workplace region data'!M$3,36*'Workplace region'!$C39+'Workplace region'!$R$14-1,0),IF($R$16=2,OFFSET('Workplace region data'!AA$3,36*'Workplace region'!$C39+'Workplace region'!$R$14-1,0)))</f>
        <v>15.79</v>
      </c>
      <c r="L39" s="107">
        <f ca="1">IF($R$16=1,OFFSET('Workplace region data'!N$3,36*'Workplace region'!$C39+'Workplace region'!$R$14-1,0),IF($R$16=2,OFFSET('Workplace region data'!AB$3,36*'Workplace region'!$C39+'Workplace region'!$R$14-1,0)))</f>
        <v>12.09</v>
      </c>
      <c r="M39" s="107">
        <f ca="1">IF($R$16=1,OFFSET('Workplace region data'!O$3,36*'Workplace region'!$C39+'Workplace region'!$R$14-1,0),IF($R$16=2,OFFSET('Workplace region data'!AC$3,36*'Workplace region'!$C39+'Workplace region'!$R$14-1,0)))</f>
        <v>10.7</v>
      </c>
      <c r="N39" s="107">
        <f ca="1">IF($R$16=1,OFFSET('Workplace region data'!P$3,36*'Workplace region'!$C39+'Workplace region'!$R$14-1,0),IF($R$16=2,OFFSET('Workplace region data'!AD$3,36*'Workplace region'!$C39+'Workplace region'!$R$14-1,0)))</f>
        <v>10.87</v>
      </c>
      <c r="O39" s="107">
        <f ca="1">IF($R$16=1,OFFSET('Workplace region data'!Q$3,36*'Workplace region'!$C39+'Workplace region'!$R$14-1,0),IF($R$16=2,OFFSET('Workplace region data'!AE$3,36*'Workplace region'!$C39+'Workplace region'!$R$14-1,0)))</f>
        <v>11.83</v>
      </c>
      <c r="P39" s="107">
        <f ca="1">IF($R$16=1,OFFSET('Workplace region data'!R$3,36*'Workplace region'!$C39+'Workplace region'!$R$14-1,0),IF($R$16=2,OFFSET('Workplace region data'!AF$3,36*'Workplace region'!$C39+'Workplace region'!$R$14-1,0)))</f>
        <v>11.24</v>
      </c>
      <c r="Q39" s="51"/>
    </row>
    <row r="40" spans="1:17" ht="19.5" customHeight="1">
      <c r="A40" s="51"/>
      <c r="B40" s="55">
        <v>2011</v>
      </c>
      <c r="C40" s="53">
        <v>17</v>
      </c>
      <c r="D40" s="103">
        <f ca="1">IF($R$16=1,OFFSET('Workplace region data'!F$3,36*'Workplace region'!$C40+'Workplace region'!$R$14-1,0),IF($R$16=2,OFFSET('Workplace region data'!T$3,36*'Workplace region'!$C40+'Workplace region'!$R$14-1,0)))</f>
        <v>11.75</v>
      </c>
      <c r="E40" s="103">
        <f ca="1">IF($R$16=1,OFFSET('Workplace region data'!G$3,36*'Workplace region'!$C40+'Workplace region'!$R$14-1,0),IF($R$16=2,OFFSET('Workplace region data'!U$3,36*'Workplace region'!$C40+'Workplace region'!$R$14-1,0)))</f>
        <v>10.82</v>
      </c>
      <c r="F40" s="103">
        <f ca="1">IF($R$16=1,OFFSET('Workplace region data'!H$3,36*'Workplace region'!$C40+'Workplace region'!$R$14-1,0),IF($R$16=2,OFFSET('Workplace region data'!V$3,36*'Workplace region'!$C40+'Workplace region'!$R$14-1,0)))</f>
        <v>11.05</v>
      </c>
      <c r="G40" s="103">
        <f ca="1">IF($R$16=1,OFFSET('Workplace region data'!I$3,36*'Workplace region'!$C40+'Workplace region'!$R$14-1,0),IF($R$16=2,OFFSET('Workplace region data'!W$3,36*'Workplace region'!$C40+'Workplace region'!$R$14-1,0)))</f>
        <v>10.78</v>
      </c>
      <c r="H40" s="103">
        <f ca="1">IF($R$16=1,OFFSET('Workplace region data'!J$3,36*'Workplace region'!$C40+'Workplace region'!$R$14-1,0),IF($R$16=2,OFFSET('Workplace region data'!X$3,36*'Workplace region'!$C40+'Workplace region'!$R$14-1,0)))</f>
        <v>10.23</v>
      </c>
      <c r="I40" s="103">
        <f ca="1">IF($R$16=1,OFFSET('Workplace region data'!K$3,36*'Workplace region'!$C40+'Workplace region'!$R$14-1,0),IF($R$16=2,OFFSET('Workplace region data'!Y$3,36*'Workplace region'!$C40+'Workplace region'!$R$14-1,0)))</f>
        <v>10.75</v>
      </c>
      <c r="J40" s="103">
        <f ca="1">IF($R$16=1,OFFSET('Workplace region data'!L$3,36*'Workplace region'!$C40+'Workplace region'!$R$14-1,0),IF($R$16=2,OFFSET('Workplace region data'!Z$3,36*'Workplace region'!$C40+'Workplace region'!$R$14-1,0)))</f>
        <v>11.16</v>
      </c>
      <c r="K40" s="103">
        <f ca="1">IF($R$16=1,OFFSET('Workplace region data'!M$3,36*'Workplace region'!$C40+'Workplace region'!$R$14-1,0),IF($R$16=2,OFFSET('Workplace region data'!AA$3,36*'Workplace region'!$C40+'Workplace region'!$R$14-1,0)))</f>
        <v>15.64</v>
      </c>
      <c r="L40" s="103">
        <f ca="1">IF($R$16=1,OFFSET('Workplace region data'!N$3,36*'Workplace region'!$C40+'Workplace region'!$R$14-1,0),IF($R$16=2,OFFSET('Workplace region data'!AB$3,36*'Workplace region'!$C40+'Workplace region'!$R$14-1,0)))</f>
        <v>12.01</v>
      </c>
      <c r="M40" s="103">
        <f ca="1">IF($R$16=1,OFFSET('Workplace region data'!O$3,36*'Workplace region'!$C40+'Workplace region'!$R$14-1,0),IF($R$16=2,OFFSET('Workplace region data'!AC$3,36*'Workplace region'!$C40+'Workplace region'!$R$14-1,0)))</f>
        <v>10.61</v>
      </c>
      <c r="N40" s="103">
        <f ca="1">IF($R$16=1,OFFSET('Workplace region data'!P$3,36*'Workplace region'!$C40+'Workplace region'!$R$14-1,0),IF($R$16=2,OFFSET('Workplace region data'!AD$3,36*'Workplace region'!$C40+'Workplace region'!$R$14-1,0)))</f>
        <v>10.77</v>
      </c>
      <c r="O40" s="103">
        <f ca="1">IF($R$16=1,OFFSET('Workplace region data'!Q$3,36*'Workplace region'!$C40+'Workplace region'!$R$14-1,0),IF($R$16=2,OFFSET('Workplace region data'!AE$3,36*'Workplace region'!$C40+'Workplace region'!$R$14-1,0)))</f>
        <v>11.73</v>
      </c>
      <c r="P40" s="103">
        <f ca="1">IF($R$16=1,OFFSET('Workplace region data'!R$3,36*'Workplace region'!$C40+'Workplace region'!$R$14-1,0),IF($R$16=2,OFFSET('Workplace region data'!AF$3,36*'Workplace region'!$C40+'Workplace region'!$R$14-1,0)))</f>
        <v>11.11</v>
      </c>
      <c r="Q40" s="51"/>
    </row>
    <row r="41" spans="1:17">
      <c r="A41" s="51"/>
      <c r="B41" s="55">
        <v>2012</v>
      </c>
      <c r="C41" s="53">
        <v>18</v>
      </c>
      <c r="D41" s="103">
        <f ca="1">IF($R$16=1,OFFSET('Workplace region data'!F$3,36*'Workplace region'!$C41+'Workplace region'!$R$14-1,0),IF($R$16=2,OFFSET('Workplace region data'!T$3,36*'Workplace region'!$C41+'Workplace region'!$R$14-1,0)))</f>
        <v>12.01</v>
      </c>
      <c r="E41" s="103">
        <f ca="1">IF($R$16=1,OFFSET('Workplace region data'!G$3,36*'Workplace region'!$C41+'Workplace region'!$R$14-1,0),IF($R$16=2,OFFSET('Workplace region data'!U$3,36*'Workplace region'!$C41+'Workplace region'!$R$14-1,0)))</f>
        <v>10.94</v>
      </c>
      <c r="F41" s="103">
        <f ca="1">IF($R$16=1,OFFSET('Workplace region data'!H$3,36*'Workplace region'!$C41+'Workplace region'!$R$14-1,0),IF($R$16=2,OFFSET('Workplace region data'!V$3,36*'Workplace region'!$C41+'Workplace region'!$R$14-1,0)))</f>
        <v>11.24</v>
      </c>
      <c r="G41" s="103">
        <f ca="1">IF($R$16=1,OFFSET('Workplace region data'!I$3,36*'Workplace region'!$C41+'Workplace region'!$R$14-1,0),IF($R$16=2,OFFSET('Workplace region data'!W$3,36*'Workplace region'!$C41+'Workplace region'!$R$14-1,0)))</f>
        <v>10.94</v>
      </c>
      <c r="H41" s="103">
        <f ca="1">IF($R$16=1,OFFSET('Workplace region data'!J$3,36*'Workplace region'!$C41+'Workplace region'!$R$14-1,0),IF($R$16=2,OFFSET('Workplace region data'!X$3,36*'Workplace region'!$C41+'Workplace region'!$R$14-1,0)))</f>
        <v>10.54</v>
      </c>
      <c r="I41" s="103">
        <f ca="1">IF($R$16=1,OFFSET('Workplace region data'!K$3,36*'Workplace region'!$C41+'Workplace region'!$R$14-1,0),IF($R$16=2,OFFSET('Workplace region data'!Y$3,36*'Workplace region'!$C41+'Workplace region'!$R$14-1,0)))</f>
        <v>10.93</v>
      </c>
      <c r="J41" s="103">
        <f ca="1">IF($R$16=1,OFFSET('Workplace region data'!L$3,36*'Workplace region'!$C41+'Workplace region'!$R$14-1,0),IF($R$16=2,OFFSET('Workplace region data'!Z$3,36*'Workplace region'!$C41+'Workplace region'!$R$14-1,0)))</f>
        <v>11.3</v>
      </c>
      <c r="K41" s="103">
        <f ca="1">IF($R$16=1,OFFSET('Workplace region data'!M$3,36*'Workplace region'!$C41+'Workplace region'!$R$14-1,0),IF($R$16=2,OFFSET('Workplace region data'!AA$3,36*'Workplace region'!$C41+'Workplace region'!$R$14-1,0)))</f>
        <v>15.95</v>
      </c>
      <c r="L41" s="103">
        <f ca="1">IF($R$16=1,OFFSET('Workplace region data'!N$3,36*'Workplace region'!$C41+'Workplace region'!$R$14-1,0),IF($R$16=2,OFFSET('Workplace region data'!AB$3,36*'Workplace region'!$C41+'Workplace region'!$R$14-1,0)))</f>
        <v>12.31</v>
      </c>
      <c r="M41" s="103">
        <f ca="1">IF($R$16=1,OFFSET('Workplace region data'!O$3,36*'Workplace region'!$C41+'Workplace region'!$R$14-1,0),IF($R$16=2,OFFSET('Workplace region data'!AC$3,36*'Workplace region'!$C41+'Workplace region'!$R$14-1,0)))</f>
        <v>10.93</v>
      </c>
      <c r="N41" s="103">
        <f ca="1">IF($R$16=1,OFFSET('Workplace region data'!P$3,36*'Workplace region'!$C41+'Workplace region'!$R$14-1,0),IF($R$16=2,OFFSET('Workplace region data'!AD$3,36*'Workplace region'!$C41+'Workplace region'!$R$14-1,0)))</f>
        <v>10.8</v>
      </c>
      <c r="O41" s="103">
        <f ca="1">IF($R$16=1,OFFSET('Workplace region data'!Q$3,36*'Workplace region'!$C41+'Workplace region'!$R$14-1,0),IF($R$16=2,OFFSET('Workplace region data'!AE$3,36*'Workplace region'!$C41+'Workplace region'!$R$14-1,0)))</f>
        <v>11.88</v>
      </c>
      <c r="P41" s="103">
        <f ca="1">IF($R$16=1,OFFSET('Workplace region data'!R$3,36*'Workplace region'!$C41+'Workplace region'!$R$14-1,0),IF($R$16=2,OFFSET('Workplace region data'!AF$3,36*'Workplace region'!$C41+'Workplace region'!$R$14-1,0)))</f>
        <v>11.36</v>
      </c>
      <c r="Q41" s="51"/>
    </row>
    <row r="42" spans="1:17">
      <c r="A42" s="51"/>
      <c r="B42" s="55">
        <v>2013</v>
      </c>
      <c r="C42" s="53">
        <v>19</v>
      </c>
      <c r="D42" s="103">
        <f ca="1">IF($R$16=1,OFFSET('Workplace region data'!F$3,36*'Workplace region'!$C42+'Workplace region'!$R$14-1,0),IF($R$16=2,OFFSET('Workplace region data'!T$3,36*'Workplace region'!$C42+'Workplace region'!$R$14-1,0)))</f>
        <v>12.24</v>
      </c>
      <c r="E42" s="103">
        <f ca="1">IF($R$16=1,OFFSET('Workplace region data'!G$3,36*'Workplace region'!$C42+'Workplace region'!$R$14-1,0),IF($R$16=2,OFFSET('Workplace region data'!U$3,36*'Workplace region'!$C42+'Workplace region'!$R$14-1,0)))</f>
        <v>11.16</v>
      </c>
      <c r="F42" s="103">
        <f ca="1">IF($R$16=1,OFFSET('Workplace region data'!H$3,36*'Workplace region'!$C42+'Workplace region'!$R$14-1,0),IF($R$16=2,OFFSET('Workplace region data'!V$3,36*'Workplace region'!$C42+'Workplace region'!$R$14-1,0)))</f>
        <v>11.58</v>
      </c>
      <c r="G42" s="103">
        <f ca="1">IF($R$16=1,OFFSET('Workplace region data'!I$3,36*'Workplace region'!$C42+'Workplace region'!$R$14-1,0),IF($R$16=2,OFFSET('Workplace region data'!W$3,36*'Workplace region'!$C42+'Workplace region'!$R$14-1,0)))</f>
        <v>11.1</v>
      </c>
      <c r="H42" s="103">
        <f ca="1">IF($R$16=1,OFFSET('Workplace region data'!J$3,36*'Workplace region'!$C42+'Workplace region'!$R$14-1,0),IF($R$16=2,OFFSET('Workplace region data'!X$3,36*'Workplace region'!$C42+'Workplace region'!$R$14-1,0)))</f>
        <v>10.76</v>
      </c>
      <c r="I42" s="103">
        <f ca="1">IF($R$16=1,OFFSET('Workplace region data'!K$3,36*'Workplace region'!$C42+'Workplace region'!$R$14-1,0),IF($R$16=2,OFFSET('Workplace region data'!Y$3,36*'Workplace region'!$C42+'Workplace region'!$R$14-1,0)))</f>
        <v>11.15</v>
      </c>
      <c r="J42" s="103">
        <f ca="1">IF($R$16=1,OFFSET('Workplace region data'!L$3,36*'Workplace region'!$C42+'Workplace region'!$R$14-1,0),IF($R$16=2,OFFSET('Workplace region data'!Z$3,36*'Workplace region'!$C42+'Workplace region'!$R$14-1,0)))</f>
        <v>11.73</v>
      </c>
      <c r="K42" s="103">
        <f ca="1">IF($R$16=1,OFFSET('Workplace region data'!M$3,36*'Workplace region'!$C42+'Workplace region'!$R$14-1,0),IF($R$16=2,OFFSET('Workplace region data'!AA$3,36*'Workplace region'!$C42+'Workplace region'!$R$14-1,0)))</f>
        <v>15.98</v>
      </c>
      <c r="L42" s="103">
        <f ca="1">IF($R$16=1,OFFSET('Workplace region data'!N$3,36*'Workplace region'!$C42+'Workplace region'!$R$14-1,0),IF($R$16=2,OFFSET('Workplace region data'!AB$3,36*'Workplace region'!$C42+'Workplace region'!$R$14-1,0)))</f>
        <v>12.4</v>
      </c>
      <c r="M42" s="103">
        <f ca="1">IF($R$16=1,OFFSET('Workplace region data'!O$3,36*'Workplace region'!$C42+'Workplace region'!$R$14-1,0),IF($R$16=2,OFFSET('Workplace region data'!AC$3,36*'Workplace region'!$C42+'Workplace region'!$R$14-1,0)))</f>
        <v>11.12</v>
      </c>
      <c r="N42" s="103">
        <f ca="1">IF($R$16=1,OFFSET('Workplace region data'!P$3,36*'Workplace region'!$C42+'Workplace region'!$R$14-1,0),IF($R$16=2,OFFSET('Workplace region data'!AD$3,36*'Workplace region'!$C42+'Workplace region'!$R$14-1,0)))</f>
        <v>11.23</v>
      </c>
      <c r="O42" s="103">
        <f ca="1">IF($R$16=1,OFFSET('Workplace region data'!Q$3,36*'Workplace region'!$C42+'Workplace region'!$R$14-1,0),IF($R$16=2,OFFSET('Workplace region data'!AE$3,36*'Workplace region'!$C42+'Workplace region'!$R$14-1,0)))</f>
        <v>12.25</v>
      </c>
      <c r="P42" s="103">
        <f ca="1">IF($R$16=1,OFFSET('Workplace region data'!R$3,36*'Workplace region'!$C42+'Workplace region'!$R$14-1,0),IF($R$16=2,OFFSET('Workplace region data'!AF$3,36*'Workplace region'!$C42+'Workplace region'!$R$14-1,0)))</f>
        <v>11.56</v>
      </c>
      <c r="Q42" s="51"/>
    </row>
    <row r="43" spans="1:17">
      <c r="A43" s="51"/>
      <c r="B43" s="55">
        <v>2014</v>
      </c>
      <c r="C43" s="53">
        <v>20</v>
      </c>
      <c r="D43" s="103">
        <f ca="1">IF($R$16=1,OFFSET('Workplace region data'!F$3,36*'Workplace region'!$C43+'Workplace region'!$R$14-1,0),IF($R$16=2,OFFSET('Workplace region data'!T$3,36*'Workplace region'!$C43+'Workplace region'!$R$14-1,0)))</f>
        <v>12.3</v>
      </c>
      <c r="E43" s="103">
        <f ca="1">IF($R$16=1,OFFSET('Workplace region data'!G$3,36*'Workplace region'!$C43+'Workplace region'!$R$14-1,0),IF($R$16=2,OFFSET('Workplace region data'!U$3,36*'Workplace region'!$C43+'Workplace region'!$R$14-1,0)))</f>
        <v>11.27</v>
      </c>
      <c r="F43" s="103">
        <f ca="1">IF($R$16=1,OFFSET('Workplace region data'!H$3,36*'Workplace region'!$C43+'Workplace region'!$R$14-1,0),IF($R$16=2,OFFSET('Workplace region data'!V$3,36*'Workplace region'!$C43+'Workplace region'!$R$14-1,0)))</f>
        <v>11.71</v>
      </c>
      <c r="G43" s="103">
        <f ca="1">IF($R$16=1,OFFSET('Workplace region data'!I$3,36*'Workplace region'!$C43+'Workplace region'!$R$14-1,0),IF($R$16=2,OFFSET('Workplace region data'!W$3,36*'Workplace region'!$C43+'Workplace region'!$R$14-1,0)))</f>
        <v>11.16</v>
      </c>
      <c r="H43" s="103">
        <f ca="1">IF($R$16=1,OFFSET('Workplace region data'!J$3,36*'Workplace region'!$C43+'Workplace region'!$R$14-1,0),IF($R$16=2,OFFSET('Workplace region data'!X$3,36*'Workplace region'!$C43+'Workplace region'!$R$14-1,0)))</f>
        <v>10.86</v>
      </c>
      <c r="I43" s="103">
        <f ca="1">IF($R$16=1,OFFSET('Workplace region data'!K$3,36*'Workplace region'!$C43+'Workplace region'!$R$14-1,0),IF($R$16=2,OFFSET('Workplace region data'!Y$3,36*'Workplace region'!$C43+'Workplace region'!$R$14-1,0)))</f>
        <v>11.02</v>
      </c>
      <c r="J43" s="103">
        <f ca="1">IF($R$16=1,OFFSET('Workplace region data'!L$3,36*'Workplace region'!$C43+'Workplace region'!$R$14-1,0),IF($R$16=2,OFFSET('Workplace region data'!Z$3,36*'Workplace region'!$C43+'Workplace region'!$R$14-1,0)))</f>
        <v>11.76</v>
      </c>
      <c r="K43" s="103">
        <f ca="1">IF($R$16=1,OFFSET('Workplace region data'!M$3,36*'Workplace region'!$C43+'Workplace region'!$R$14-1,0),IF($R$16=2,OFFSET('Workplace region data'!AA$3,36*'Workplace region'!$C43+'Workplace region'!$R$14-1,0)))</f>
        <v>16.14</v>
      </c>
      <c r="L43" s="103">
        <f ca="1">IF($R$16=1,OFFSET('Workplace region data'!N$3,36*'Workplace region'!$C43+'Workplace region'!$R$14-1,0),IF($R$16=2,OFFSET('Workplace region data'!AB$3,36*'Workplace region'!$C43+'Workplace region'!$R$14-1,0)))</f>
        <v>12.62</v>
      </c>
      <c r="M43" s="103">
        <f ca="1">IF($R$16=1,OFFSET('Workplace region data'!O$3,36*'Workplace region'!$C43+'Workplace region'!$R$14-1,0),IF($R$16=2,OFFSET('Workplace region data'!AC$3,36*'Workplace region'!$C43+'Workplace region'!$R$14-1,0)))</f>
        <v>11.24</v>
      </c>
      <c r="N43" s="103">
        <f ca="1">IF($R$16=1,OFFSET('Workplace region data'!P$3,36*'Workplace region'!$C43+'Workplace region'!$R$14-1,0),IF($R$16=2,OFFSET('Workplace region data'!AD$3,36*'Workplace region'!$C43+'Workplace region'!$R$14-1,0)))</f>
        <v>11.26</v>
      </c>
      <c r="O43" s="103">
        <f ca="1">IF($R$16=1,OFFSET('Workplace region data'!Q$3,36*'Workplace region'!$C43+'Workplace region'!$R$14-1,0),IF($R$16=2,OFFSET('Workplace region data'!AE$3,36*'Workplace region'!$C43+'Workplace region'!$R$14-1,0)))</f>
        <v>12.39</v>
      </c>
      <c r="P43" s="103">
        <f ca="1">IF($R$16=1,OFFSET('Workplace region data'!R$3,36*'Workplace region'!$C43+'Workplace region'!$R$14-1,0),IF($R$16=2,OFFSET('Workplace region data'!AF$3,36*'Workplace region'!$C43+'Workplace region'!$R$14-1,0)))</f>
        <v>11.45</v>
      </c>
      <c r="Q43" s="51"/>
    </row>
    <row r="44" spans="1:17">
      <c r="A44" s="51"/>
      <c r="B44" s="55">
        <v>2015</v>
      </c>
      <c r="C44" s="53">
        <v>21</v>
      </c>
      <c r="D44" s="103">
        <f ca="1">IF($R$16=1,OFFSET('Workplace region data'!F$3,36*'Workplace region'!$C44+'Workplace region'!$R$14-1,0),IF($R$16=2,OFFSET('Workplace region data'!T$3,36*'Workplace region'!$C44+'Workplace region'!$R$14-1,0)))</f>
        <v>12.51</v>
      </c>
      <c r="E44" s="103">
        <f ca="1">IF($R$16=1,OFFSET('Workplace region data'!G$3,36*'Workplace region'!$C44+'Workplace region'!$R$14-1,0),IF($R$16=2,OFFSET('Workplace region data'!U$3,36*'Workplace region'!$C44+'Workplace region'!$R$14-1,0)))</f>
        <v>11.64</v>
      </c>
      <c r="F44" s="103">
        <f ca="1">IF($R$16=1,OFFSET('Workplace region data'!H$3,36*'Workplace region'!$C44+'Workplace region'!$R$14-1,0),IF($R$16=2,OFFSET('Workplace region data'!V$3,36*'Workplace region'!$C44+'Workplace region'!$R$14-1,0)))</f>
        <v>11.83</v>
      </c>
      <c r="G44" s="103">
        <f ca="1">IF($R$16=1,OFFSET('Workplace region data'!I$3,36*'Workplace region'!$C44+'Workplace region'!$R$14-1,0),IF($R$16=2,OFFSET('Workplace region data'!W$3,36*'Workplace region'!$C44+'Workplace region'!$R$14-1,0)))</f>
        <v>11.37</v>
      </c>
      <c r="H44" s="103">
        <f ca="1">IF($R$16=1,OFFSET('Workplace region data'!J$3,36*'Workplace region'!$C44+'Workplace region'!$R$14-1,0),IF($R$16=2,OFFSET('Workplace region data'!X$3,36*'Workplace region'!$C44+'Workplace region'!$R$14-1,0)))</f>
        <v>10.78</v>
      </c>
      <c r="I44" s="103">
        <f ca="1">IF($R$16=1,OFFSET('Workplace region data'!K$3,36*'Workplace region'!$C44+'Workplace region'!$R$14-1,0),IF($R$16=2,OFFSET('Workplace region data'!Y$3,36*'Workplace region'!$C44+'Workplace region'!$R$14-1,0)))</f>
        <v>11.4</v>
      </c>
      <c r="J44" s="103">
        <f ca="1">IF($R$16=1,OFFSET('Workplace region data'!L$3,36*'Workplace region'!$C44+'Workplace region'!$R$14-1,0),IF($R$16=2,OFFSET('Workplace region data'!Z$3,36*'Workplace region'!$C44+'Workplace region'!$R$14-1,0)))</f>
        <v>11.92</v>
      </c>
      <c r="K44" s="103">
        <f ca="1">IF($R$16=1,OFFSET('Workplace region data'!M$3,36*'Workplace region'!$C44+'Workplace region'!$R$14-1,0),IF($R$16=2,OFFSET('Workplace region data'!AA$3,36*'Workplace region'!$C44+'Workplace region'!$R$14-1,0)))</f>
        <v>16.05</v>
      </c>
      <c r="L44" s="103">
        <f ca="1">IF($R$16=1,OFFSET('Workplace region data'!N$3,36*'Workplace region'!$C44+'Workplace region'!$R$14-1,0),IF($R$16=2,OFFSET('Workplace region data'!AB$3,36*'Workplace region'!$C44+'Workplace region'!$R$14-1,0)))</f>
        <v>12.81</v>
      </c>
      <c r="M44" s="103">
        <f ca="1">IF($R$16=1,OFFSET('Workplace region data'!O$3,36*'Workplace region'!$C44+'Workplace region'!$R$14-1,0),IF($R$16=2,OFFSET('Workplace region data'!AC$3,36*'Workplace region'!$C44+'Workplace region'!$R$14-1,0)))</f>
        <v>11.4</v>
      </c>
      <c r="N44" s="103">
        <f ca="1">IF($R$16=1,OFFSET('Workplace region data'!P$3,36*'Workplace region'!$C44+'Workplace region'!$R$14-1,0),IF($R$16=2,OFFSET('Workplace region data'!AD$3,36*'Workplace region'!$C44+'Workplace region'!$R$14-1,0)))</f>
        <v>11.5</v>
      </c>
      <c r="O44" s="103">
        <f ca="1">IF($R$16=1,OFFSET('Workplace region data'!Q$3,36*'Workplace region'!$C44+'Workplace region'!$R$14-1,0),IF($R$16=2,OFFSET('Workplace region data'!AE$3,36*'Workplace region'!$C44+'Workplace region'!$R$14-1,0)))</f>
        <v>12.74</v>
      </c>
      <c r="P44" s="103">
        <f ca="1">IF($R$16=1,OFFSET('Workplace region data'!R$3,36*'Workplace region'!$C44+'Workplace region'!$R$14-1,0),IF($R$16=2,OFFSET('Workplace region data'!AF$3,36*'Workplace region'!$C44+'Workplace region'!$R$14-1,0)))</f>
        <v>12.08</v>
      </c>
      <c r="Q44" s="51"/>
    </row>
    <row r="45" spans="1:17">
      <c r="A45" s="51"/>
      <c r="B45" s="55">
        <v>2016</v>
      </c>
      <c r="C45" s="53">
        <v>22</v>
      </c>
      <c r="D45" s="103">
        <f ca="1">IF($R$16=1,OFFSET('Workplace region data'!F$3,36*'Workplace region'!$C45+'Workplace region'!$R$14-1,0),IF($R$16=2,OFFSET('Workplace region data'!T$3,36*'Workplace region'!$C45+'Workplace region'!$R$14-1,0)))</f>
        <v>12.82</v>
      </c>
      <c r="E45" s="103">
        <f ca="1">IF($R$16=1,OFFSET('Workplace region data'!G$3,36*'Workplace region'!$C45+'Workplace region'!$R$14-1,0),IF($R$16=2,OFFSET('Workplace region data'!U$3,36*'Workplace region'!$C45+'Workplace region'!$R$14-1,0)))</f>
        <v>11.61</v>
      </c>
      <c r="F45" s="103">
        <f ca="1">IF($R$16=1,OFFSET('Workplace region data'!H$3,36*'Workplace region'!$C45+'Workplace region'!$R$14-1,0),IF($R$16=2,OFFSET('Workplace region data'!V$3,36*'Workplace region'!$C45+'Workplace region'!$R$14-1,0)))</f>
        <v>12.08</v>
      </c>
      <c r="G45" s="103">
        <f ca="1">IF($R$16=1,OFFSET('Workplace region data'!I$3,36*'Workplace region'!$C45+'Workplace region'!$R$14-1,0),IF($R$16=2,OFFSET('Workplace region data'!W$3,36*'Workplace region'!$C45+'Workplace region'!$R$14-1,0)))</f>
        <v>11.51</v>
      </c>
      <c r="H45" s="103">
        <f ca="1">IF($R$16=1,OFFSET('Workplace region data'!J$3,36*'Workplace region'!$C45+'Workplace region'!$R$14-1,0),IF($R$16=2,OFFSET('Workplace region data'!X$3,36*'Workplace region'!$C45+'Workplace region'!$R$14-1,0)))</f>
        <v>11.11</v>
      </c>
      <c r="I45" s="103">
        <f ca="1">IF($R$16=1,OFFSET('Workplace region data'!K$3,36*'Workplace region'!$C45+'Workplace region'!$R$14-1,0),IF($R$16=2,OFFSET('Workplace region data'!Y$3,36*'Workplace region'!$C45+'Workplace region'!$R$14-1,0)))</f>
        <v>11.63</v>
      </c>
      <c r="J45" s="103">
        <f ca="1">IF($R$16=1,OFFSET('Workplace region data'!L$3,36*'Workplace region'!$C45+'Workplace region'!$R$14-1,0),IF($R$16=2,OFFSET('Workplace region data'!Z$3,36*'Workplace region'!$C45+'Workplace region'!$R$14-1,0)))</f>
        <v>12.18</v>
      </c>
      <c r="K45" s="103">
        <f ca="1">IF($R$16=1,OFFSET('Workplace region data'!M$3,36*'Workplace region'!$C45+'Workplace region'!$R$14-1,0),IF($R$16=2,OFFSET('Workplace region data'!AA$3,36*'Workplace region'!$C45+'Workplace region'!$R$14-1,0)))</f>
        <v>16.350000000000001</v>
      </c>
      <c r="L45" s="103">
        <f ca="1">IF($R$16=1,OFFSET('Workplace region data'!N$3,36*'Workplace region'!$C45+'Workplace region'!$R$14-1,0),IF($R$16=2,OFFSET('Workplace region data'!AB$3,36*'Workplace region'!$C45+'Workplace region'!$R$14-1,0)))</f>
        <v>13.15</v>
      </c>
      <c r="M45" s="103">
        <f ca="1">IF($R$16=1,OFFSET('Workplace region data'!O$3,36*'Workplace region'!$C45+'Workplace region'!$R$14-1,0),IF($R$16=2,OFFSET('Workplace region data'!AC$3,36*'Workplace region'!$C45+'Workplace region'!$R$14-1,0)))</f>
        <v>11.7</v>
      </c>
      <c r="N45" s="103">
        <f ca="1">IF($R$16=1,OFFSET('Workplace region data'!P$3,36*'Workplace region'!$C45+'Workplace region'!$R$14-1,0),IF($R$16=2,OFFSET('Workplace region data'!AD$3,36*'Workplace region'!$C45+'Workplace region'!$R$14-1,0)))</f>
        <v>11.89</v>
      </c>
      <c r="O45" s="103">
        <f ca="1">IF($R$16=1,OFFSET('Workplace region data'!Q$3,36*'Workplace region'!$C45+'Workplace region'!$R$14-1,0),IF($R$16=2,OFFSET('Workplace region data'!AE$3,36*'Workplace region'!$C45+'Workplace region'!$R$14-1,0)))</f>
        <v>12.97</v>
      </c>
      <c r="P45" s="103">
        <f ca="1">IF($R$16=1,OFFSET('Workplace region data'!R$3,36*'Workplace region'!$C45+'Workplace region'!$R$14-1,0),IF($R$16=2,OFFSET('Workplace region data'!AF$3,36*'Workplace region'!$C45+'Workplace region'!$R$14-1,0)))</f>
        <v>12.45</v>
      </c>
      <c r="Q45" s="51"/>
    </row>
    <row r="46" spans="1:17">
      <c r="A46" s="51"/>
      <c r="B46" s="55">
        <v>2017</v>
      </c>
      <c r="C46" s="53">
        <v>23</v>
      </c>
      <c r="D46" s="103">
        <f ca="1">IF($R$16=1,OFFSET('Workplace region data'!F$3,36*'Workplace region'!$C46+'Workplace region'!$R$14-1,0),IF($R$16=2,OFFSET('Workplace region data'!T$3,36*'Workplace region'!$C46+'Workplace region'!$R$14-1,0)))</f>
        <v>13.14</v>
      </c>
      <c r="E46" s="103">
        <f ca="1">IF($R$16=1,OFFSET('Workplace region data'!G$3,36*'Workplace region'!$C46+'Workplace region'!$R$14-1,0),IF($R$16=2,OFFSET('Workplace region data'!U$3,36*'Workplace region'!$C46+'Workplace region'!$R$14-1,0)))</f>
        <v>12.08</v>
      </c>
      <c r="F46" s="103">
        <f ca="1">IF($R$16=1,OFFSET('Workplace region data'!H$3,36*'Workplace region'!$C46+'Workplace region'!$R$14-1,0),IF($R$16=2,OFFSET('Workplace region data'!V$3,36*'Workplace region'!$C46+'Workplace region'!$R$14-1,0)))</f>
        <v>12.4</v>
      </c>
      <c r="G46" s="103">
        <f ca="1">IF($R$16=1,OFFSET('Workplace region data'!I$3,36*'Workplace region'!$C46+'Workplace region'!$R$14-1,0),IF($R$16=2,OFFSET('Workplace region data'!W$3,36*'Workplace region'!$C46+'Workplace region'!$R$14-1,0)))</f>
        <v>11.8</v>
      </c>
      <c r="H46" s="103">
        <f ca="1">IF($R$16=1,OFFSET('Workplace region data'!J$3,36*'Workplace region'!$C46+'Workplace region'!$R$14-1,0),IF($R$16=2,OFFSET('Workplace region data'!X$3,36*'Workplace region'!$C46+'Workplace region'!$R$14-1,0)))</f>
        <v>11.3</v>
      </c>
      <c r="I46" s="103">
        <f ca="1">IF($R$16=1,OFFSET('Workplace region data'!K$3,36*'Workplace region'!$C46+'Workplace region'!$R$14-1,0),IF($R$16=2,OFFSET('Workplace region data'!Y$3,36*'Workplace region'!$C46+'Workplace region'!$R$14-1,0)))</f>
        <v>11.87</v>
      </c>
      <c r="J46" s="103">
        <f ca="1">IF($R$16=1,OFFSET('Workplace region data'!L$3,36*'Workplace region'!$C46+'Workplace region'!$R$14-1,0),IF($R$16=2,OFFSET('Workplace region data'!Z$3,36*'Workplace region'!$C46+'Workplace region'!$R$14-1,0)))</f>
        <v>12.65</v>
      </c>
      <c r="K46" s="103">
        <f ca="1">IF($R$16=1,OFFSET('Workplace region data'!M$3,36*'Workplace region'!$C46+'Workplace region'!$R$14-1,0),IF($R$16=2,OFFSET('Workplace region data'!AA$3,36*'Workplace region'!$C46+'Workplace region'!$R$14-1,0)))</f>
        <v>16.77</v>
      </c>
      <c r="L46" s="103">
        <f ca="1">IF($R$16=1,OFFSET('Workplace region data'!N$3,36*'Workplace region'!$C46+'Workplace region'!$R$14-1,0),IF($R$16=2,OFFSET('Workplace region data'!AB$3,36*'Workplace region'!$C46+'Workplace region'!$R$14-1,0)))</f>
        <v>13.44</v>
      </c>
      <c r="M46" s="103">
        <f ca="1">IF($R$16=1,OFFSET('Workplace region data'!O$3,36*'Workplace region'!$C46+'Workplace region'!$R$14-1,0),IF($R$16=2,OFFSET('Workplace region data'!AC$3,36*'Workplace region'!$C46+'Workplace region'!$R$14-1,0)))</f>
        <v>12.14</v>
      </c>
      <c r="N46" s="103">
        <f ca="1">IF($R$16=1,OFFSET('Workplace region data'!P$3,36*'Workplace region'!$C46+'Workplace region'!$R$14-1,0),IF($R$16=2,OFFSET('Workplace region data'!AD$3,36*'Workplace region'!$C46+'Workplace region'!$R$14-1,0)))</f>
        <v>12.08</v>
      </c>
      <c r="O46" s="103">
        <f ca="1">IF($R$16=1,OFFSET('Workplace region data'!Q$3,36*'Workplace region'!$C46+'Workplace region'!$R$14-1,0),IF($R$16=2,OFFSET('Workplace region data'!AE$3,36*'Workplace region'!$C46+'Workplace region'!$R$14-1,0)))</f>
        <v>13.33</v>
      </c>
      <c r="P46" s="103">
        <f ca="1">IF($R$16=1,OFFSET('Workplace region data'!R$3,36*'Workplace region'!$C46+'Workplace region'!$R$14-1,0),IF($R$16=2,OFFSET('Workplace region data'!AF$3,36*'Workplace region'!$C46+'Workplace region'!$R$14-1,0)))</f>
        <v>12.52</v>
      </c>
      <c r="Q46" s="51"/>
    </row>
    <row r="47" spans="1:17">
      <c r="A47" s="51"/>
      <c r="B47" s="55">
        <v>2018</v>
      </c>
      <c r="C47" s="53">
        <v>24</v>
      </c>
      <c r="D47" s="103">
        <f ca="1">IF($R$16=1,OFFSET('Workplace region data'!F$3,36*'Workplace region'!$C47+'Workplace region'!$R$14-1,0),IF($R$16=2,OFFSET('Workplace region data'!T$3,36*'Workplace region'!$C47+'Workplace region'!$R$14-1,0)))</f>
        <v>13.52</v>
      </c>
      <c r="E47" s="103">
        <f ca="1">IF($R$16=1,OFFSET('Workplace region data'!G$3,36*'Workplace region'!$C47+'Workplace region'!$R$14-1,0),IF($R$16=2,OFFSET('Workplace region data'!U$3,36*'Workplace region'!$C47+'Workplace region'!$R$14-1,0)))</f>
        <v>12.12</v>
      </c>
      <c r="F47" s="103">
        <f ca="1">IF($R$16=1,OFFSET('Workplace region data'!H$3,36*'Workplace region'!$C47+'Workplace region'!$R$14-1,0),IF($R$16=2,OFFSET('Workplace region data'!V$3,36*'Workplace region'!$C47+'Workplace region'!$R$14-1,0)))</f>
        <v>12.65</v>
      </c>
      <c r="G47" s="103">
        <f ca="1">IF($R$16=1,OFFSET('Workplace region data'!I$3,36*'Workplace region'!$C47+'Workplace region'!$R$14-1,0),IF($R$16=2,OFFSET('Workplace region data'!W$3,36*'Workplace region'!$C47+'Workplace region'!$R$14-1,0)))</f>
        <v>12.09</v>
      </c>
      <c r="H47" s="103">
        <f ca="1">IF($R$16=1,OFFSET('Workplace region data'!J$3,36*'Workplace region'!$C47+'Workplace region'!$R$14-1,0),IF($R$16=2,OFFSET('Workplace region data'!X$3,36*'Workplace region'!$C47+'Workplace region'!$R$14-1,0)))</f>
        <v>11.67</v>
      </c>
      <c r="I47" s="103">
        <f ca="1">IF($R$16=1,OFFSET('Workplace region data'!K$3,36*'Workplace region'!$C47+'Workplace region'!$R$14-1,0),IF($R$16=2,OFFSET('Workplace region data'!Y$3,36*'Workplace region'!$C47+'Workplace region'!$R$14-1,0)))</f>
        <v>12.47</v>
      </c>
      <c r="J47" s="103">
        <f ca="1">IF($R$16=1,OFFSET('Workplace region data'!L$3,36*'Workplace region'!$C47+'Workplace region'!$R$14-1,0),IF($R$16=2,OFFSET('Workplace region data'!Z$3,36*'Workplace region'!$C47+'Workplace region'!$R$14-1,0)))</f>
        <v>12.96</v>
      </c>
      <c r="K47" s="103">
        <f ca="1">IF($R$16=1,OFFSET('Workplace region data'!M$3,36*'Workplace region'!$C47+'Workplace region'!$R$14-1,0),IF($R$16=2,OFFSET('Workplace region data'!AA$3,36*'Workplace region'!$C47+'Workplace region'!$R$14-1,0)))</f>
        <v>17.28</v>
      </c>
      <c r="L47" s="103">
        <f ca="1">IF($R$16=1,OFFSET('Workplace region data'!N$3,36*'Workplace region'!$C47+'Workplace region'!$R$14-1,0),IF($R$16=2,OFFSET('Workplace region data'!AB$3,36*'Workplace region'!$C47+'Workplace region'!$R$14-1,0)))</f>
        <v>13.83</v>
      </c>
      <c r="M47" s="103">
        <f ca="1">IF($R$16=1,OFFSET('Workplace region data'!O$3,36*'Workplace region'!$C47+'Workplace region'!$R$14-1,0),IF($R$16=2,OFFSET('Workplace region data'!AC$3,36*'Workplace region'!$C47+'Workplace region'!$R$14-1,0)))</f>
        <v>12.33</v>
      </c>
      <c r="N47" s="103">
        <f ca="1">IF($R$16=1,OFFSET('Workplace region data'!P$3,36*'Workplace region'!$C47+'Workplace region'!$R$14-1,0),IF($R$16=2,OFFSET('Workplace region data'!AD$3,36*'Workplace region'!$C47+'Workplace region'!$R$14-1,0)))</f>
        <v>12.08</v>
      </c>
      <c r="O47" s="103">
        <f ca="1">IF($R$16=1,OFFSET('Workplace region data'!Q$3,36*'Workplace region'!$C47+'Workplace region'!$R$14-1,0),IF($R$16=2,OFFSET('Workplace region data'!AE$3,36*'Workplace region'!$C47+'Workplace region'!$R$14-1,0)))</f>
        <v>13.86</v>
      </c>
      <c r="P47" s="103">
        <f ca="1">IF($R$16=1,OFFSET('Workplace region data'!R$3,36*'Workplace region'!$C47+'Workplace region'!$R$14-1,0),IF($R$16=2,OFFSET('Workplace region data'!AF$3,36*'Workplace region'!$C47+'Workplace region'!$R$14-1,0)))</f>
        <v>12.74</v>
      </c>
      <c r="Q47" s="51"/>
    </row>
    <row r="48" spans="1:17">
      <c r="A48" s="51"/>
      <c r="B48" s="55">
        <v>2019</v>
      </c>
      <c r="C48" s="53">
        <v>25</v>
      </c>
      <c r="D48" s="103">
        <f ca="1">IF($R$16=1,OFFSET('Workplace region data'!F$3,36*'Workplace region'!$C48+'Workplace region'!$R$14-1,0),IF($R$16=2,OFFSET('Workplace region data'!T$3,36*'Workplace region'!$C48+'Workplace region'!$R$14-1,0)))</f>
        <v>13.97</v>
      </c>
      <c r="E48" s="103">
        <f ca="1">IF($R$16=1,OFFSET('Workplace region data'!G$3,36*'Workplace region'!$C48+'Workplace region'!$R$14-1,0),IF($R$16=2,OFFSET('Workplace region data'!U$3,36*'Workplace region'!$C48+'Workplace region'!$R$14-1,0)))</f>
        <v>12.77</v>
      </c>
      <c r="F48" s="103">
        <f ca="1">IF($R$16=1,OFFSET('Workplace region data'!H$3,36*'Workplace region'!$C48+'Workplace region'!$R$14-1,0),IF($R$16=2,OFFSET('Workplace region data'!V$3,36*'Workplace region'!$C48+'Workplace region'!$R$14-1,0)))</f>
        <v>13.13</v>
      </c>
      <c r="G48" s="103">
        <f ca="1">IF($R$16=1,OFFSET('Workplace region data'!I$3,36*'Workplace region'!$C48+'Workplace region'!$R$14-1,0),IF($R$16=2,OFFSET('Workplace region data'!W$3,36*'Workplace region'!$C48+'Workplace region'!$R$14-1,0)))</f>
        <v>12.48</v>
      </c>
      <c r="H48" s="103">
        <f ca="1">IF($R$16=1,OFFSET('Workplace region data'!J$3,36*'Workplace region'!$C48+'Workplace region'!$R$14-1,0),IF($R$16=2,OFFSET('Workplace region data'!X$3,36*'Workplace region'!$C48+'Workplace region'!$R$14-1,0)))</f>
        <v>12.23</v>
      </c>
      <c r="I48" s="103">
        <f ca="1">IF($R$16=1,OFFSET('Workplace region data'!K$3,36*'Workplace region'!$C48+'Workplace region'!$R$14-1,0),IF($R$16=2,OFFSET('Workplace region data'!Y$3,36*'Workplace region'!$C48+'Workplace region'!$R$14-1,0)))</f>
        <v>12.89</v>
      </c>
      <c r="J48" s="103">
        <f ca="1">IF($R$16=1,OFFSET('Workplace region data'!L$3,36*'Workplace region'!$C48+'Workplace region'!$R$14-1,0),IF($R$16=2,OFFSET('Workplace region data'!Z$3,36*'Workplace region'!$C48+'Workplace region'!$R$14-1,0)))</f>
        <v>13.46</v>
      </c>
      <c r="K48" s="103">
        <f ca="1">IF($R$16=1,OFFSET('Workplace region data'!M$3,36*'Workplace region'!$C48+'Workplace region'!$R$14-1,0),IF($R$16=2,OFFSET('Workplace region data'!AA$3,36*'Workplace region'!$C48+'Workplace region'!$R$14-1,0)))</f>
        <v>17.88</v>
      </c>
      <c r="L48" s="103">
        <f ca="1">IF($R$16=1,OFFSET('Workplace region data'!N$3,36*'Workplace region'!$C48+'Workplace region'!$R$14-1,0),IF($R$16=2,OFFSET('Workplace region data'!AB$3,36*'Workplace region'!$C48+'Workplace region'!$R$14-1,0)))</f>
        <v>14.29</v>
      </c>
      <c r="M48" s="103">
        <f ca="1">IF($R$16=1,OFFSET('Workplace region data'!O$3,36*'Workplace region'!$C48+'Workplace region'!$R$14-1,0),IF($R$16=2,OFFSET('Workplace region data'!AC$3,36*'Workplace region'!$C48+'Workplace region'!$R$14-1,0)))</f>
        <v>12.85</v>
      </c>
      <c r="N48" s="103">
        <f ca="1">IF($R$16=1,OFFSET('Workplace region data'!P$3,36*'Workplace region'!$C48+'Workplace region'!$R$14-1,0),IF($R$16=2,OFFSET('Workplace region data'!AD$3,36*'Workplace region'!$C48+'Workplace region'!$R$14-1,0)))</f>
        <v>12.99</v>
      </c>
      <c r="O48" s="103">
        <f ca="1">IF($R$16=1,OFFSET('Workplace region data'!Q$3,36*'Workplace region'!$C48+'Workplace region'!$R$14-1,0),IF($R$16=2,OFFSET('Workplace region data'!AE$3,36*'Workplace region'!$C48+'Workplace region'!$R$14-1,0)))</f>
        <v>14.17</v>
      </c>
      <c r="P48" s="103">
        <f ca="1">IF($R$16=1,OFFSET('Workplace region data'!R$3,36*'Workplace region'!$C48+'Workplace region'!$R$14-1,0),IF($R$16=2,OFFSET('Workplace region data'!AF$3,36*'Workplace region'!$C48+'Workplace region'!$R$14-1,0)))</f>
        <v>13.13</v>
      </c>
      <c r="Q48" s="51"/>
    </row>
    <row r="49" spans="1:22">
      <c r="A49" s="51"/>
      <c r="B49" s="93">
        <v>2020</v>
      </c>
      <c r="C49" s="94">
        <v>26</v>
      </c>
      <c r="D49" s="105">
        <f ca="1">IF($R$16=1,OFFSET('Workplace region data'!F$3,36*'Workplace region'!$C49+'Workplace region'!$R$14-1,0),IF($R$16=2,OFFSET('Workplace region data'!T$3,36*'Workplace region'!$C49+'Workplace region'!$R$14-1,0)))</f>
        <v>14.41</v>
      </c>
      <c r="E49" s="105">
        <f ca="1">IF($R$16=1,OFFSET('Workplace region data'!G$3,36*'Workplace region'!$C49+'Workplace region'!$R$14-1,0),IF($R$16=2,OFFSET('Workplace region data'!U$3,36*'Workplace region'!$C49+'Workplace region'!$R$14-1,0)))</f>
        <v>13.14</v>
      </c>
      <c r="F49" s="105">
        <f ca="1">IF($R$16=1,OFFSET('Workplace region data'!H$3,36*'Workplace region'!$C49+'Workplace region'!$R$14-1,0),IF($R$16=2,OFFSET('Workplace region data'!V$3,36*'Workplace region'!$C49+'Workplace region'!$R$14-1,0)))</f>
        <v>13.98</v>
      </c>
      <c r="G49" s="105">
        <f ca="1">IF($R$16=1,OFFSET('Workplace region data'!I$3,36*'Workplace region'!$C49+'Workplace region'!$R$14-1,0),IF($R$16=2,OFFSET('Workplace region data'!W$3,36*'Workplace region'!$C49+'Workplace region'!$R$14-1,0)))</f>
        <v>13.07</v>
      </c>
      <c r="H49" s="105">
        <f ca="1">IF($R$16=1,OFFSET('Workplace region data'!J$3,36*'Workplace region'!$C49+'Workplace region'!$R$14-1,0),IF($R$16=2,OFFSET('Workplace region data'!X$3,36*'Workplace region'!$C49+'Workplace region'!$R$14-1,0)))</f>
        <v>12.85</v>
      </c>
      <c r="I49" s="105">
        <f ca="1">IF($R$16=1,OFFSET('Workplace region data'!K$3,36*'Workplace region'!$C49+'Workplace region'!$R$14-1,0),IF($R$16=2,OFFSET('Workplace region data'!Y$3,36*'Workplace region'!$C49+'Workplace region'!$R$14-1,0)))</f>
        <v>13.5</v>
      </c>
      <c r="J49" s="105">
        <f ca="1">IF($R$16=1,OFFSET('Workplace region data'!L$3,36*'Workplace region'!$C49+'Workplace region'!$R$14-1,0),IF($R$16=2,OFFSET('Workplace region data'!Z$3,36*'Workplace region'!$C49+'Workplace region'!$R$14-1,0)))</f>
        <v>13.7</v>
      </c>
      <c r="K49" s="105">
        <f ca="1">IF($R$16=1,OFFSET('Workplace region data'!M$3,36*'Workplace region'!$C49+'Workplace region'!$R$14-1,0),IF($R$16=2,OFFSET('Workplace region data'!AA$3,36*'Workplace region'!$C49+'Workplace region'!$R$14-1,0)))</f>
        <v>18.61</v>
      </c>
      <c r="L49" s="105">
        <f ca="1">IF($R$16=1,OFFSET('Workplace region data'!N$3,36*'Workplace region'!$C49+'Workplace region'!$R$14-1,0),IF($R$16=2,OFFSET('Workplace region data'!AB$3,36*'Workplace region'!$C49+'Workplace region'!$R$14-1,0)))</f>
        <v>14.4</v>
      </c>
      <c r="M49" s="105">
        <f ca="1">IF($R$16=1,OFFSET('Workplace region data'!O$3,36*'Workplace region'!$C49+'Workplace region'!$R$14-1,0),IF($R$16=2,OFFSET('Workplace region data'!AC$3,36*'Workplace region'!$C49+'Workplace region'!$R$14-1,0)))</f>
        <v>13.2</v>
      </c>
      <c r="N49" s="105">
        <f ca="1">IF($R$16=1,OFFSET('Workplace region data'!P$3,36*'Workplace region'!$C49+'Workplace region'!$R$14-1,0),IF($R$16=2,OFFSET('Workplace region data'!AD$3,36*'Workplace region'!$C49+'Workplace region'!$R$14-1,0)))</f>
        <v>13.44</v>
      </c>
      <c r="O49" s="105">
        <f ca="1">IF($R$16=1,OFFSET('Workplace region data'!Q$3,36*'Workplace region'!$C49+'Workplace region'!$R$14-1,0),IF($R$16=2,OFFSET('Workplace region data'!AE$3,36*'Workplace region'!$C49+'Workplace region'!$R$14-1,0)))</f>
        <v>15.19</v>
      </c>
      <c r="P49" s="105">
        <f ca="1">IF($R$16=1,OFFSET('Workplace region data'!R$3,36*'Workplace region'!$C49+'Workplace region'!$R$14-1,0),IF($R$16=2,OFFSET('Workplace region data'!AF$3,36*'Workplace region'!$C49+'Workplace region'!$R$14-1,0)))</f>
        <v>13.73</v>
      </c>
      <c r="Q49" s="51"/>
    </row>
    <row r="50" spans="1:22">
      <c r="A50" s="51"/>
      <c r="B50" s="99">
        <v>2021</v>
      </c>
      <c r="C50" s="100">
        <v>27</v>
      </c>
      <c r="D50" s="104">
        <f ca="1">IF($R$16=1,OFFSET('Workplace region data'!F$3,36*'Workplace region'!$C50+'Workplace region'!$R$14-1,0),IF($R$16=2,OFFSET('Workplace region data'!T$3,36*'Workplace region'!$C50+'Workplace region'!$R$14-1,0)))</f>
        <v>14.85</v>
      </c>
      <c r="E50" s="104">
        <f ca="1">IF($R$16=1,OFFSET('Workplace region data'!G$3,36*'Workplace region'!$C50+'Workplace region'!$R$14-1,0),IF($R$16=2,OFFSET('Workplace region data'!U$3,36*'Workplace region'!$C50+'Workplace region'!$R$14-1,0)))</f>
        <v>13.23</v>
      </c>
      <c r="F50" s="104">
        <f ca="1">IF($R$16=1,OFFSET('Workplace region data'!H$3,36*'Workplace region'!$C50+'Workplace region'!$R$14-1,0),IF($R$16=2,OFFSET('Workplace region data'!V$3,36*'Workplace region'!$C50+'Workplace region'!$R$14-1,0)))</f>
        <v>14.13</v>
      </c>
      <c r="G50" s="104">
        <f ca="1">IF($R$16=1,OFFSET('Workplace region data'!I$3,36*'Workplace region'!$C50+'Workplace region'!$R$14-1,0),IF($R$16=2,OFFSET('Workplace region data'!W$3,36*'Workplace region'!$C50+'Workplace region'!$R$14-1,0)))</f>
        <v>13.18</v>
      </c>
      <c r="H50" s="104">
        <f ca="1">IF($R$16=1,OFFSET('Workplace region data'!J$3,36*'Workplace region'!$C50+'Workplace region'!$R$14-1,0),IF($R$16=2,OFFSET('Workplace region data'!X$3,36*'Workplace region'!$C50+'Workplace region'!$R$14-1,0)))</f>
        <v>12.87</v>
      </c>
      <c r="I50" s="104">
        <f ca="1">IF($R$16=1,OFFSET('Workplace region data'!K$3,36*'Workplace region'!$C50+'Workplace region'!$R$14-1,0),IF($R$16=2,OFFSET('Workplace region data'!Y$3,36*'Workplace region'!$C50+'Workplace region'!$R$14-1,0)))</f>
        <v>13.82</v>
      </c>
      <c r="J50" s="104">
        <f ca="1">IF($R$16=1,OFFSET('Workplace region data'!L$3,36*'Workplace region'!$C50+'Workplace region'!$R$14-1,0),IF($R$16=2,OFFSET('Workplace region data'!Z$3,36*'Workplace region'!$C50+'Workplace region'!$R$14-1,0)))</f>
        <v>14.23</v>
      </c>
      <c r="K50" s="104">
        <f ca="1">IF($R$16=1,OFFSET('Workplace region data'!M$3,36*'Workplace region'!$C50+'Workplace region'!$R$14-1,0),IF($R$16=2,OFFSET('Workplace region data'!AA$3,36*'Workplace region'!$C50+'Workplace region'!$R$14-1,0)))</f>
        <v>19.07</v>
      </c>
      <c r="L50" s="104">
        <f ca="1">IF($R$16=1,OFFSET('Workplace region data'!N$3,36*'Workplace region'!$C50+'Workplace region'!$R$14-1,0),IF($R$16=2,OFFSET('Workplace region data'!AB$3,36*'Workplace region'!$C50+'Workplace region'!$R$14-1,0)))</f>
        <v>15.11</v>
      </c>
      <c r="M50" s="104">
        <f ca="1">IF($R$16=1,OFFSET('Workplace region data'!O$3,36*'Workplace region'!$C50+'Workplace region'!$R$14-1,0),IF($R$16=2,OFFSET('Workplace region data'!AC$3,36*'Workplace region'!$C50+'Workplace region'!$R$14-1,0)))</f>
        <v>13.63</v>
      </c>
      <c r="N50" s="104">
        <f ca="1">IF($R$16=1,OFFSET('Workplace region data'!P$3,36*'Workplace region'!$C50+'Workplace region'!$R$14-1,0),IF($R$16=2,OFFSET('Workplace region data'!AD$3,36*'Workplace region'!$C50+'Workplace region'!$R$14-1,0)))</f>
        <v>13.84</v>
      </c>
      <c r="O50" s="104">
        <f ca="1">IF($R$16=1,OFFSET('Workplace region data'!Q$3,36*'Workplace region'!$C50+'Workplace region'!$R$14-1,0),IF($R$16=2,OFFSET('Workplace region data'!AE$3,36*'Workplace region'!$C50+'Workplace region'!$R$14-1,0)))</f>
        <v>15.64</v>
      </c>
      <c r="P50" s="104">
        <f ca="1">IF($R$16=1,OFFSET('Workplace region data'!R$3,36*'Workplace region'!$C50+'Workplace region'!$R$14-1,0),IF($R$16=2,OFFSET('Workplace region data'!AF$3,36*'Workplace region'!$C50+'Workplace region'!$R$14-1,0)))</f>
        <v>14.64</v>
      </c>
      <c r="Q50" s="51"/>
    </row>
    <row r="51" spans="1:22">
      <c r="A51" s="51"/>
      <c r="B51" s="93">
        <v>2021</v>
      </c>
      <c r="C51" s="94">
        <v>28</v>
      </c>
      <c r="D51" s="105">
        <f ca="1">IF($R$16=1,OFFSET('Workplace region data'!F$3,36*'Workplace region'!$C51+'Workplace region'!$R$14-1,0),IF($R$16=2,OFFSET('Workplace region data'!T$3,36*'Workplace region'!$C51+'Workplace region'!$R$14-1,0)))</f>
        <v>14.86</v>
      </c>
      <c r="E51" s="105">
        <f ca="1">IF($R$16=1,OFFSET('Workplace region data'!G$3,36*'Workplace region'!$C51+'Workplace region'!$R$14-1,0),IF($R$16=2,OFFSET('Workplace region data'!U$3,36*'Workplace region'!$C51+'Workplace region'!$R$14-1,0)))</f>
        <v>13.26</v>
      </c>
      <c r="F51" s="105">
        <f ca="1">IF($R$16=1,OFFSET('Workplace region data'!H$3,36*'Workplace region'!$C51+'Workplace region'!$R$14-1,0),IF($R$16=2,OFFSET('Workplace region data'!V$3,36*'Workplace region'!$C51+'Workplace region'!$R$14-1,0)))</f>
        <v>14.13</v>
      </c>
      <c r="G51" s="105">
        <f ca="1">IF($R$16=1,OFFSET('Workplace region data'!I$3,36*'Workplace region'!$C51+'Workplace region'!$R$14-1,0),IF($R$16=2,OFFSET('Workplace region data'!W$3,36*'Workplace region'!$C51+'Workplace region'!$R$14-1,0)))</f>
        <v>13.15</v>
      </c>
      <c r="H51" s="105">
        <f ca="1">IF($R$16=1,OFFSET('Workplace region data'!J$3,36*'Workplace region'!$C51+'Workplace region'!$R$14-1,0),IF($R$16=2,OFFSET('Workplace region data'!X$3,36*'Workplace region'!$C51+'Workplace region'!$R$14-1,0)))</f>
        <v>12.83</v>
      </c>
      <c r="I51" s="105">
        <f ca="1">IF($R$16=1,OFFSET('Workplace region data'!K$3,36*'Workplace region'!$C51+'Workplace region'!$R$14-1,0),IF($R$16=2,OFFSET('Workplace region data'!Y$3,36*'Workplace region'!$C51+'Workplace region'!$R$14-1,0)))</f>
        <v>13.84</v>
      </c>
      <c r="J51" s="105">
        <f ca="1">IF($R$16=1,OFFSET('Workplace region data'!L$3,36*'Workplace region'!$C51+'Workplace region'!$R$14-1,0),IF($R$16=2,OFFSET('Workplace region data'!Z$3,36*'Workplace region'!$C51+'Workplace region'!$R$14-1,0)))</f>
        <v>14.18</v>
      </c>
      <c r="K51" s="105">
        <f ca="1">IF($R$16=1,OFFSET('Workplace region data'!M$3,36*'Workplace region'!$C51+'Workplace region'!$R$14-1,0),IF($R$16=2,OFFSET('Workplace region data'!AA$3,36*'Workplace region'!$C51+'Workplace region'!$R$14-1,0)))</f>
        <v>19.11</v>
      </c>
      <c r="L51" s="105">
        <f ca="1">IF($R$16=1,OFFSET('Workplace region data'!N$3,36*'Workplace region'!$C51+'Workplace region'!$R$14-1,0),IF($R$16=2,OFFSET('Workplace region data'!AB$3,36*'Workplace region'!$C51+'Workplace region'!$R$14-1,0)))</f>
        <v>15.17</v>
      </c>
      <c r="M51" s="105">
        <f ca="1">IF($R$16=1,OFFSET('Workplace region data'!O$3,36*'Workplace region'!$C51+'Workplace region'!$R$14-1,0),IF($R$16=2,OFFSET('Workplace region data'!AC$3,36*'Workplace region'!$C51+'Workplace region'!$R$14-1,0)))</f>
        <v>13.66</v>
      </c>
      <c r="N51" s="105">
        <f ca="1">IF($R$16=1,OFFSET('Workplace region data'!P$3,36*'Workplace region'!$C51+'Workplace region'!$R$14-1,0),IF($R$16=2,OFFSET('Workplace region data'!AD$3,36*'Workplace region'!$C51+'Workplace region'!$R$14-1,0)))</f>
        <v>13.87</v>
      </c>
      <c r="O51" s="105">
        <f ca="1">IF($R$16=1,OFFSET('Workplace region data'!Q$3,36*'Workplace region'!$C51+'Workplace region'!$R$14-1,0),IF($R$16=2,OFFSET('Workplace region data'!AE$3,36*'Workplace region'!$C51+'Workplace region'!$R$14-1,0)))</f>
        <v>15.64</v>
      </c>
      <c r="P51" s="105">
        <f ca="1">IF($R$16=1,OFFSET('Workplace region data'!R$3,36*'Workplace region'!$C51+'Workplace region'!$R$14-1,0),IF($R$16=2,OFFSET('Workplace region data'!AF$3,36*'Workplace region'!$C51+'Workplace region'!$R$14-1,0)))</f>
        <v>14.76</v>
      </c>
      <c r="Q51" s="51"/>
    </row>
    <row r="52" spans="1:22">
      <c r="A52" s="51"/>
      <c r="B52" s="93">
        <v>2022</v>
      </c>
      <c r="C52" s="94">
        <v>29</v>
      </c>
      <c r="D52" s="105">
        <f ca="1">IF($R$16=1,OFFSET('Workplace region data'!F$3,36*'Workplace region'!$C52+'Workplace region'!$R$14-1,0),IF($R$16=2,OFFSET('Workplace region data'!T$3,36*'Workplace region'!$C52+'Workplace region'!$R$14-1,0)))</f>
        <v>15.56</v>
      </c>
      <c r="E52" s="105">
        <f ca="1">IF($R$16=1,OFFSET('Workplace region data'!G$3,36*'Workplace region'!$C52+'Workplace region'!$R$14-1,0),IF($R$16=2,OFFSET('Workplace region data'!U$3,36*'Workplace region'!$C52+'Workplace region'!$R$14-1,0)))</f>
        <v>14.13</v>
      </c>
      <c r="F52" s="105">
        <f ca="1">IF($R$16=1,OFFSET('Workplace region data'!H$3,36*'Workplace region'!$C52+'Workplace region'!$R$14-1,0),IF($R$16=2,OFFSET('Workplace region data'!V$3,36*'Workplace region'!$C52+'Workplace region'!$R$14-1,0)))</f>
        <v>14.4</v>
      </c>
      <c r="G52" s="105">
        <f ca="1">IF($R$16=1,OFFSET('Workplace region data'!I$3,36*'Workplace region'!$C52+'Workplace region'!$R$14-1,0),IF($R$16=2,OFFSET('Workplace region data'!W$3,36*'Workplace region'!$C52+'Workplace region'!$R$14-1,0)))</f>
        <v>13.83</v>
      </c>
      <c r="H52" s="105">
        <f ca="1">IF($R$16=1,OFFSET('Workplace region data'!J$3,36*'Workplace region'!$C52+'Workplace region'!$R$14-1,0),IF($R$16=2,OFFSET('Workplace region data'!X$3,36*'Workplace region'!$C52+'Workplace region'!$R$14-1,0)))</f>
        <v>13.57</v>
      </c>
      <c r="I52" s="105">
        <f ca="1">IF($R$16=1,OFFSET('Workplace region data'!K$3,36*'Workplace region'!$C52+'Workplace region'!$R$14-1,0),IF($R$16=2,OFFSET('Workplace region data'!Y$3,36*'Workplace region'!$C52+'Workplace region'!$R$14-1,0)))</f>
        <v>14.53</v>
      </c>
      <c r="J52" s="105">
        <f ca="1">IF($R$16=1,OFFSET('Workplace region data'!L$3,36*'Workplace region'!$C52+'Workplace region'!$R$14-1,0),IF($R$16=2,OFFSET('Workplace region data'!Z$3,36*'Workplace region'!$C52+'Workplace region'!$R$14-1,0)))</f>
        <v>14.76</v>
      </c>
      <c r="K52" s="105">
        <f ca="1">IF($R$16=1,OFFSET('Workplace region data'!M$3,36*'Workplace region'!$C52+'Workplace region'!$R$14-1,0),IF($R$16=2,OFFSET('Workplace region data'!AA$3,36*'Workplace region'!$C52+'Workplace region'!$R$14-1,0)))</f>
        <v>20.09</v>
      </c>
      <c r="L52" s="105">
        <f ca="1">IF($R$16=1,OFFSET('Workplace region data'!N$3,36*'Workplace region'!$C52+'Workplace region'!$R$14-1,0),IF($R$16=2,OFFSET('Workplace region data'!AB$3,36*'Workplace region'!$C52+'Workplace region'!$R$14-1,0)))</f>
        <v>15.72</v>
      </c>
      <c r="M52" s="105">
        <f ca="1">IF($R$16=1,OFFSET('Workplace region data'!O$3,36*'Workplace region'!$C52+'Workplace region'!$R$14-1,0),IF($R$16=2,OFFSET('Workplace region data'!AC$3,36*'Workplace region'!$C52+'Workplace region'!$R$14-1,0)))</f>
        <v>14.4</v>
      </c>
      <c r="N52" s="105">
        <f ca="1">IF($R$16=1,OFFSET('Workplace region data'!P$3,36*'Workplace region'!$C52+'Workplace region'!$R$14-1,0),IF($R$16=2,OFFSET('Workplace region data'!AD$3,36*'Workplace region'!$C52+'Workplace region'!$R$14-1,0)))</f>
        <v>14.62</v>
      </c>
      <c r="O52" s="105">
        <f ca="1">IF($R$16=1,OFFSET('Workplace region data'!Q$3,36*'Workplace region'!$C52+'Workplace region'!$R$14-1,0),IF($R$16=2,OFFSET('Workplace region data'!AE$3,36*'Workplace region'!$C52+'Workplace region'!$R$14-1,0)))</f>
        <v>16.34</v>
      </c>
      <c r="P52" s="105">
        <f ca="1">IF($R$16=1,OFFSET('Workplace region data'!R$3,36*'Workplace region'!$C52+'Workplace region'!$R$14-1,0),IF($R$16=2,OFFSET('Workplace region data'!AF$3,36*'Workplace region'!$C52+'Workplace region'!$R$14-1,0)))</f>
        <v>15.37</v>
      </c>
      <c r="Q52" s="51"/>
    </row>
    <row r="53" spans="1:22">
      <c r="A53" s="51"/>
      <c r="B53" s="93">
        <v>2023</v>
      </c>
      <c r="C53" s="94">
        <v>30</v>
      </c>
      <c r="D53" s="105">
        <f ca="1">IF($R$16=1,OFFSET('Workplace region data'!F$3,36*'Workplace region'!$C53+'Workplace region'!$R$14-1,0),IF($R$16=2,OFFSET('Workplace region data'!T$3,36*'Workplace region'!$C53+'Workplace region'!$R$14-1,0)))</f>
        <v>16.8</v>
      </c>
      <c r="E53" s="105">
        <f ca="1">IF($R$16=1,OFFSET('Workplace region data'!G$3,36*'Workplace region'!$C53+'Workplace region'!$R$14-1,0),IF($R$16=2,OFFSET('Workplace region data'!U$3,36*'Workplace region'!$C53+'Workplace region'!$R$14-1,0)))</f>
        <v>14.94</v>
      </c>
      <c r="F53" s="105">
        <f ca="1">IF($R$16=1,OFFSET('Workplace region data'!H$3,36*'Workplace region'!$C53+'Workplace region'!$R$14-1,0),IF($R$16=2,OFFSET('Workplace region data'!V$3,36*'Workplace region'!$C53+'Workplace region'!$R$14-1,0)))</f>
        <v>15.78</v>
      </c>
      <c r="G53" s="105">
        <f ca="1">IF($R$16=1,OFFSET('Workplace region data'!I$3,36*'Workplace region'!$C53+'Workplace region'!$R$14-1,0),IF($R$16=2,OFFSET('Workplace region data'!W$3,36*'Workplace region'!$C53+'Workplace region'!$R$14-1,0)))</f>
        <v>14.92</v>
      </c>
      <c r="H53" s="105">
        <f ca="1">IF($R$16=1,OFFSET('Workplace region data'!J$3,36*'Workplace region'!$C53+'Workplace region'!$R$14-1,0),IF($R$16=2,OFFSET('Workplace region data'!X$3,36*'Workplace region'!$C53+'Workplace region'!$R$14-1,0)))</f>
        <v>14.44</v>
      </c>
      <c r="I53" s="105">
        <f ca="1">IF($R$16=1,OFFSET('Workplace region data'!K$3,36*'Workplace region'!$C53+'Workplace region'!$R$14-1,0),IF($R$16=2,OFFSET('Workplace region data'!Y$3,36*'Workplace region'!$C53+'Workplace region'!$R$14-1,0)))</f>
        <v>15.54</v>
      </c>
      <c r="J53" s="105">
        <f ca="1">IF($R$16=1,OFFSET('Workplace region data'!L$3,36*'Workplace region'!$C53+'Workplace region'!$R$14-1,0),IF($R$16=2,OFFSET('Workplace region data'!Z$3,36*'Workplace region'!$C53+'Workplace region'!$R$14-1,0)))</f>
        <v>16.010000000000002</v>
      </c>
      <c r="K53" s="105">
        <f ca="1">IF($R$16=1,OFFSET('Workplace region data'!M$3,36*'Workplace region'!$C53+'Workplace region'!$R$14-1,0),IF($R$16=2,OFFSET('Workplace region data'!AA$3,36*'Workplace region'!$C53+'Workplace region'!$R$14-1,0)))</f>
        <v>21.02</v>
      </c>
      <c r="L53" s="105">
        <f ca="1">IF($R$16=1,OFFSET('Workplace region data'!N$3,36*'Workplace region'!$C53+'Workplace region'!$R$14-1,0),IF($R$16=2,OFFSET('Workplace region data'!AB$3,36*'Workplace region'!$C53+'Workplace region'!$R$14-1,0)))</f>
        <v>16.84</v>
      </c>
      <c r="M53" s="105">
        <f ca="1">IF($R$16=1,OFFSET('Workplace region data'!O$3,36*'Workplace region'!$C53+'Workplace region'!$R$14-1,0),IF($R$16=2,OFFSET('Workplace region data'!AC$3,36*'Workplace region'!$C53+'Workplace region'!$R$14-1,0)))</f>
        <v>15.49</v>
      </c>
      <c r="N53" s="105">
        <f ca="1">IF($R$16=1,OFFSET('Workplace region data'!P$3,36*'Workplace region'!$C53+'Workplace region'!$R$14-1,0),IF($R$16=2,OFFSET('Workplace region data'!AD$3,36*'Workplace region'!$C53+'Workplace region'!$R$14-1,0)))</f>
        <v>15.8</v>
      </c>
      <c r="O53" s="105">
        <f ca="1">IF($R$16=1,OFFSET('Workplace region data'!Q$3,36*'Workplace region'!$C53+'Workplace region'!$R$14-1,0),IF($R$16=2,OFFSET('Workplace region data'!AE$3,36*'Workplace region'!$C53+'Workplace region'!$R$14-1,0)))</f>
        <v>18.14</v>
      </c>
      <c r="P53" s="105">
        <f ca="1">IF($R$16=1,OFFSET('Workplace region data'!R$3,36*'Workplace region'!$C53+'Workplace region'!$R$14-1,0),IF($R$16=2,OFFSET('Workplace region data'!AF$3,36*'Workplace region'!$C53+'Workplace region'!$R$14-1,0)))</f>
        <v>16.350000000000001</v>
      </c>
      <c r="Q53" s="51"/>
    </row>
    <row r="54" spans="1:22">
      <c r="A54" s="51"/>
      <c r="B54" s="85">
        <v>2024</v>
      </c>
      <c r="C54" s="86">
        <v>31</v>
      </c>
      <c r="D54" s="106">
        <f ca="1">IF($R$16=1,OFFSET('Workplace region data'!F$3,36*'Workplace region'!$C54+'Workplace region'!$R$14-1,0),IF($R$16=2,OFFSET('Workplace region data'!T$3,36*'Workplace region'!$C54+'Workplace region'!$R$14-1,0)))</f>
        <v>17.88</v>
      </c>
      <c r="E54" s="106">
        <f ca="1">IF($R$16=1,OFFSET('Workplace region data'!G$3,36*'Workplace region'!$C54+'Workplace region'!$R$14-1,0),IF($R$16=2,OFFSET('Workplace region data'!U$3,36*'Workplace region'!$C54+'Workplace region'!$R$14-1,0)))</f>
        <v>15.9</v>
      </c>
      <c r="F54" s="106">
        <f ca="1">IF($R$16=1,OFFSET('Workplace region data'!H$3,36*'Workplace region'!$C54+'Workplace region'!$R$14-1,0),IF($R$16=2,OFFSET('Workplace region data'!V$3,36*'Workplace region'!$C54+'Workplace region'!$R$14-1,0)))</f>
        <v>17.09</v>
      </c>
      <c r="G54" s="106">
        <f ca="1">IF($R$16=1,OFFSET('Workplace region data'!I$3,36*'Workplace region'!$C54+'Workplace region'!$R$14-1,0),IF($R$16=2,OFFSET('Workplace region data'!W$3,36*'Workplace region'!$C54+'Workplace region'!$R$14-1,0)))</f>
        <v>16.23</v>
      </c>
      <c r="H54" s="106">
        <f ca="1">IF($R$16=1,OFFSET('Workplace region data'!J$3,36*'Workplace region'!$C54+'Workplace region'!$R$14-1,0),IF($R$16=2,OFFSET('Workplace region data'!X$3,36*'Workplace region'!$C54+'Workplace region'!$R$14-1,0)))</f>
        <v>15.66</v>
      </c>
      <c r="I54" s="106">
        <f ca="1">IF($R$16=1,OFFSET('Workplace region data'!K$3,36*'Workplace region'!$C54+'Workplace region'!$R$14-1,0),IF($R$16=2,OFFSET('Workplace region data'!Y$3,36*'Workplace region'!$C54+'Workplace region'!$R$14-1,0)))</f>
        <v>16.600000000000001</v>
      </c>
      <c r="J54" s="106">
        <f ca="1">IF($R$16=1,OFFSET('Workplace region data'!L$3,36*'Workplace region'!$C54+'Workplace region'!$R$14-1,0),IF($R$16=2,OFFSET('Workplace region data'!Z$3,36*'Workplace region'!$C54+'Workplace region'!$R$14-1,0)))</f>
        <v>17.2</v>
      </c>
      <c r="K54" s="106">
        <f ca="1">IF($R$16=1,OFFSET('Workplace region data'!M$3,36*'Workplace region'!$C54+'Workplace region'!$R$14-1,0),IF($R$16=2,OFFSET('Workplace region data'!AA$3,36*'Workplace region'!$C54+'Workplace region'!$R$14-1,0)))</f>
        <v>22.36</v>
      </c>
      <c r="L54" s="106">
        <f ca="1">IF($R$16=1,OFFSET('Workplace region data'!N$3,36*'Workplace region'!$C54+'Workplace region'!$R$14-1,0),IF($R$16=2,OFFSET('Workplace region data'!AB$3,36*'Workplace region'!$C54+'Workplace region'!$R$14-1,0)))</f>
        <v>17.850000000000001</v>
      </c>
      <c r="M54" s="106">
        <f ca="1">IF($R$16=1,OFFSET('Workplace region data'!O$3,36*'Workplace region'!$C54+'Workplace region'!$R$14-1,0),IF($R$16=2,OFFSET('Workplace region data'!AC$3,36*'Workplace region'!$C54+'Workplace region'!$R$14-1,0)))</f>
        <v>16.55</v>
      </c>
      <c r="N54" s="106">
        <f ca="1">IF($R$16=1,OFFSET('Workplace region data'!P$3,36*'Workplace region'!$C54+'Workplace region'!$R$14-1,0),IF($R$16=2,OFFSET('Workplace region data'!AD$3,36*'Workplace region'!$C54+'Workplace region'!$R$14-1,0)))</f>
        <v>17.11</v>
      </c>
      <c r="O54" s="106">
        <f ca="1">IF($R$16=1,OFFSET('Workplace region data'!Q$3,36*'Workplace region'!$C54+'Workplace region'!$R$14-1,0),IF($R$16=2,OFFSET('Workplace region data'!AE$3,36*'Workplace region'!$C54+'Workplace region'!$R$14-1,0)))</f>
        <v>18.96</v>
      </c>
      <c r="P54" s="106">
        <f ca="1">IF($R$16=1,OFFSET('Workplace region data'!R$3,36*'Workplace region'!$C54+'Workplace region'!$R$14-1,0),IF($R$16=2,OFFSET('Workplace region data'!AF$3,36*'Workplace region'!$C54+'Workplace region'!$R$14-1,0)))</f>
        <v>16.59</v>
      </c>
      <c r="Q54" s="51"/>
    </row>
    <row r="55" spans="1:22" s="18" customFormat="1">
      <c r="A55" s="58"/>
      <c r="B55" s="61" t="str">
        <f>IF(LEFT($B$7,6)="Annual","Change 1999-2024","Change 1997-2024")</f>
        <v>Change 1997-2024</v>
      </c>
      <c r="C55" s="62"/>
      <c r="D55" s="63">
        <f ca="1">IFERROR(IF(LEFT($B$7,6)="Annual",D54-D25*(D51/D50)*(D40/D39)*(D34/D33)*(D31/D30),D54-D23*(D51/D50)*(D40/D39)*(D34/D33)*(D31/D30)),"..")</f>
        <v>11.202914415731588</v>
      </c>
      <c r="E55" s="63">
        <f t="shared" ref="E55:P55" ca="1" si="0">IFERROR(IF(LEFT($B$7,6)="Annual",E54-E25*(E51/E50)*(E40/E39)*(E34/E33)*(E31/E30),E54-E23*(E51/E50)*(E40/E39)*(E34/E33)*(E31/E30)),"..")</f>
        <v>9.7762074284876608</v>
      </c>
      <c r="F55" s="63">
        <f t="shared" ca="1" si="0"/>
        <v>10.693119148893095</v>
      </c>
      <c r="G55" s="63">
        <f t="shared" ca="1" si="0"/>
        <v>10.19028525949911</v>
      </c>
      <c r="H55" s="63">
        <f t="shared" ca="1" si="0"/>
        <v>9.8115402763352311</v>
      </c>
      <c r="I55" s="63">
        <f t="shared" ca="1" si="0"/>
        <v>10.496193002490546</v>
      </c>
      <c r="J55" s="63">
        <f t="shared" ca="1" si="0"/>
        <v>10.607602034491677</v>
      </c>
      <c r="K55" s="63">
        <f t="shared" ca="1" si="0"/>
        <v>13.139952464858034</v>
      </c>
      <c r="L55" s="63">
        <f t="shared" ca="1" si="0"/>
        <v>10.806406916797892</v>
      </c>
      <c r="M55" s="63">
        <f t="shared" ca="1" si="0"/>
        <v>10.280895334053298</v>
      </c>
      <c r="N55" s="63">
        <f t="shared" ca="1" si="0"/>
        <v>10.767919045871166</v>
      </c>
      <c r="O55" s="63">
        <f t="shared" ca="1" si="0"/>
        <v>12.709737854422009</v>
      </c>
      <c r="P55" s="63">
        <f t="shared" ca="1" si="0"/>
        <v>10.510212712989404</v>
      </c>
      <c r="Q55" s="63"/>
      <c r="R55" s="28"/>
      <c r="S55" s="49"/>
      <c r="T55" s="49"/>
      <c r="U55" s="49"/>
      <c r="V55" s="49"/>
    </row>
    <row r="56" spans="1:22" s="18" customFormat="1">
      <c r="A56" s="58"/>
      <c r="B56" s="61" t="s">
        <v>59</v>
      </c>
      <c r="C56" s="62"/>
      <c r="D56" s="64">
        <f ca="1">IFERROR(IF(LEFT($B$7,6)="Annual",(D54/D51)*(D50/D40)*(D39/D34)*(D33/D31)*(D30/D25)-1,(D54/D51)*(D50/D40)*(D39/D34)*(D33/D31)*(D30/D23)-1),"..")</f>
        <v>1.6778150099088558</v>
      </c>
      <c r="E56" s="64">
        <f t="shared" ref="E56:P56" ca="1" si="1">IFERROR(IF(LEFT($B$7,6)="Annual",(E54/E51)*(E50/E40)*(E39/E34)*(E33/E31)*(E30/E25)-1,(E54/E51)*(E50/E40)*(E39/E34)*(E33/E31)*(E30/E23)-1),"..")</f>
        <v>1.5964302047012859</v>
      </c>
      <c r="F56" s="64">
        <f t="shared" ca="1" si="1"/>
        <v>1.67161455681057</v>
      </c>
      <c r="G56" s="64">
        <f t="shared" ca="1" si="1"/>
        <v>1.6872130054695265</v>
      </c>
      <c r="H56" s="64">
        <f t="shared" ca="1" si="1"/>
        <v>1.6776280832771318</v>
      </c>
      <c r="I56" s="64">
        <f t="shared" ca="1" si="1"/>
        <v>1.7196141697752449</v>
      </c>
      <c r="J56" s="64">
        <f t="shared" ca="1" si="1"/>
        <v>1.6090657891090707</v>
      </c>
      <c r="K56" s="64">
        <f t="shared" ca="1" si="1"/>
        <v>1.4251501865663339</v>
      </c>
      <c r="L56" s="64">
        <f t="shared" ca="1" si="1"/>
        <v>1.5342179466002253</v>
      </c>
      <c r="M56" s="64">
        <f t="shared" ca="1" si="1"/>
        <v>1.6399304018480247</v>
      </c>
      <c r="N56" s="64">
        <f t="shared" ca="1" si="1"/>
        <v>1.6978526644099388</v>
      </c>
      <c r="O56" s="64">
        <f t="shared" ca="1" si="1"/>
        <v>2.0334727661645431</v>
      </c>
      <c r="P56" s="64">
        <f t="shared" ca="1" si="1"/>
        <v>1.728713886988178</v>
      </c>
      <c r="Q56" s="58"/>
      <c r="R56" s="28"/>
    </row>
    <row r="57" spans="1:22" s="18" customFormat="1" ht="6" customHeight="1">
      <c r="A57" s="58"/>
      <c r="B57" s="61"/>
      <c r="C57" s="62"/>
      <c r="D57" s="65"/>
      <c r="E57" s="65"/>
      <c r="F57" s="65"/>
      <c r="G57" s="65"/>
      <c r="H57" s="65"/>
      <c r="I57" s="65"/>
      <c r="J57" s="65"/>
      <c r="K57" s="65"/>
      <c r="L57" s="65"/>
      <c r="M57" s="65"/>
      <c r="N57" s="65"/>
      <c r="O57" s="65"/>
      <c r="P57" s="65"/>
      <c r="Q57" s="58"/>
      <c r="R57" s="28"/>
    </row>
    <row r="58" spans="1:22" s="18" customFormat="1">
      <c r="A58" s="58"/>
      <c r="B58" s="61" t="str">
        <f>IF(LEFT($B$7,6)="Annual","Change 1999-2009","Change 1997-2009")</f>
        <v>Change 1997-2009</v>
      </c>
      <c r="C58" s="62"/>
      <c r="D58" s="63">
        <f ca="1">IFERROR(IF(LEFT($B$7,6)="Annual",(D40/D39)*(D37-D25*(D34/D33)*(D31/D30)),(D40/D39)*(D37-D23*(D34/D33)*(D31/D30))),"..")</f>
        <v>4.5643934701306437</v>
      </c>
      <c r="E58" s="63">
        <f t="shared" ref="E58:P58" ca="1" si="2">IFERROR(IF(LEFT($B$7,6)="Annual",(E40/E39)*(E37-E25*(E34/E33)*(E31/E30)),(E40/E39)*(E37-E23*(E34/E33)*(E31/E30))),"..")</f>
        <v>3.9834922898540901</v>
      </c>
      <c r="F58" s="63">
        <f t="shared" ca="1" si="2"/>
        <v>4.4053613013594646</v>
      </c>
      <c r="G58" s="63">
        <f t="shared" ca="1" si="2"/>
        <v>4.3619177771527298</v>
      </c>
      <c r="H58" s="63">
        <f t="shared" ca="1" si="2"/>
        <v>4.1392208606507177</v>
      </c>
      <c r="I58" s="63">
        <f t="shared" ca="1" si="2"/>
        <v>4.2132327109159613</v>
      </c>
      <c r="J58" s="63">
        <f t="shared" ca="1" si="2"/>
        <v>3.8596940488993861</v>
      </c>
      <c r="K58" s="63">
        <f t="shared" ca="1" si="2"/>
        <v>5.8845711834702117</v>
      </c>
      <c r="L58" s="63">
        <f t="shared" ca="1" si="2"/>
        <v>4.5571770549703157</v>
      </c>
      <c r="M58" s="63">
        <f t="shared" ca="1" si="2"/>
        <v>3.9084485462272487</v>
      </c>
      <c r="N58" s="63">
        <f t="shared" ca="1" si="2"/>
        <v>3.8372483721300554</v>
      </c>
      <c r="O58" s="63">
        <f t="shared" ca="1" si="2"/>
        <v>4.9641334588176145</v>
      </c>
      <c r="P58" s="63">
        <f t="shared" ca="1" si="2"/>
        <v>4.4272753298817422</v>
      </c>
      <c r="Q58" s="58"/>
      <c r="R58" s="28"/>
    </row>
    <row r="59" spans="1:22" s="18" customFormat="1">
      <c r="A59" s="58"/>
      <c r="B59" s="61" t="s">
        <v>59</v>
      </c>
      <c r="C59" s="62"/>
      <c r="D59" s="64">
        <f ca="1">IFERROR(IF(LEFT($B$7,6)="Annual",(D37/D34)*(D33/D31)*(D30/D25)-1,(D37/D34)*(D33/D31)*(D30/D23)-1),"..")</f>
        <v>0.68405100969924715</v>
      </c>
      <c r="E59" s="64">
        <f t="shared" ref="E59:P59" ca="1" si="3">IFERROR(IF(LEFT($B$7,6)="Annual",(E37/E34)*(E33/E31)*(E30/E25)-1,(E37/E34)*(E33/E31)*(E30/E23)-1),"..")</f>
        <v>0.65196936466503441</v>
      </c>
      <c r="F59" s="64">
        <f t="shared" ca="1" si="3"/>
        <v>0.68867334000713298</v>
      </c>
      <c r="G59" s="64">
        <f t="shared" ca="1" si="3"/>
        <v>0.72056205822190478</v>
      </c>
      <c r="H59" s="64">
        <f t="shared" ca="1" si="3"/>
        <v>0.70554579228006453</v>
      </c>
      <c r="I59" s="64">
        <f t="shared" ca="1" si="3"/>
        <v>0.69126202881871834</v>
      </c>
      <c r="J59" s="64">
        <f t="shared" ca="1" si="3"/>
        <v>0.58341930337826908</v>
      </c>
      <c r="K59" s="64">
        <f t="shared" ca="1" si="3"/>
        <v>0.63957525786514258</v>
      </c>
      <c r="L59" s="64">
        <f t="shared" ca="1" si="3"/>
        <v>0.6495652155248437</v>
      </c>
      <c r="M59" s="64">
        <f t="shared" ca="1" si="3"/>
        <v>0.62481827251240007</v>
      </c>
      <c r="N59" s="64">
        <f t="shared" ca="1" si="3"/>
        <v>0.6063571459990893</v>
      </c>
      <c r="O59" s="64">
        <f t="shared" ca="1" si="3"/>
        <v>0.79422804087180543</v>
      </c>
      <c r="P59" s="64">
        <f t="shared" ca="1" si="3"/>
        <v>0.73416457866318963</v>
      </c>
      <c r="Q59" s="58"/>
      <c r="R59" s="28"/>
    </row>
    <row r="60" spans="1:22" s="18" customFormat="1" ht="6" customHeight="1">
      <c r="A60" s="58"/>
      <c r="B60" s="61"/>
      <c r="C60" s="62"/>
      <c r="D60" s="65"/>
      <c r="E60" s="65"/>
      <c r="F60" s="65"/>
      <c r="G60" s="65"/>
      <c r="H60" s="65"/>
      <c r="I60" s="65"/>
      <c r="J60" s="65"/>
      <c r="K60" s="65"/>
      <c r="L60" s="65"/>
      <c r="M60" s="65"/>
      <c r="N60" s="65"/>
      <c r="O60" s="65"/>
      <c r="P60" s="65"/>
      <c r="Q60" s="58"/>
      <c r="R60" s="28"/>
    </row>
    <row r="61" spans="1:22" s="18" customFormat="1">
      <c r="A61" s="58"/>
      <c r="B61" s="61" t="str">
        <f>IF(LEFT($B$7,6)="Annual","Change 1999-2010","Change 1997-2010")</f>
        <v>Change 1997-2010</v>
      </c>
      <c r="C61" s="62"/>
      <c r="D61" s="63">
        <f ca="1">IFERROR(IF(LEFT($B$7,6)="Annual",(D40/D39)*(D38-D25*(D34/D33)*(D31/D30)),(D40/D39)*(D38-D23*(D34/D33)*(D31/D30))),"..")</f>
        <v>4.8603632434303901</v>
      </c>
      <c r="E61" s="63">
        <f t="shared" ref="E61:P61" ca="1" si="4">IFERROR(IF(LEFT($B$7,6)="Annual",(E40/E39)*(E38-E25*(E34/E33)*(E31/E30)),(E40/E39)*(E38-E23*(E34/E33)*(E31/E30))),"..")</f>
        <v>4.317321690943019</v>
      </c>
      <c r="F61" s="63">
        <f t="shared" ca="1" si="4"/>
        <v>4.6531191488930963</v>
      </c>
      <c r="G61" s="63">
        <f t="shared" ca="1" si="4"/>
        <v>4.5392852360192748</v>
      </c>
      <c r="H61" s="63">
        <f t="shared" ca="1" si="4"/>
        <v>4.1587065749364323</v>
      </c>
      <c r="I61" s="63">
        <f t="shared" ca="1" si="4"/>
        <v>4.4488491492721263</v>
      </c>
      <c r="J61" s="63">
        <f t="shared" ca="1" si="4"/>
        <v>4.2802724888643287</v>
      </c>
      <c r="K61" s="63">
        <f t="shared" ca="1" si="4"/>
        <v>6.3005813164657782</v>
      </c>
      <c r="L61" s="63">
        <f t="shared" ca="1" si="4"/>
        <v>4.7558536471952939</v>
      </c>
      <c r="M61" s="63">
        <f t="shared" ca="1" si="4"/>
        <v>4.1960092938907989</v>
      </c>
      <c r="N61" s="63">
        <f t="shared" ca="1" si="4"/>
        <v>4.2930165414032855</v>
      </c>
      <c r="O61" s="63">
        <f t="shared" ca="1" si="4"/>
        <v>5.2814284714972421</v>
      </c>
      <c r="P61" s="63">
        <f t="shared" ca="1" si="4"/>
        <v>4.6842682124440191</v>
      </c>
      <c r="Q61" s="58"/>
      <c r="R61" s="28"/>
    </row>
    <row r="62" spans="1:22" s="18" customFormat="1">
      <c r="A62" s="58"/>
      <c r="B62" s="61" t="s">
        <v>59</v>
      </c>
      <c r="C62" s="62"/>
      <c r="D62" s="64">
        <f ca="1">IFERROR(IF(LEFT($B$7,6)="Annual",(D38/D34)*(D33/D31)*(D30/D25)-1,(D38/D34)*(D33/D31)*(D30/D23)-1),"..")</f>
        <v>0.72840705034101783</v>
      </c>
      <c r="E62" s="64">
        <f t="shared" ref="E62:P62" ca="1" si="5">IFERROR(IF(LEFT($B$7,6)="Annual",(E38/E34)*(E33/E31)*(E30/E25)-1,(E38/E34)*(E33/E31)*(E30/E23)-1),"..")</f>
        <v>0.70660648372983181</v>
      </c>
      <c r="F62" s="64">
        <f t="shared" ca="1" si="5"/>
        <v>0.7274043799155534</v>
      </c>
      <c r="G62" s="64">
        <f t="shared" ca="1" si="5"/>
        <v>0.74986207435056551</v>
      </c>
      <c r="H62" s="64">
        <f t="shared" ca="1" si="5"/>
        <v>0.70886720570222606</v>
      </c>
      <c r="I62" s="64">
        <f t="shared" ca="1" si="5"/>
        <v>0.72991944662028896</v>
      </c>
      <c r="J62" s="64">
        <f t="shared" ca="1" si="5"/>
        <v>0.64699262741679919</v>
      </c>
      <c r="K62" s="64">
        <f t="shared" ca="1" si="5"/>
        <v>0.68479007127967684</v>
      </c>
      <c r="L62" s="64">
        <f t="shared" ca="1" si="5"/>
        <v>0.67788393167119287</v>
      </c>
      <c r="M62" s="64">
        <f t="shared" ca="1" si="5"/>
        <v>0.67078874071031147</v>
      </c>
      <c r="N62" s="64">
        <f t="shared" ca="1" si="5"/>
        <v>0.67837705702828877</v>
      </c>
      <c r="O62" s="64">
        <f t="shared" ca="1" si="5"/>
        <v>0.84499311364625074</v>
      </c>
      <c r="P62" s="64">
        <f t="shared" ca="1" si="5"/>
        <v>0.77678109949990293</v>
      </c>
      <c r="Q62" s="58"/>
      <c r="R62" s="28"/>
    </row>
    <row r="63" spans="1:22" s="18" customFormat="1" ht="6" customHeight="1">
      <c r="A63" s="58"/>
      <c r="B63" s="61"/>
      <c r="C63" s="62"/>
      <c r="D63" s="65"/>
      <c r="E63" s="65"/>
      <c r="F63" s="65"/>
      <c r="G63" s="65"/>
      <c r="H63" s="65"/>
      <c r="I63" s="65"/>
      <c r="J63" s="65"/>
      <c r="K63" s="65"/>
      <c r="L63" s="65"/>
      <c r="M63" s="65"/>
      <c r="N63" s="65"/>
      <c r="O63" s="65"/>
      <c r="P63" s="65"/>
      <c r="Q63" s="58"/>
      <c r="R63" s="28"/>
    </row>
    <row r="64" spans="1:22" s="18" customFormat="1">
      <c r="A64" s="58"/>
      <c r="B64" s="61" t="s">
        <v>160</v>
      </c>
      <c r="C64" s="62"/>
      <c r="D64" s="63">
        <f ca="1">IFERROR(D54-D38*(D51/D50)*(D40/D39),"..")</f>
        <v>6.3392782004200985</v>
      </c>
      <c r="E64" s="63">
        <f t="shared" ref="E64:P64" ca="1" si="6">IFERROR(E54-E38*(E51/E50)*(E40/E39),"..")</f>
        <v>5.4490958924404609</v>
      </c>
      <c r="F64" s="63">
        <f t="shared" ca="1" si="6"/>
        <v>6.0399999999999991</v>
      </c>
      <c r="G64" s="63">
        <f t="shared" ca="1" si="6"/>
        <v>5.6613322357014262</v>
      </c>
      <c r="H64" s="63">
        <f t="shared" ca="1" si="6"/>
        <v>5.6657589743589742</v>
      </c>
      <c r="I64" s="63">
        <f t="shared" ca="1" si="6"/>
        <v>6.040905576591399</v>
      </c>
      <c r="J64" s="63">
        <f t="shared" ca="1" si="6"/>
        <v>6.3423691538102887</v>
      </c>
      <c r="K64" s="63">
        <f t="shared" ca="1" si="6"/>
        <v>6.8261554560661608</v>
      </c>
      <c r="L64" s="63">
        <f t="shared" ca="1" si="6"/>
        <v>6.0316683444648262</v>
      </c>
      <c r="M64" s="63">
        <f t="shared" ca="1" si="6"/>
        <v>6.0756505098017737</v>
      </c>
      <c r="N64" s="63">
        <f t="shared" ca="1" si="6"/>
        <v>6.4655968327740876</v>
      </c>
      <c r="O64" s="63">
        <f t="shared" ca="1" si="6"/>
        <v>7.4283093829247679</v>
      </c>
      <c r="P64" s="63">
        <f t="shared" ca="1" si="6"/>
        <v>5.7875488594597773</v>
      </c>
      <c r="Q64" s="58"/>
      <c r="R64" s="28"/>
      <c r="S64" s="49"/>
      <c r="T64" s="49"/>
      <c r="U64" s="49"/>
    </row>
    <row r="65" spans="1:18" s="18" customFormat="1">
      <c r="A65" s="58"/>
      <c r="B65" s="61" t="s">
        <v>59</v>
      </c>
      <c r="C65" s="62"/>
      <c r="D65" s="64">
        <f ca="1">IFERROR((D54/D51)*(D50/D40)*(D39/D38)-1,"..")</f>
        <v>0.54929650939604646</v>
      </c>
      <c r="E65" s="64">
        <f t="shared" ref="E65:P65" ca="1" si="7">IFERROR((E54/E51)*(E50/E40)*(E39/E38)-1,"..")</f>
        <v>0.52139947284550425</v>
      </c>
      <c r="F65" s="64">
        <f t="shared" ca="1" si="7"/>
        <v>0.54660633484162857</v>
      </c>
      <c r="G65" s="64">
        <f t="shared" ca="1" si="7"/>
        <v>0.53567132224798053</v>
      </c>
      <c r="H65" s="64">
        <f t="shared" ca="1" si="7"/>
        <v>0.56690237506009833</v>
      </c>
      <c r="I65" s="64">
        <f t="shared" ca="1" si="7"/>
        <v>0.57210451335667911</v>
      </c>
      <c r="J65" s="64">
        <f t="shared" ca="1" si="7"/>
        <v>0.58413932502006438</v>
      </c>
      <c r="K65" s="64">
        <f t="shared" ca="1" si="7"/>
        <v>0.43943760585217517</v>
      </c>
      <c r="L65" s="64">
        <f t="shared" ca="1" si="7"/>
        <v>0.51036546614765754</v>
      </c>
      <c r="M65" s="64">
        <f t="shared" ca="1" si="7"/>
        <v>0.58005039028794037</v>
      </c>
      <c r="N65" s="64">
        <f t="shared" ca="1" si="7"/>
        <v>0.60741750675901129</v>
      </c>
      <c r="O65" s="64">
        <f t="shared" ca="1" si="7"/>
        <v>0.64416481759625954</v>
      </c>
      <c r="P65" s="64">
        <f t="shared" ca="1" si="7"/>
        <v>0.53576255834565578</v>
      </c>
      <c r="Q65" s="58"/>
      <c r="R65" s="28"/>
    </row>
    <row r="66" spans="1:18" s="18" customFormat="1" ht="6" customHeight="1">
      <c r="A66" s="58"/>
      <c r="B66" s="75"/>
      <c r="C66" s="76"/>
      <c r="D66" s="77"/>
      <c r="E66" s="77"/>
      <c r="F66" s="77"/>
      <c r="G66" s="77"/>
      <c r="H66" s="77"/>
      <c r="I66" s="77"/>
      <c r="J66" s="77"/>
      <c r="K66" s="77"/>
      <c r="L66" s="77"/>
      <c r="M66" s="77"/>
      <c r="N66" s="77"/>
      <c r="O66" s="77"/>
      <c r="P66" s="77"/>
      <c r="Q66" s="58"/>
      <c r="R66" s="28"/>
    </row>
    <row r="67" spans="1:18" s="24" customFormat="1" ht="12.75">
      <c r="A67" s="66"/>
      <c r="B67" s="67" t="s">
        <v>99</v>
      </c>
      <c r="C67" s="68"/>
      <c r="D67" s="66"/>
      <c r="E67" s="66"/>
      <c r="F67" s="66"/>
      <c r="G67" s="66"/>
      <c r="H67" s="66"/>
      <c r="I67" s="66"/>
      <c r="J67" s="66"/>
      <c r="K67" s="66"/>
      <c r="L67" s="66"/>
      <c r="M67" s="66"/>
      <c r="N67" s="66"/>
      <c r="O67" s="66"/>
      <c r="P67" s="66"/>
      <c r="Q67" s="66"/>
      <c r="R67" s="29"/>
    </row>
    <row r="68" spans="1:18" s="24" customFormat="1" ht="26.1" customHeight="1">
      <c r="A68" s="66"/>
      <c r="B68" s="112" t="s">
        <v>131</v>
      </c>
      <c r="C68" s="112"/>
      <c r="D68" s="112"/>
      <c r="E68" s="112"/>
      <c r="F68" s="112"/>
      <c r="G68" s="112"/>
      <c r="H68" s="112"/>
      <c r="I68" s="112"/>
      <c r="J68" s="112"/>
      <c r="K68" s="112"/>
      <c r="L68" s="112"/>
      <c r="M68" s="112"/>
      <c r="N68" s="112"/>
      <c r="O68" s="112"/>
      <c r="P68" s="112"/>
      <c r="Q68" s="66"/>
      <c r="R68" s="29"/>
    </row>
    <row r="69" spans="1:18" s="24" customFormat="1" ht="12.75">
      <c r="A69" s="66"/>
      <c r="B69" s="67" t="s">
        <v>164</v>
      </c>
      <c r="C69" s="70"/>
      <c r="D69" s="70"/>
      <c r="E69" s="70"/>
      <c r="F69" s="70"/>
      <c r="G69" s="70"/>
      <c r="H69" s="70"/>
      <c r="I69" s="70"/>
      <c r="J69" s="70"/>
      <c r="K69" s="70"/>
      <c r="L69" s="70"/>
      <c r="M69" s="70"/>
      <c r="N69" s="70"/>
      <c r="O69" s="70"/>
      <c r="P69" s="70"/>
      <c r="Q69" s="66"/>
      <c r="R69" s="29"/>
    </row>
    <row r="70" spans="1:18" s="24" customFormat="1" ht="14.25" customHeight="1">
      <c r="A70" s="66"/>
      <c r="B70" s="69" t="s">
        <v>101</v>
      </c>
      <c r="C70" s="70"/>
      <c r="D70" s="70"/>
      <c r="E70" s="70"/>
      <c r="F70" s="70"/>
      <c r="G70" s="70"/>
      <c r="H70" s="70"/>
      <c r="I70" s="70"/>
      <c r="J70" s="70"/>
      <c r="K70" s="70"/>
      <c r="L70" s="70"/>
      <c r="M70" s="70"/>
      <c r="N70" s="70"/>
      <c r="O70" s="70"/>
      <c r="P70" s="70"/>
      <c r="Q70" s="66"/>
      <c r="R70" s="29"/>
    </row>
    <row r="71" spans="1:18" s="24" customFormat="1" ht="12.75">
      <c r="A71" s="66"/>
      <c r="B71" s="69" t="s">
        <v>102</v>
      </c>
      <c r="C71" s="68"/>
      <c r="D71" s="66"/>
      <c r="E71" s="66"/>
      <c r="F71" s="66"/>
      <c r="G71" s="66"/>
      <c r="H71" s="66"/>
      <c r="I71" s="66"/>
      <c r="J71" s="66"/>
      <c r="K71" s="66"/>
      <c r="L71" s="66"/>
      <c r="M71" s="66"/>
      <c r="N71" s="66"/>
      <c r="O71" s="66"/>
      <c r="P71" s="66"/>
      <c r="Q71" s="66"/>
      <c r="R71" s="29"/>
    </row>
    <row r="72" spans="1:18" s="24" customFormat="1" ht="3" customHeight="1">
      <c r="A72" s="66"/>
      <c r="B72" s="69"/>
      <c r="C72" s="68"/>
      <c r="D72" s="66"/>
      <c r="E72" s="66"/>
      <c r="F72" s="66"/>
      <c r="G72" s="66"/>
      <c r="H72" s="66"/>
      <c r="I72" s="66"/>
      <c r="J72" s="66"/>
      <c r="K72" s="66"/>
      <c r="L72" s="66"/>
      <c r="M72" s="66"/>
      <c r="N72" s="66"/>
      <c r="O72" s="66"/>
      <c r="P72" s="66"/>
      <c r="Q72" s="66"/>
      <c r="R72" s="29"/>
    </row>
    <row r="73" spans="1:18" s="24" customFormat="1" ht="12.75">
      <c r="A73" s="66"/>
      <c r="B73" s="108" t="s">
        <v>126</v>
      </c>
      <c r="C73" s="68"/>
      <c r="D73" s="66"/>
      <c r="E73" s="66"/>
      <c r="F73" s="66"/>
      <c r="G73" s="66"/>
      <c r="H73" s="66"/>
      <c r="I73" s="66"/>
      <c r="J73" s="66"/>
      <c r="K73" s="66"/>
      <c r="L73" s="66"/>
      <c r="M73" s="66"/>
      <c r="N73" s="66"/>
      <c r="O73" s="66"/>
      <c r="P73" s="66"/>
      <c r="Q73" s="66"/>
      <c r="R73" s="29"/>
    </row>
    <row r="74" spans="1:18" s="24" customFormat="1" ht="3" customHeight="1">
      <c r="A74" s="66"/>
      <c r="B74" s="67"/>
      <c r="C74" s="68"/>
      <c r="D74" s="66"/>
      <c r="E74" s="66"/>
      <c r="F74" s="66"/>
      <c r="G74" s="66"/>
      <c r="H74" s="66"/>
      <c r="I74" s="66"/>
      <c r="J74" s="66"/>
      <c r="K74" s="66"/>
      <c r="L74" s="66"/>
      <c r="M74" s="66"/>
      <c r="N74" s="66"/>
      <c r="O74" s="66"/>
      <c r="P74" s="66"/>
      <c r="Q74" s="66"/>
      <c r="R74" s="29"/>
    </row>
    <row r="75" spans="1:18" s="18" customFormat="1">
      <c r="B75" s="16"/>
      <c r="C75" s="17"/>
      <c r="R75" s="28"/>
    </row>
  </sheetData>
  <mergeCells count="5">
    <mergeCell ref="B68:P68"/>
    <mergeCell ref="B16:G16"/>
    <mergeCell ref="B13:G13"/>
    <mergeCell ref="B10:G10"/>
    <mergeCell ref="B7:G7"/>
  </mergeCells>
  <hyperlinks>
    <hyperlink ref="B73" r:id="rId1" xr:uid="{42E868E8-80E6-4960-A759-BFE21A93D323}"/>
  </hyperlinks>
  <pageMargins left="0.7" right="0.7" top="0.75" bottom="0.75" header="0.3" footer="0.3"/>
  <pageSetup paperSize="9" orientation="portrait" horizontalDpi="1200" verticalDpi="1200"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0000000}">
          <x14:formula1>
            <xm:f>Lists!$A$5:$A$8</xm:f>
          </x14:formula1>
          <xm:sqref>B7</xm:sqref>
        </x14:dataValidation>
        <x14:dataValidation type="list" allowBlank="1" showInputMessage="1" showErrorMessage="1" xr:uid="{00000000-0002-0000-0500-000001000000}">
          <x14:formula1>
            <xm:f>Lists!$A$10:$A$12</xm:f>
          </x14:formula1>
          <xm:sqref>B10</xm:sqref>
        </x14:dataValidation>
        <x14:dataValidation type="list" allowBlank="1" showInputMessage="1" showErrorMessage="1" xr:uid="{00000000-0002-0000-0500-000002000000}">
          <x14:formula1>
            <xm:f>Lists!$A$14:$A$16</xm:f>
          </x14:formula1>
          <xm:sqref>B13</xm:sqref>
        </x14:dataValidation>
        <x14:dataValidation type="list" allowBlank="1" showInputMessage="1" showErrorMessage="1" xr:uid="{00000000-0002-0000-0500-000003000000}">
          <x14:formula1>
            <xm:f>Lists!$A$18:$A$19</xm:f>
          </x14:formula1>
          <xm:sqref>B17</xm:sqref>
        </x14:dataValidation>
        <x14:dataValidation type="list" showErrorMessage="1" xr:uid="{2884078F-6D3E-4470-9037-E17154EB1B59}">
          <x14:formula1>
            <xm:f>Lists!$A$18:$A$19</xm:f>
          </x14:formula1>
          <xm:sqref>B16:G16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68"/>
  <sheetViews>
    <sheetView showGridLines="0" zoomScaleNormal="100" workbookViewId="0">
      <pane ySplit="22" topLeftCell="A42" activePane="bottomLeft" state="frozen"/>
      <selection pane="bottomLeft" activeCell="B2" sqref="B2"/>
    </sheetView>
  </sheetViews>
  <sheetFormatPr defaultColWidth="9.140625" defaultRowHeight="14.25"/>
  <cols>
    <col min="1" max="1" width="1.42578125" style="13" customWidth="1"/>
    <col min="2" max="2" width="18.28515625" style="14" customWidth="1"/>
    <col min="3" max="3" width="10" style="15" hidden="1" customWidth="1"/>
    <col min="4" max="4" width="10" style="13" customWidth="1"/>
    <col min="5" max="6" width="9.140625" style="13"/>
    <col min="7" max="7" width="10.28515625" style="13" customWidth="1"/>
    <col min="8" max="16" width="9.140625" style="13"/>
    <col min="17" max="17" width="1.42578125" style="13" customWidth="1"/>
    <col min="18" max="18" width="7.28515625" style="25" hidden="1" customWidth="1"/>
    <col min="19" max="19" width="7.140625" style="13" customWidth="1"/>
    <col min="20" max="16384" width="9.140625" style="13"/>
  </cols>
  <sheetData>
    <row r="1" spans="1:18" ht="6" customHeight="1">
      <c r="A1" s="11"/>
      <c r="B1" s="50"/>
      <c r="C1" s="12"/>
      <c r="D1" s="11"/>
      <c r="E1" s="11"/>
      <c r="F1" s="11"/>
      <c r="G1" s="11"/>
      <c r="H1" s="11"/>
      <c r="I1" s="11"/>
      <c r="J1" s="11"/>
      <c r="K1" s="11"/>
      <c r="L1" s="11"/>
      <c r="M1" s="11"/>
      <c r="N1" s="11"/>
      <c r="O1" s="11"/>
      <c r="P1" s="11"/>
      <c r="Q1" s="11"/>
    </row>
    <row r="2" spans="1:18" ht="24" customHeight="1">
      <c r="A2" s="11"/>
      <c r="B2" s="81" t="s">
        <v>162</v>
      </c>
      <c r="C2" s="12"/>
      <c r="D2" s="11"/>
      <c r="E2" s="11"/>
      <c r="F2" s="11"/>
      <c r="G2" s="11"/>
      <c r="H2" s="11"/>
      <c r="I2" s="11"/>
      <c r="J2" s="11"/>
      <c r="K2" s="11"/>
      <c r="L2" s="11"/>
      <c r="M2" s="11"/>
      <c r="N2" s="11"/>
      <c r="O2" s="11"/>
      <c r="P2" s="11"/>
      <c r="Q2" s="11"/>
    </row>
    <row r="3" spans="1:18" ht="6" customHeight="1">
      <c r="A3" s="11"/>
      <c r="B3" s="50"/>
      <c r="C3" s="12"/>
      <c r="D3" s="11"/>
      <c r="E3" s="11"/>
      <c r="F3" s="11"/>
      <c r="G3" s="11"/>
      <c r="H3" s="11"/>
      <c r="I3" s="11"/>
      <c r="J3" s="11"/>
      <c r="K3" s="11"/>
      <c r="L3" s="11"/>
      <c r="M3" s="11"/>
      <c r="N3" s="11"/>
      <c r="O3" s="11"/>
      <c r="P3" s="11"/>
      <c r="Q3" s="11"/>
    </row>
    <row r="4" spans="1:18" ht="16.5">
      <c r="A4" s="51"/>
      <c r="B4" s="97" t="s">
        <v>54</v>
      </c>
      <c r="C4" s="53"/>
      <c r="D4" s="51"/>
      <c r="E4" s="51"/>
      <c r="F4" s="51"/>
      <c r="G4" s="51"/>
      <c r="H4" s="51"/>
      <c r="I4" s="51"/>
      <c r="J4" s="51"/>
      <c r="K4" s="51"/>
      <c r="L4" s="51"/>
      <c r="M4" s="51"/>
      <c r="N4" s="51"/>
      <c r="O4" s="51"/>
      <c r="P4" s="51"/>
      <c r="Q4" s="51"/>
    </row>
    <row r="5" spans="1:18" ht="6" customHeight="1">
      <c r="A5" s="51"/>
      <c r="B5" s="52"/>
      <c r="C5" s="53"/>
      <c r="D5" s="51"/>
      <c r="E5" s="51"/>
      <c r="F5" s="51"/>
      <c r="G5" s="51"/>
      <c r="H5" s="51"/>
      <c r="I5" s="51"/>
      <c r="J5" s="51"/>
      <c r="K5" s="51"/>
      <c r="L5" s="51"/>
      <c r="M5" s="51"/>
      <c r="N5" s="51"/>
      <c r="O5" s="51"/>
      <c r="P5" s="51"/>
      <c r="Q5" s="51"/>
    </row>
    <row r="6" spans="1:18" ht="16.5">
      <c r="A6" s="51"/>
      <c r="B6" s="54" t="s">
        <v>33</v>
      </c>
      <c r="C6" s="53"/>
      <c r="D6" s="51"/>
      <c r="E6" s="51"/>
      <c r="F6" s="51"/>
      <c r="G6" s="51"/>
      <c r="H6" s="51"/>
      <c r="I6" s="51"/>
      <c r="J6" s="51"/>
      <c r="K6" s="51"/>
      <c r="L6" s="51"/>
      <c r="M6" s="51"/>
      <c r="N6" s="51"/>
      <c r="O6" s="51"/>
      <c r="P6" s="51"/>
      <c r="Q6" s="51"/>
    </row>
    <row r="7" spans="1:18" ht="16.5">
      <c r="A7" s="51"/>
      <c r="B7" s="114" t="s">
        <v>17</v>
      </c>
      <c r="C7" s="114"/>
      <c r="D7" s="114"/>
      <c r="E7" s="114"/>
      <c r="F7" s="114"/>
      <c r="G7" s="114"/>
      <c r="H7" s="51"/>
      <c r="I7" s="51"/>
      <c r="J7" s="51"/>
      <c r="K7" s="51"/>
      <c r="L7" s="51"/>
      <c r="M7" s="51"/>
      <c r="N7" s="51"/>
      <c r="O7" s="51"/>
      <c r="P7" s="51"/>
      <c r="Q7" s="51"/>
      <c r="R7" s="26">
        <f>IF(B7="Weekly",0,IF(B7="hourly",9,IF(B7="hourly, excluding overtime",18,IF(LEFT(B7,6)="annual",27,1000))))</f>
        <v>0</v>
      </c>
    </row>
    <row r="8" spans="1:18" ht="6" customHeight="1">
      <c r="A8" s="51"/>
      <c r="B8" s="54"/>
      <c r="C8" s="51"/>
      <c r="D8" s="51"/>
      <c r="E8" s="51"/>
      <c r="F8" s="51"/>
      <c r="G8" s="51"/>
      <c r="H8" s="51"/>
      <c r="I8" s="51"/>
      <c r="J8" s="51"/>
      <c r="K8" s="51"/>
      <c r="L8" s="51"/>
      <c r="M8" s="51"/>
      <c r="N8" s="51"/>
      <c r="O8" s="51"/>
      <c r="P8" s="51"/>
      <c r="Q8" s="51"/>
      <c r="R8" s="26"/>
    </row>
    <row r="9" spans="1:18" ht="16.5">
      <c r="A9" s="51"/>
      <c r="B9" s="54" t="s">
        <v>34</v>
      </c>
      <c r="C9" s="51"/>
      <c r="D9" s="51"/>
      <c r="E9" s="51"/>
      <c r="F9" s="51"/>
      <c r="G9" s="51"/>
      <c r="H9" s="51"/>
      <c r="I9" s="51"/>
      <c r="J9" s="51"/>
      <c r="K9" s="51"/>
      <c r="L9" s="51"/>
      <c r="M9" s="51"/>
      <c r="N9" s="51"/>
      <c r="O9" s="51"/>
      <c r="P9" s="51"/>
      <c r="Q9" s="51"/>
      <c r="R9" s="26"/>
    </row>
    <row r="10" spans="1:18" ht="16.5">
      <c r="A10" s="51"/>
      <c r="B10" s="114" t="s">
        <v>35</v>
      </c>
      <c r="C10" s="114"/>
      <c r="D10" s="114"/>
      <c r="E10" s="114"/>
      <c r="F10" s="114"/>
      <c r="G10" s="114"/>
      <c r="H10" s="51"/>
      <c r="I10" s="51"/>
      <c r="J10" s="51"/>
      <c r="K10" s="51"/>
      <c r="L10" s="51"/>
      <c r="M10" s="51"/>
      <c r="N10" s="51"/>
      <c r="O10" s="51"/>
      <c r="P10" s="51"/>
      <c r="Q10" s="51"/>
      <c r="R10" s="26">
        <f>IF(B10="Full-time",3,IF(B10="Part-time",6,IF(B10="All employees",0,1000)))</f>
        <v>3</v>
      </c>
    </row>
    <row r="11" spans="1:18" ht="6" customHeight="1">
      <c r="A11" s="51"/>
      <c r="B11" s="54"/>
      <c r="C11" s="51"/>
      <c r="D11" s="51"/>
      <c r="E11" s="51"/>
      <c r="F11" s="51"/>
      <c r="G11" s="51"/>
      <c r="H11" s="51"/>
      <c r="I11" s="51"/>
      <c r="J11" s="51"/>
      <c r="K11" s="51"/>
      <c r="L11" s="51"/>
      <c r="M11" s="51"/>
      <c r="N11" s="51"/>
      <c r="O11" s="51"/>
      <c r="P11" s="51"/>
      <c r="Q11" s="51"/>
      <c r="R11" s="26"/>
    </row>
    <row r="12" spans="1:18" ht="16.5">
      <c r="A12" s="51"/>
      <c r="B12" s="54" t="s">
        <v>36</v>
      </c>
      <c r="C12" s="51"/>
      <c r="D12" s="51"/>
      <c r="E12" s="51"/>
      <c r="F12" s="51"/>
      <c r="G12" s="51"/>
      <c r="H12" s="51"/>
      <c r="I12" s="51"/>
      <c r="J12" s="51"/>
      <c r="K12" s="51"/>
      <c r="L12" s="51"/>
      <c r="M12" s="51"/>
      <c r="N12" s="51"/>
      <c r="O12" s="51"/>
      <c r="P12" s="51"/>
      <c r="Q12" s="51"/>
      <c r="R12" s="26"/>
    </row>
    <row r="13" spans="1:18" ht="16.5">
      <c r="A13" s="51"/>
      <c r="B13" s="114" t="s">
        <v>18</v>
      </c>
      <c r="C13" s="114"/>
      <c r="D13" s="114"/>
      <c r="E13" s="114"/>
      <c r="F13" s="114"/>
      <c r="G13" s="114"/>
      <c r="H13" s="51"/>
      <c r="I13" s="51"/>
      <c r="J13" s="51"/>
      <c r="K13" s="51"/>
      <c r="L13" s="51"/>
      <c r="M13" s="51"/>
      <c r="N13" s="51"/>
      <c r="O13" s="51"/>
      <c r="P13" s="51"/>
      <c r="Q13" s="51"/>
      <c r="R13" s="26">
        <f>IF(B13="Total",1,IF(B13="Men",2,IF(B13="Women",3,1000)))</f>
        <v>1</v>
      </c>
    </row>
    <row r="14" spans="1:18" ht="6" customHeight="1">
      <c r="A14" s="51"/>
      <c r="B14" s="55"/>
      <c r="C14" s="51"/>
      <c r="D14" s="51"/>
      <c r="E14" s="51"/>
      <c r="F14" s="51"/>
      <c r="G14" s="51"/>
      <c r="H14" s="51"/>
      <c r="I14" s="51"/>
      <c r="J14" s="51"/>
      <c r="K14" s="51"/>
      <c r="L14" s="51"/>
      <c r="M14" s="51"/>
      <c r="N14" s="51"/>
      <c r="O14" s="51"/>
      <c r="P14" s="51"/>
      <c r="Q14" s="51"/>
      <c r="R14" s="27">
        <f>R13+R10+R7</f>
        <v>4</v>
      </c>
    </row>
    <row r="15" spans="1:18" ht="16.5">
      <c r="A15" s="51"/>
      <c r="B15" s="54" t="s">
        <v>55</v>
      </c>
      <c r="C15" s="51"/>
      <c r="D15" s="51"/>
      <c r="E15" s="51"/>
      <c r="F15" s="51"/>
      <c r="G15" s="51"/>
      <c r="H15" s="51"/>
      <c r="I15" s="51"/>
      <c r="J15" s="51"/>
      <c r="K15" s="51"/>
      <c r="L15" s="51"/>
      <c r="M15" s="51"/>
      <c r="N15" s="51"/>
      <c r="O15" s="51"/>
      <c r="P15" s="51"/>
      <c r="Q15" s="51"/>
      <c r="R15" s="26"/>
    </row>
    <row r="16" spans="1:18" ht="16.5">
      <c r="A16" s="51"/>
      <c r="B16" s="114" t="s">
        <v>56</v>
      </c>
      <c r="C16" s="114"/>
      <c r="D16" s="114"/>
      <c r="E16" s="114"/>
      <c r="F16" s="114"/>
      <c r="G16" s="114"/>
      <c r="H16" s="51"/>
      <c r="I16" s="51"/>
      <c r="J16" s="51"/>
      <c r="K16" s="51"/>
      <c r="L16" s="51"/>
      <c r="M16" s="51"/>
      <c r="N16" s="51"/>
      <c r="O16" s="51"/>
      <c r="P16" s="51"/>
      <c r="Q16" s="51"/>
      <c r="R16" s="26">
        <f>IF(B16="No",1,IF(B16="Yes, show figures in 2024 prices",2,1000))</f>
        <v>1</v>
      </c>
    </row>
    <row r="17" spans="1:18" ht="16.5">
      <c r="A17" s="51"/>
      <c r="B17" s="87"/>
      <c r="C17" s="87"/>
      <c r="D17" s="87"/>
      <c r="E17" s="87"/>
      <c r="F17" s="87"/>
      <c r="G17" s="87"/>
      <c r="H17" s="51"/>
      <c r="I17" s="51"/>
      <c r="J17" s="51"/>
      <c r="K17" s="51"/>
      <c r="L17" s="51"/>
      <c r="M17" s="51"/>
      <c r="N17" s="51"/>
      <c r="O17" s="51"/>
      <c r="P17" s="51"/>
      <c r="Q17" s="51"/>
      <c r="R17" s="26"/>
    </row>
    <row r="18" spans="1:18" ht="6" customHeight="1">
      <c r="A18" s="11"/>
      <c r="B18" s="50"/>
      <c r="C18" s="71"/>
      <c r="D18" s="11"/>
      <c r="E18" s="11"/>
      <c r="F18" s="11"/>
      <c r="G18" s="11"/>
      <c r="H18" s="11"/>
      <c r="I18" s="11"/>
      <c r="J18" s="11"/>
      <c r="K18" s="11"/>
      <c r="L18" s="11"/>
      <c r="M18" s="11"/>
      <c r="N18" s="11"/>
      <c r="O18" s="11"/>
      <c r="P18" s="11"/>
      <c r="Q18" s="11"/>
    </row>
    <row r="19" spans="1:18" ht="19.5" customHeight="1">
      <c r="A19" s="11"/>
      <c r="B19" s="81" t="str">
        <f ca="1">OFFSET(Lists!$I$5,R14-1,0)</f>
        <v>Median weekly pay, full-time employees (£)</v>
      </c>
      <c r="C19" s="71"/>
      <c r="D19" s="11"/>
      <c r="E19" s="11"/>
      <c r="F19" s="11"/>
      <c r="G19" s="11"/>
      <c r="H19" s="11"/>
      <c r="I19" s="11"/>
      <c r="J19" s="11"/>
      <c r="K19" s="11"/>
      <c r="L19" s="11"/>
      <c r="M19" s="11"/>
      <c r="N19" s="11"/>
      <c r="O19" s="11"/>
      <c r="P19" s="11"/>
      <c r="Q19" s="11"/>
    </row>
    <row r="20" spans="1:18" ht="15.75">
      <c r="A20" s="11"/>
      <c r="B20" s="82" t="str">
        <f>IF($R$16=1,"Cash terms","2021 prices, adjusted for CPI inflation")&amp;"; "&amp;IF(LEFT(B7,6)="Annual","data refer to pay received over twelve months to April","data at April each year")</f>
        <v>Cash terms; data at April each year</v>
      </c>
      <c r="C20" s="12"/>
      <c r="D20" s="11"/>
      <c r="E20" s="11"/>
      <c r="F20" s="11"/>
      <c r="G20" s="11"/>
      <c r="H20" s="11"/>
      <c r="I20" s="11"/>
      <c r="J20" s="11"/>
      <c r="K20" s="11"/>
      <c r="L20" s="11"/>
      <c r="M20" s="11"/>
      <c r="N20" s="11"/>
      <c r="O20" s="11"/>
      <c r="P20" s="11"/>
      <c r="Q20" s="11"/>
    </row>
    <row r="21" spans="1:18" ht="6" customHeight="1">
      <c r="A21" s="11"/>
      <c r="B21" s="50"/>
      <c r="C21" s="71"/>
      <c r="D21" s="11"/>
      <c r="E21" s="11"/>
      <c r="F21" s="11"/>
      <c r="G21" s="11"/>
      <c r="H21" s="11"/>
      <c r="I21" s="11"/>
      <c r="J21" s="11"/>
      <c r="K21" s="11"/>
      <c r="L21" s="11"/>
      <c r="M21" s="11"/>
      <c r="N21" s="11"/>
      <c r="O21" s="11"/>
      <c r="P21" s="11"/>
      <c r="Q21" s="11"/>
    </row>
    <row r="22" spans="1:18" ht="66.599999999999994" customHeight="1">
      <c r="A22" s="51"/>
      <c r="B22" s="88"/>
      <c r="C22" s="102"/>
      <c r="D22" s="84" t="s">
        <v>4</v>
      </c>
      <c r="E22" s="84" t="s">
        <v>5</v>
      </c>
      <c r="F22" s="84" t="s">
        <v>6</v>
      </c>
      <c r="G22" s="84" t="s">
        <v>7</v>
      </c>
      <c r="H22" s="84" t="s">
        <v>8</v>
      </c>
      <c r="I22" s="84" t="s">
        <v>9</v>
      </c>
      <c r="J22" s="84" t="s">
        <v>10</v>
      </c>
      <c r="K22" s="84" t="s">
        <v>11</v>
      </c>
      <c r="L22" s="84" t="s">
        <v>12</v>
      </c>
      <c r="M22" s="84" t="s">
        <v>13</v>
      </c>
      <c r="N22" s="84" t="s">
        <v>14</v>
      </c>
      <c r="O22" s="84" t="s">
        <v>15</v>
      </c>
      <c r="P22" s="84" t="s">
        <v>16</v>
      </c>
      <c r="Q22" s="51"/>
    </row>
    <row r="23" spans="1:18">
      <c r="A23" s="51"/>
      <c r="B23" s="55">
        <v>2002</v>
      </c>
      <c r="C23" s="53">
        <v>0</v>
      </c>
      <c r="D23" s="103">
        <f ca="1">IF($R$16=1,OFFSET('Home region data'!F$3,36*'Home region'!$C23+'Home region'!$R$14-1,0),IF($R$16=2,OFFSET('Home region data'!T$3,36*'Home region'!$C23+'Home region'!$R$14-1,)))</f>
        <v>390.9</v>
      </c>
      <c r="E23" s="103">
        <f ca="1">IF($R$16=1,OFFSET('Home region data'!G$3,36*'Home region'!$C23+'Home region'!$R$14-1,0),IF($R$16=2,OFFSET('Home region data'!U$3,36*'Home region'!$C23+'Home region'!$R$14-1,)))</f>
        <v>343.2</v>
      </c>
      <c r="F23" s="103">
        <f ca="1">IF($R$16=1,OFFSET('Home region data'!H$3,36*'Home region'!$C23+'Home region'!$R$14-1,0),IF($R$16=2,OFFSET('Home region data'!V$3,36*'Home region'!$C23+'Home region'!$R$14-1,)))</f>
        <v>370.2</v>
      </c>
      <c r="G23" s="103">
        <f ca="1">IF($R$16=1,OFFSET('Home region data'!I$3,36*'Home region'!$C23+'Home region'!$R$14-1,0),IF($R$16=2,OFFSET('Home region data'!W$3,36*'Home region'!$C23+'Home region'!$R$14-1,)))</f>
        <v>360</v>
      </c>
      <c r="H23" s="103">
        <f ca="1">IF($R$16=1,OFFSET('Home region data'!J$3,36*'Home region'!$C23+'Home region'!$R$14-1,0),IF($R$16=2,OFFSET('Home region data'!X$3,36*'Home region'!$C23+'Home region'!$R$14-1,)))</f>
        <v>369.6</v>
      </c>
      <c r="I23" s="103">
        <f ca="1">IF($R$16=1,OFFSET('Home region data'!K$3,36*'Home region'!$C23+'Home region'!$R$14-1,0),IF($R$16=2,OFFSET('Home region data'!Y$3,36*'Home region'!$C23+'Home region'!$R$14-1,)))</f>
        <v>366</v>
      </c>
      <c r="J23" s="103">
        <f ca="1">IF($R$16=1,OFFSET('Home region data'!L$3,36*'Home region'!$C23+'Home region'!$R$14-1,0),IF($R$16=2,OFFSET('Home region data'!Z$3,36*'Home region'!$C23+'Home region'!$R$14-1,)))</f>
        <v>415.9</v>
      </c>
      <c r="K23" s="103">
        <f ca="1">IF($R$16=1,OFFSET('Home region data'!M$3,36*'Home region'!$C23+'Home region'!$R$14-1,0),IF($R$16=2,OFFSET('Home region data'!AA$3,36*'Home region'!$C23+'Home region'!$R$14-1,)))</f>
        <v>479.9</v>
      </c>
      <c r="L23" s="103">
        <f ca="1">IF($R$16=1,OFFSET('Home region data'!N$3,36*'Home region'!$C23+'Home region'!$R$14-1,0),IF($R$16=2,OFFSET('Home region data'!AB$3,36*'Home region'!$C23+'Home region'!$R$14-1,)))</f>
        <v>435.1</v>
      </c>
      <c r="M23" s="103">
        <f ca="1">IF($R$16=1,OFFSET('Home region data'!O$3,36*'Home region'!$C23+'Home region'!$R$14-1,0),IF($R$16=2,OFFSET('Home region data'!AC$3,36*'Home region'!$C23+'Home region'!$R$14-1,)))</f>
        <v>367.1</v>
      </c>
      <c r="N23" s="103">
        <f ca="1">IF($R$16=1,OFFSET('Home region data'!P$3,36*'Home region'!$C23+'Home region'!$R$14-1,0),IF($R$16=2,OFFSET('Home region data'!AD$3,36*'Home region'!$C23+'Home region'!$R$14-1,)))</f>
        <v>353.5</v>
      </c>
      <c r="O23" s="103">
        <f ca="1">IF($R$16=1,OFFSET('Home region data'!Q$3,36*'Home region'!$C23+'Home region'!$R$14-1,0),IF($R$16=2,OFFSET('Home region data'!AE$3,36*'Home region'!$C23+'Home region'!$R$14-1,)))</f>
        <v>369.3</v>
      </c>
      <c r="P23" s="103">
        <f ca="1">IF($R$16=1,OFFSET('Home region data'!R$3,36*'Home region'!$C23+'Home region'!$R$14-1,0),IF($R$16=2,OFFSET('Home region data'!AF$3,36*'Home region'!$C23+'Home region'!$R$14-1,)))</f>
        <v>342</v>
      </c>
      <c r="Q23" s="51"/>
    </row>
    <row r="24" spans="1:18">
      <c r="A24" s="51"/>
      <c r="B24" s="55">
        <v>2003</v>
      </c>
      <c r="C24" s="53">
        <v>1</v>
      </c>
      <c r="D24" s="103">
        <f ca="1">IF($R$16=1,OFFSET('Home region data'!F$3,36*'Home region'!$C24+'Home region'!$R$14-1,0),IF($R$16=2,OFFSET('Home region data'!T$3,36*'Home region'!$C24+'Home region'!$R$14-1,)))</f>
        <v>404</v>
      </c>
      <c r="E24" s="103">
        <f ca="1">IF($R$16=1,OFFSET('Home region data'!G$3,36*'Home region'!$C24+'Home region'!$R$14-1,0),IF($R$16=2,OFFSET('Home region data'!U$3,36*'Home region'!$C24+'Home region'!$R$14-1,)))</f>
        <v>350.5</v>
      </c>
      <c r="F24" s="103">
        <f ca="1">IF($R$16=1,OFFSET('Home region data'!H$3,36*'Home region'!$C24+'Home region'!$R$14-1,0),IF($R$16=2,OFFSET('Home region data'!V$3,36*'Home region'!$C24+'Home region'!$R$14-1,)))</f>
        <v>383.2</v>
      </c>
      <c r="G24" s="103">
        <f ca="1">IF($R$16=1,OFFSET('Home region data'!I$3,36*'Home region'!$C24+'Home region'!$R$14-1,0),IF($R$16=2,OFFSET('Home region data'!W$3,36*'Home region'!$C24+'Home region'!$R$14-1,)))</f>
        <v>375.5</v>
      </c>
      <c r="H24" s="103">
        <f ca="1">IF($R$16=1,OFFSET('Home region data'!J$3,36*'Home region'!$C24+'Home region'!$R$14-1,0),IF($R$16=2,OFFSET('Home region data'!X$3,36*'Home region'!$C24+'Home region'!$R$14-1,)))</f>
        <v>385.7</v>
      </c>
      <c r="I24" s="103">
        <f ca="1">IF($R$16=1,OFFSET('Home region data'!K$3,36*'Home region'!$C24+'Home region'!$R$14-1,0),IF($R$16=2,OFFSET('Home region data'!Y$3,36*'Home region'!$C24+'Home region'!$R$14-1,)))</f>
        <v>378.9</v>
      </c>
      <c r="J24" s="103">
        <f ca="1">IF($R$16=1,OFFSET('Home region data'!L$3,36*'Home region'!$C24+'Home region'!$R$14-1,0),IF($R$16=2,OFFSET('Home region data'!Z$3,36*'Home region'!$C24+'Home region'!$R$14-1,)))</f>
        <v>431.7</v>
      </c>
      <c r="K24" s="103">
        <f ca="1">IF($R$16=1,OFFSET('Home region data'!M$3,36*'Home region'!$C24+'Home region'!$R$14-1,0),IF($R$16=2,OFFSET('Home region data'!AA$3,36*'Home region'!$C24+'Home region'!$R$14-1,)))</f>
        <v>496.3</v>
      </c>
      <c r="L24" s="103">
        <f ca="1">IF($R$16=1,OFFSET('Home region data'!N$3,36*'Home region'!$C24+'Home region'!$R$14-1,0),IF($R$16=2,OFFSET('Home region data'!AB$3,36*'Home region'!$C24+'Home region'!$R$14-1,)))</f>
        <v>451</v>
      </c>
      <c r="M24" s="103">
        <f ca="1">IF($R$16=1,OFFSET('Home region data'!O$3,36*'Home region'!$C24+'Home region'!$R$14-1,0),IF($R$16=2,OFFSET('Home region data'!AC$3,36*'Home region'!$C24+'Home region'!$R$14-1,)))</f>
        <v>383.9</v>
      </c>
      <c r="N24" s="103">
        <f ca="1">IF($R$16=1,OFFSET('Home region data'!P$3,36*'Home region'!$C24+'Home region'!$R$14-1,0),IF($R$16=2,OFFSET('Home region data'!AD$3,36*'Home region'!$C24+'Home region'!$R$14-1,)))</f>
        <v>368.5</v>
      </c>
      <c r="O24" s="103">
        <f ca="1">IF($R$16=1,OFFSET('Home region data'!Q$3,36*'Home region'!$C24+'Home region'!$R$14-1,0),IF($R$16=2,OFFSET('Home region data'!AE$3,36*'Home region'!$C24+'Home region'!$R$14-1,)))</f>
        <v>381.8</v>
      </c>
      <c r="P24" s="103">
        <f ca="1">IF($R$16=1,OFFSET('Home region data'!R$3,36*'Home region'!$C24+'Home region'!$R$14-1,0),IF($R$16=2,OFFSET('Home region data'!AF$3,36*'Home region'!$C24+'Home region'!$R$14-1,)))</f>
        <v>352</v>
      </c>
      <c r="Q24" s="51"/>
    </row>
    <row r="25" spans="1:18" ht="15" customHeight="1">
      <c r="A25" s="51"/>
      <c r="B25" s="59">
        <v>2004</v>
      </c>
      <c r="C25" s="60">
        <v>2</v>
      </c>
      <c r="D25" s="107">
        <f ca="1">IF($R$16=1,OFFSET('Home region data'!F$3,36*'Home region'!$C25+'Home region'!$R$14-1,0),IF($R$16=2,OFFSET('Home region data'!T$3,36*'Home region'!$C25+'Home region'!$R$14-1,)))</f>
        <v>422.8</v>
      </c>
      <c r="E25" s="107">
        <f ca="1">IF($R$16=1,OFFSET('Home region data'!G$3,36*'Home region'!$C25+'Home region'!$R$14-1,0),IF($R$16=2,OFFSET('Home region data'!U$3,36*'Home region'!$C25+'Home region'!$R$14-1,)))</f>
        <v>372.7</v>
      </c>
      <c r="F25" s="107">
        <f ca="1">IF($R$16=1,OFFSET('Home region data'!H$3,36*'Home region'!$C25+'Home region'!$R$14-1,0),IF($R$16=2,OFFSET('Home region data'!V$3,36*'Home region'!$C25+'Home region'!$R$14-1,)))</f>
        <v>399.7</v>
      </c>
      <c r="G25" s="107">
        <f ca="1">IF($R$16=1,OFFSET('Home region data'!I$3,36*'Home region'!$C25+'Home region'!$R$14-1,0),IF($R$16=2,OFFSET('Home region data'!W$3,36*'Home region'!$C25+'Home region'!$R$14-1,)))</f>
        <v>394.9</v>
      </c>
      <c r="H25" s="107">
        <f ca="1">IF($R$16=1,OFFSET('Home region data'!J$3,36*'Home region'!$C25+'Home region'!$R$14-1,0),IF($R$16=2,OFFSET('Home region data'!X$3,36*'Home region'!$C25+'Home region'!$R$14-1,)))</f>
        <v>398.2</v>
      </c>
      <c r="I25" s="107">
        <f ca="1">IF($R$16=1,OFFSET('Home region data'!K$3,36*'Home region'!$C25+'Home region'!$R$14-1,0),IF($R$16=2,OFFSET('Home region data'!Y$3,36*'Home region'!$C25+'Home region'!$R$14-1,)))</f>
        <v>397.2</v>
      </c>
      <c r="J25" s="107">
        <f ca="1">IF($R$16=1,OFFSET('Home region data'!L$3,36*'Home region'!$C25+'Home region'!$R$14-1,0),IF($R$16=2,OFFSET('Home region data'!Z$3,36*'Home region'!$C25+'Home region'!$R$14-1,)))</f>
        <v>453</v>
      </c>
      <c r="K25" s="107">
        <f ca="1">IF($R$16=1,OFFSET('Home region data'!M$3,36*'Home region'!$C25+'Home region'!$R$14-1,0),IF($R$16=2,OFFSET('Home region data'!AA$3,36*'Home region'!$C25+'Home region'!$R$14-1,)))</f>
        <v>514.70000000000005</v>
      </c>
      <c r="L25" s="107">
        <f ca="1">IF($R$16=1,OFFSET('Home region data'!N$3,36*'Home region'!$C25+'Home region'!$R$14-1,0),IF($R$16=2,OFFSET('Home region data'!AB$3,36*'Home region'!$C25+'Home region'!$R$14-1,)))</f>
        <v>468.7</v>
      </c>
      <c r="M25" s="107">
        <f ca="1">IF($R$16=1,OFFSET('Home region data'!O$3,36*'Home region'!$C25+'Home region'!$R$14-1,0),IF($R$16=2,OFFSET('Home region data'!AC$3,36*'Home region'!$C25+'Home region'!$R$14-1,)))</f>
        <v>400.7</v>
      </c>
      <c r="N25" s="107">
        <f ca="1">IF($R$16=1,OFFSET('Home region data'!P$3,36*'Home region'!$C25+'Home region'!$R$14-1,0),IF($R$16=2,OFFSET('Home region data'!AD$3,36*'Home region'!$C25+'Home region'!$R$14-1,)))</f>
        <v>389.1</v>
      </c>
      <c r="O25" s="107">
        <f ca="1">IF($R$16=1,OFFSET('Home region data'!Q$3,36*'Home region'!$C25+'Home region'!$R$14-1,0),IF($R$16=2,OFFSET('Home region data'!AE$3,36*'Home region'!$C25+'Home region'!$R$14-1,)))</f>
        <v>395.3</v>
      </c>
      <c r="P25" s="107">
        <f ca="1">IF($R$16=1,OFFSET('Home region data'!R$3,36*'Home region'!$C25+'Home region'!$R$14-1,0),IF($R$16=2,OFFSET('Home region data'!AF$3,36*'Home region'!$C25+'Home region'!$R$14-1,)))</f>
        <v>375</v>
      </c>
      <c r="Q25" s="51"/>
    </row>
    <row r="26" spans="1:18">
      <c r="A26" s="51"/>
      <c r="B26" s="55">
        <v>2004</v>
      </c>
      <c r="C26" s="53">
        <v>3</v>
      </c>
      <c r="D26" s="103">
        <f ca="1">IF($R$16=1,OFFSET('Home region data'!F$3,36*'Home region'!$C26+'Home region'!$R$14-1,0),IF($R$16=2,OFFSET('Home region data'!T$3,36*'Home region'!$C26+'Home region'!$R$14-1,)))</f>
        <v>419.2</v>
      </c>
      <c r="E26" s="103">
        <f ca="1">IF($R$16=1,OFFSET('Home region data'!G$3,36*'Home region'!$C26+'Home region'!$R$14-1,0),IF($R$16=2,OFFSET('Home region data'!U$3,36*'Home region'!$C26+'Home region'!$R$14-1,)))</f>
        <v>368.8</v>
      </c>
      <c r="F26" s="103">
        <f ca="1">IF($R$16=1,OFFSET('Home region data'!H$3,36*'Home region'!$C26+'Home region'!$R$14-1,0),IF($R$16=2,OFFSET('Home region data'!V$3,36*'Home region'!$C26+'Home region'!$R$14-1,)))</f>
        <v>395</v>
      </c>
      <c r="G26" s="103">
        <f ca="1">IF($R$16=1,OFFSET('Home region data'!I$3,36*'Home region'!$C26+'Home region'!$R$14-1,0),IF($R$16=2,OFFSET('Home region data'!W$3,36*'Home region'!$C26+'Home region'!$R$14-1,)))</f>
        <v>391.5</v>
      </c>
      <c r="H26" s="103">
        <f ca="1">IF($R$16=1,OFFSET('Home region data'!J$3,36*'Home region'!$C26+'Home region'!$R$14-1,0),IF($R$16=2,OFFSET('Home region data'!X$3,36*'Home region'!$C26+'Home region'!$R$14-1,)))</f>
        <v>391.6</v>
      </c>
      <c r="I26" s="103">
        <f ca="1">IF($R$16=1,OFFSET('Home region data'!K$3,36*'Home region'!$C26+'Home region'!$R$14-1,0),IF($R$16=2,OFFSET('Home region data'!Y$3,36*'Home region'!$C26+'Home region'!$R$14-1,)))</f>
        <v>392.9</v>
      </c>
      <c r="J26" s="103">
        <f ca="1">IF($R$16=1,OFFSET('Home region data'!L$3,36*'Home region'!$C26+'Home region'!$R$14-1,0),IF($R$16=2,OFFSET('Home region data'!Z$3,36*'Home region'!$C26+'Home region'!$R$14-1,)))</f>
        <v>447.6</v>
      </c>
      <c r="K26" s="103">
        <f ca="1">IF($R$16=1,OFFSET('Home region data'!M$3,36*'Home region'!$C26+'Home region'!$R$14-1,0),IF($R$16=2,OFFSET('Home region data'!AA$3,36*'Home region'!$C26+'Home region'!$R$14-1,)))</f>
        <v>509.8</v>
      </c>
      <c r="L26" s="103">
        <f ca="1">IF($R$16=1,OFFSET('Home region data'!N$3,36*'Home region'!$C26+'Home region'!$R$14-1,0),IF($R$16=2,OFFSET('Home region data'!AB$3,36*'Home region'!$C26+'Home region'!$R$14-1,)))</f>
        <v>461.8</v>
      </c>
      <c r="M26" s="103">
        <f ca="1">IF($R$16=1,OFFSET('Home region data'!O$3,36*'Home region'!$C26+'Home region'!$R$14-1,0),IF($R$16=2,OFFSET('Home region data'!AC$3,36*'Home region'!$C26+'Home region'!$R$14-1,)))</f>
        <v>396.9</v>
      </c>
      <c r="N26" s="103">
        <f ca="1">IF($R$16=1,OFFSET('Home region data'!P$3,36*'Home region'!$C26+'Home region'!$R$14-1,0),IF($R$16=2,OFFSET('Home region data'!AD$3,36*'Home region'!$C26+'Home region'!$R$14-1,)))</f>
        <v>382.9</v>
      </c>
      <c r="O26" s="103">
        <f ca="1">IF($R$16=1,OFFSET('Home region data'!Q$3,36*'Home region'!$C26+'Home region'!$R$14-1,0),IF($R$16=2,OFFSET('Home region data'!AE$3,36*'Home region'!$C26+'Home region'!$R$14-1,)))</f>
        <v>390.6</v>
      </c>
      <c r="P26" s="103">
        <f ca="1">IF($R$16=1,OFFSET('Home region data'!R$3,36*'Home region'!$C26+'Home region'!$R$14-1,0),IF($R$16=2,OFFSET('Home region data'!AF$3,36*'Home region'!$C26+'Home region'!$R$14-1,)))</f>
        <v>372.6</v>
      </c>
      <c r="Q26" s="51"/>
    </row>
    <row r="27" spans="1:18">
      <c r="A27" s="51"/>
      <c r="B27" s="55">
        <v>2005</v>
      </c>
      <c r="C27" s="53">
        <v>4</v>
      </c>
      <c r="D27" s="103">
        <f ca="1">IF($R$16=1,OFFSET('Home region data'!F$3,36*'Home region'!$C27+'Home region'!$R$14-1,0),IF($R$16=2,OFFSET('Home region data'!T$3,36*'Home region'!$C27+'Home region'!$R$14-1,)))</f>
        <v>431.2</v>
      </c>
      <c r="E27" s="103">
        <f ca="1">IF($R$16=1,OFFSET('Home region data'!G$3,36*'Home region'!$C27+'Home region'!$R$14-1,0),IF($R$16=2,OFFSET('Home region data'!U$3,36*'Home region'!$C27+'Home region'!$R$14-1,)))</f>
        <v>383.3</v>
      </c>
      <c r="F27" s="103">
        <f ca="1">IF($R$16=1,OFFSET('Home region data'!H$3,36*'Home region'!$C27+'Home region'!$R$14-1,0),IF($R$16=2,OFFSET('Home region data'!V$3,36*'Home region'!$C27+'Home region'!$R$14-1,)))</f>
        <v>409.5</v>
      </c>
      <c r="G27" s="103">
        <f ca="1">IF($R$16=1,OFFSET('Home region data'!I$3,36*'Home region'!$C27+'Home region'!$R$14-1,0),IF($R$16=2,OFFSET('Home region data'!W$3,36*'Home region'!$C27+'Home region'!$R$14-1,)))</f>
        <v>400</v>
      </c>
      <c r="H27" s="103">
        <f ca="1">IF($R$16=1,OFFSET('Home region data'!J$3,36*'Home region'!$C27+'Home region'!$R$14-1,0),IF($R$16=2,OFFSET('Home region data'!X$3,36*'Home region'!$C27+'Home region'!$R$14-1,)))</f>
        <v>412.2</v>
      </c>
      <c r="I27" s="103">
        <f ca="1">IF($R$16=1,OFFSET('Home region data'!K$3,36*'Home region'!$C27+'Home region'!$R$14-1,0),IF($R$16=2,OFFSET('Home region data'!Y$3,36*'Home region'!$C27+'Home region'!$R$14-1,)))</f>
        <v>404.7</v>
      </c>
      <c r="J27" s="103">
        <f ca="1">IF($R$16=1,OFFSET('Home region data'!L$3,36*'Home region'!$C27+'Home region'!$R$14-1,0),IF($R$16=2,OFFSET('Home region data'!Z$3,36*'Home region'!$C27+'Home region'!$R$14-1,)))</f>
        <v>456.7</v>
      </c>
      <c r="K27" s="103">
        <f ca="1">IF($R$16=1,OFFSET('Home region data'!M$3,36*'Home region'!$C27+'Home region'!$R$14-1,0),IF($R$16=2,OFFSET('Home region data'!AA$3,36*'Home region'!$C27+'Home region'!$R$14-1,)))</f>
        <v>526.70000000000005</v>
      </c>
      <c r="L27" s="103">
        <f ca="1">IF($R$16=1,OFFSET('Home region data'!N$3,36*'Home region'!$C27+'Home region'!$R$14-1,0),IF($R$16=2,OFFSET('Home region data'!AB$3,36*'Home region'!$C27+'Home region'!$R$14-1,)))</f>
        <v>468.9</v>
      </c>
      <c r="M27" s="103">
        <f ca="1">IF($R$16=1,OFFSET('Home region data'!O$3,36*'Home region'!$C27+'Home region'!$R$14-1,0),IF($R$16=2,OFFSET('Home region data'!AC$3,36*'Home region'!$C27+'Home region'!$R$14-1,)))</f>
        <v>406</v>
      </c>
      <c r="N27" s="103">
        <f ca="1">IF($R$16=1,OFFSET('Home region data'!P$3,36*'Home region'!$C27+'Home region'!$R$14-1,0),IF($R$16=2,OFFSET('Home region data'!AD$3,36*'Home region'!$C27+'Home region'!$R$14-1,)))</f>
        <v>393.4</v>
      </c>
      <c r="O27" s="103">
        <f ca="1">IF($R$16=1,OFFSET('Home region data'!Q$3,36*'Home region'!$C27+'Home region'!$R$14-1,0),IF($R$16=2,OFFSET('Home region data'!AE$3,36*'Home region'!$C27+'Home region'!$R$14-1,)))</f>
        <v>409.8</v>
      </c>
      <c r="P27" s="103">
        <f ca="1">IF($R$16=1,OFFSET('Home region data'!R$3,36*'Home region'!$C27+'Home region'!$R$14-1,0),IF($R$16=2,OFFSET('Home region data'!AF$3,36*'Home region'!$C27+'Home region'!$R$14-1,)))</f>
        <v>385.2</v>
      </c>
      <c r="Q27" s="51"/>
    </row>
    <row r="28" spans="1:18" ht="15" customHeight="1">
      <c r="A28" s="51"/>
      <c r="B28" s="59">
        <v>2006</v>
      </c>
      <c r="C28" s="60">
        <v>5</v>
      </c>
      <c r="D28" s="107">
        <f ca="1">IF($R$16=1,OFFSET('Home region data'!F$3,36*'Home region'!$C28+'Home region'!$R$14-1,0),IF($R$16=2,OFFSET('Home region data'!T$3,36*'Home region'!$C28+'Home region'!$R$14-1,)))</f>
        <v>446.4</v>
      </c>
      <c r="E28" s="107">
        <f ca="1">IF($R$16=1,OFFSET('Home region data'!G$3,36*'Home region'!$C28+'Home region'!$R$14-1,0),IF($R$16=2,OFFSET('Home region data'!U$3,36*'Home region'!$C28+'Home region'!$R$14-1,)))</f>
        <v>392.9</v>
      </c>
      <c r="F28" s="107">
        <f ca="1">IF($R$16=1,OFFSET('Home region data'!H$3,36*'Home region'!$C28+'Home region'!$R$14-1,0),IF($R$16=2,OFFSET('Home region data'!V$3,36*'Home region'!$C28+'Home region'!$R$14-1,)))</f>
        <v>422</v>
      </c>
      <c r="G28" s="107">
        <f ca="1">IF($R$16=1,OFFSET('Home region data'!I$3,36*'Home region'!$C28+'Home region'!$R$14-1,0),IF($R$16=2,OFFSET('Home region data'!W$3,36*'Home region'!$C28+'Home region'!$R$14-1,)))</f>
        <v>414.9</v>
      </c>
      <c r="H28" s="107">
        <f ca="1">IF($R$16=1,OFFSET('Home region data'!J$3,36*'Home region'!$C28+'Home region'!$R$14-1,0),IF($R$16=2,OFFSET('Home region data'!X$3,36*'Home region'!$C28+'Home region'!$R$14-1,)))</f>
        <v>425.3</v>
      </c>
      <c r="I28" s="107">
        <f ca="1">IF($R$16=1,OFFSET('Home region data'!K$3,36*'Home region'!$C28+'Home region'!$R$14-1,0),IF($R$16=2,OFFSET('Home region data'!Y$3,36*'Home region'!$C28+'Home region'!$R$14-1,)))</f>
        <v>419.9</v>
      </c>
      <c r="J28" s="107">
        <f ca="1">IF($R$16=1,OFFSET('Home region data'!L$3,36*'Home region'!$C28+'Home region'!$R$14-1,0),IF($R$16=2,OFFSET('Home region data'!Z$3,36*'Home region'!$C28+'Home region'!$R$14-1,)))</f>
        <v>469.4</v>
      </c>
      <c r="K28" s="107">
        <f ca="1">IF($R$16=1,OFFSET('Home region data'!M$3,36*'Home region'!$C28+'Home region'!$R$14-1,0),IF($R$16=2,OFFSET('Home region data'!AA$3,36*'Home region'!$C28+'Home region'!$R$14-1,)))</f>
        <v>538.9</v>
      </c>
      <c r="L28" s="107">
        <f ca="1">IF($R$16=1,OFFSET('Home region data'!N$3,36*'Home region'!$C28+'Home region'!$R$14-1,0),IF($R$16=2,OFFSET('Home region data'!AB$3,36*'Home region'!$C28+'Home region'!$R$14-1,)))</f>
        <v>488</v>
      </c>
      <c r="M28" s="107">
        <f ca="1">IF($R$16=1,OFFSET('Home region data'!O$3,36*'Home region'!$C28+'Home region'!$R$14-1,0),IF($R$16=2,OFFSET('Home region data'!AC$3,36*'Home region'!$C28+'Home region'!$R$14-1,)))</f>
        <v>422.6</v>
      </c>
      <c r="N28" s="107">
        <f ca="1">IF($R$16=1,OFFSET('Home region data'!P$3,36*'Home region'!$C28+'Home region'!$R$14-1,0),IF($R$16=2,OFFSET('Home region data'!AD$3,36*'Home region'!$C28+'Home region'!$R$14-1,)))</f>
        <v>407.8</v>
      </c>
      <c r="O28" s="107">
        <f ca="1">IF($R$16=1,OFFSET('Home region data'!Q$3,36*'Home region'!$C28+'Home region'!$R$14-1,0),IF($R$16=2,OFFSET('Home region data'!AE$3,36*'Home region'!$C28+'Home region'!$R$14-1,)))</f>
        <v>431.8</v>
      </c>
      <c r="P28" s="107">
        <f ca="1">IF($R$16=1,OFFSET('Home region data'!R$3,36*'Home region'!$C28+'Home region'!$R$14-1,0),IF($R$16=2,OFFSET('Home region data'!AF$3,36*'Home region'!$C28+'Home region'!$R$14-1,)))</f>
        <v>405.2</v>
      </c>
      <c r="Q28" s="51"/>
    </row>
    <row r="29" spans="1:18">
      <c r="A29" s="51"/>
      <c r="B29" s="55">
        <v>2006</v>
      </c>
      <c r="C29" s="53">
        <v>6</v>
      </c>
      <c r="D29" s="103">
        <f ca="1">IF($R$16=1,OFFSET('Home region data'!F$3,36*'Home region'!$C29+'Home region'!$R$14-1,0),IF($R$16=2,OFFSET('Home region data'!T$3,36*'Home region'!$C29+'Home region'!$R$14-1,)))</f>
        <v>443.6</v>
      </c>
      <c r="E29" s="103">
        <f ca="1">IF($R$16=1,OFFSET('Home region data'!G$3,36*'Home region'!$C29+'Home region'!$R$14-1,0),IF($R$16=2,OFFSET('Home region data'!U$3,36*'Home region'!$C29+'Home region'!$R$14-1,)))</f>
        <v>391.5</v>
      </c>
      <c r="F29" s="103">
        <f ca="1">IF($R$16=1,OFFSET('Home region data'!H$3,36*'Home region'!$C29+'Home region'!$R$14-1,0),IF($R$16=2,OFFSET('Home region data'!V$3,36*'Home region'!$C29+'Home region'!$R$14-1,)))</f>
        <v>419.6</v>
      </c>
      <c r="G29" s="103">
        <f ca="1">IF($R$16=1,OFFSET('Home region data'!I$3,36*'Home region'!$C29+'Home region'!$R$14-1,0),IF($R$16=2,OFFSET('Home region data'!W$3,36*'Home region'!$C29+'Home region'!$R$14-1,)))</f>
        <v>412.5</v>
      </c>
      <c r="H29" s="103">
        <f ca="1">IF($R$16=1,OFFSET('Home region data'!J$3,36*'Home region'!$C29+'Home region'!$R$14-1,0),IF($R$16=2,OFFSET('Home region data'!X$3,36*'Home region'!$C29+'Home region'!$R$14-1,)))</f>
        <v>423.1</v>
      </c>
      <c r="I29" s="103">
        <f ca="1">IF($R$16=1,OFFSET('Home region data'!K$3,36*'Home region'!$C29+'Home region'!$R$14-1,0),IF($R$16=2,OFFSET('Home region data'!Y$3,36*'Home region'!$C29+'Home region'!$R$14-1,)))</f>
        <v>416.2</v>
      </c>
      <c r="J29" s="103">
        <f ca="1">IF($R$16=1,OFFSET('Home region data'!L$3,36*'Home region'!$C29+'Home region'!$R$14-1,0),IF($R$16=2,OFFSET('Home region data'!Z$3,36*'Home region'!$C29+'Home region'!$R$14-1,)))</f>
        <v>466</v>
      </c>
      <c r="K29" s="103">
        <f ca="1">IF($R$16=1,OFFSET('Home region data'!M$3,36*'Home region'!$C29+'Home region'!$R$14-1,0),IF($R$16=2,OFFSET('Home region data'!AA$3,36*'Home region'!$C29+'Home region'!$R$14-1,)))</f>
        <v>537.6</v>
      </c>
      <c r="L29" s="103">
        <f ca="1">IF($R$16=1,OFFSET('Home region data'!N$3,36*'Home region'!$C29+'Home region'!$R$14-1,0),IF($R$16=2,OFFSET('Home region data'!AB$3,36*'Home region'!$C29+'Home region'!$R$14-1,)))</f>
        <v>486.5</v>
      </c>
      <c r="M29" s="103">
        <f ca="1">IF($R$16=1,OFFSET('Home region data'!O$3,36*'Home region'!$C29+'Home region'!$R$14-1,0),IF($R$16=2,OFFSET('Home region data'!AC$3,36*'Home region'!$C29+'Home region'!$R$14-1,)))</f>
        <v>420.5</v>
      </c>
      <c r="N29" s="103">
        <f ca="1">IF($R$16=1,OFFSET('Home region data'!P$3,36*'Home region'!$C29+'Home region'!$R$14-1,0),IF($R$16=2,OFFSET('Home region data'!AD$3,36*'Home region'!$C29+'Home region'!$R$14-1,)))</f>
        <v>404.2</v>
      </c>
      <c r="O29" s="103">
        <f ca="1">IF($R$16=1,OFFSET('Home region data'!Q$3,36*'Home region'!$C29+'Home region'!$R$14-1,0),IF($R$16=2,OFFSET('Home region data'!AE$3,36*'Home region'!$C29+'Home region'!$R$14-1,)))</f>
        <v>427.9</v>
      </c>
      <c r="P29" s="103">
        <f ca="1">IF($R$16=1,OFFSET('Home region data'!R$3,36*'Home region'!$C29+'Home region'!$R$14-1,0),IF($R$16=2,OFFSET('Home region data'!AF$3,36*'Home region'!$C29+'Home region'!$R$14-1,)))</f>
        <v>402.5</v>
      </c>
      <c r="Q29" s="51"/>
    </row>
    <row r="30" spans="1:18">
      <c r="A30" s="51"/>
      <c r="B30" s="55">
        <v>2007</v>
      </c>
      <c r="C30" s="53">
        <v>7</v>
      </c>
      <c r="D30" s="103">
        <f ca="1">IF($R$16=1,OFFSET('Home region data'!F$3,36*'Home region'!$C30+'Home region'!$R$14-1,0),IF($R$16=2,OFFSET('Home region data'!T$3,36*'Home region'!$C30+'Home region'!$R$14-1,)))</f>
        <v>457.6</v>
      </c>
      <c r="E30" s="103">
        <f ca="1">IF($R$16=1,OFFSET('Home region data'!G$3,36*'Home region'!$C30+'Home region'!$R$14-1,0),IF($R$16=2,OFFSET('Home region data'!U$3,36*'Home region'!$C30+'Home region'!$R$14-1,)))</f>
        <v>401</v>
      </c>
      <c r="F30" s="103">
        <f ca="1">IF($R$16=1,OFFSET('Home region data'!H$3,36*'Home region'!$C30+'Home region'!$R$14-1,0),IF($R$16=2,OFFSET('Home region data'!V$3,36*'Home region'!$C30+'Home region'!$R$14-1,)))</f>
        <v>433.7</v>
      </c>
      <c r="G30" s="103">
        <f ca="1">IF($R$16=1,OFFSET('Home region data'!I$3,36*'Home region'!$C30+'Home region'!$R$14-1,0),IF($R$16=2,OFFSET('Home region data'!W$3,36*'Home region'!$C30+'Home region'!$R$14-1,)))</f>
        <v>425.6</v>
      </c>
      <c r="H30" s="103">
        <f ca="1">IF($R$16=1,OFFSET('Home region data'!J$3,36*'Home region'!$C30+'Home region'!$R$14-1,0),IF($R$16=2,OFFSET('Home region data'!X$3,36*'Home region'!$C30+'Home region'!$R$14-1,)))</f>
        <v>430</v>
      </c>
      <c r="I30" s="103">
        <f ca="1">IF($R$16=1,OFFSET('Home region data'!K$3,36*'Home region'!$C30+'Home region'!$R$14-1,0),IF($R$16=2,OFFSET('Home region data'!Y$3,36*'Home region'!$C30+'Home region'!$R$14-1,)))</f>
        <v>431.1</v>
      </c>
      <c r="J30" s="103">
        <f ca="1">IF($R$16=1,OFFSET('Home region data'!L$3,36*'Home region'!$C30+'Home region'!$R$14-1,0),IF($R$16=2,OFFSET('Home region data'!Z$3,36*'Home region'!$C30+'Home region'!$R$14-1,)))</f>
        <v>479.9</v>
      </c>
      <c r="K30" s="103">
        <f ca="1">IF($R$16=1,OFFSET('Home region data'!M$3,36*'Home region'!$C30+'Home region'!$R$14-1,0),IF($R$16=2,OFFSET('Home region data'!AA$3,36*'Home region'!$C30+'Home region'!$R$14-1,)))</f>
        <v>555.9</v>
      </c>
      <c r="L30" s="103">
        <f ca="1">IF($R$16=1,OFFSET('Home region data'!N$3,36*'Home region'!$C30+'Home region'!$R$14-1,0),IF($R$16=2,OFFSET('Home region data'!AB$3,36*'Home region'!$C30+'Home region'!$R$14-1,)))</f>
        <v>502.3</v>
      </c>
      <c r="M30" s="103">
        <f ca="1">IF($R$16=1,OFFSET('Home region data'!O$3,36*'Home region'!$C30+'Home region'!$R$14-1,0),IF($R$16=2,OFFSET('Home region data'!AC$3,36*'Home region'!$C30+'Home region'!$R$14-1,)))</f>
        <v>432.6</v>
      </c>
      <c r="N30" s="103">
        <f ca="1">IF($R$16=1,OFFSET('Home region data'!P$3,36*'Home region'!$C30+'Home region'!$R$14-1,0),IF($R$16=2,OFFSET('Home region data'!AD$3,36*'Home region'!$C30+'Home region'!$R$14-1,)))</f>
        <v>414.8</v>
      </c>
      <c r="O30" s="103">
        <f ca="1">IF($R$16=1,OFFSET('Home region data'!Q$3,36*'Home region'!$C30+'Home region'!$R$14-1,0),IF($R$16=2,OFFSET('Home region data'!AE$3,36*'Home region'!$C30+'Home region'!$R$14-1,)))</f>
        <v>440.9</v>
      </c>
      <c r="P30" s="103">
        <f ca="1">IF($R$16=1,OFFSET('Home region data'!R$3,36*'Home region'!$C30+'Home region'!$R$14-1,0),IF($R$16=2,OFFSET('Home region data'!AF$3,36*'Home region'!$C30+'Home region'!$R$14-1,)))</f>
        <v>400.5</v>
      </c>
      <c r="Q30" s="51"/>
    </row>
    <row r="31" spans="1:18">
      <c r="A31" s="51"/>
      <c r="B31" s="55">
        <v>2008</v>
      </c>
      <c r="C31" s="53">
        <v>8</v>
      </c>
      <c r="D31" s="103">
        <f ca="1">IF($R$16=1,OFFSET('Home region data'!F$3,36*'Home region'!$C31+'Home region'!$R$14-1,0),IF($R$16=2,OFFSET('Home region data'!T$3,36*'Home region'!$C31+'Home region'!$R$14-1,)))</f>
        <v>479.1</v>
      </c>
      <c r="E31" s="103">
        <f ca="1">IF($R$16=1,OFFSET('Home region data'!G$3,36*'Home region'!$C31+'Home region'!$R$14-1,0),IF($R$16=2,OFFSET('Home region data'!U$3,36*'Home region'!$C31+'Home region'!$R$14-1,)))</f>
        <v>421.7</v>
      </c>
      <c r="F31" s="103">
        <f ca="1">IF($R$16=1,OFFSET('Home region data'!H$3,36*'Home region'!$C31+'Home region'!$R$14-1,0),IF($R$16=2,OFFSET('Home region data'!V$3,36*'Home region'!$C31+'Home region'!$R$14-1,)))</f>
        <v>451.3</v>
      </c>
      <c r="G31" s="103">
        <f ca="1">IF($R$16=1,OFFSET('Home region data'!I$3,36*'Home region'!$C31+'Home region'!$R$14-1,0),IF($R$16=2,OFFSET('Home region data'!W$3,36*'Home region'!$C31+'Home region'!$R$14-1,)))</f>
        <v>444.3</v>
      </c>
      <c r="H31" s="103">
        <f ca="1">IF($R$16=1,OFFSET('Home region data'!J$3,36*'Home region'!$C31+'Home region'!$R$14-1,0),IF($R$16=2,OFFSET('Home region data'!X$3,36*'Home region'!$C31+'Home region'!$R$14-1,)))</f>
        <v>450.2</v>
      </c>
      <c r="I31" s="103">
        <f ca="1">IF($R$16=1,OFFSET('Home region data'!K$3,36*'Home region'!$C31+'Home region'!$R$14-1,0),IF($R$16=2,OFFSET('Home region data'!Y$3,36*'Home region'!$C31+'Home region'!$R$14-1,)))</f>
        <v>449.8</v>
      </c>
      <c r="J31" s="103">
        <f ca="1">IF($R$16=1,OFFSET('Home region data'!L$3,36*'Home region'!$C31+'Home region'!$R$14-1,0),IF($R$16=2,OFFSET('Home region data'!Z$3,36*'Home region'!$C31+'Home region'!$R$14-1,)))</f>
        <v>499</v>
      </c>
      <c r="K31" s="103">
        <f ca="1">IF($R$16=1,OFFSET('Home region data'!M$3,36*'Home region'!$C31+'Home region'!$R$14-1,0),IF($R$16=2,OFFSET('Home region data'!AA$3,36*'Home region'!$C31+'Home region'!$R$14-1,)))</f>
        <v>581.5</v>
      </c>
      <c r="L31" s="103">
        <f ca="1">IF($R$16=1,OFFSET('Home region data'!N$3,36*'Home region'!$C31+'Home region'!$R$14-1,0),IF($R$16=2,OFFSET('Home region data'!AB$3,36*'Home region'!$C31+'Home region'!$R$14-1,)))</f>
        <v>524.79999999999995</v>
      </c>
      <c r="M31" s="103">
        <f ca="1">IF($R$16=1,OFFSET('Home region data'!O$3,36*'Home region'!$C31+'Home region'!$R$14-1,0),IF($R$16=2,OFFSET('Home region data'!AC$3,36*'Home region'!$C31+'Home region'!$R$14-1,)))</f>
        <v>451.9</v>
      </c>
      <c r="N31" s="103">
        <f ca="1">IF($R$16=1,OFFSET('Home region data'!P$3,36*'Home region'!$C31+'Home region'!$R$14-1,0),IF($R$16=2,OFFSET('Home region data'!AD$3,36*'Home region'!$C31+'Home region'!$R$14-1,)))</f>
        <v>424.8</v>
      </c>
      <c r="O31" s="103">
        <f ca="1">IF($R$16=1,OFFSET('Home region data'!Q$3,36*'Home region'!$C31+'Home region'!$R$14-1,0),IF($R$16=2,OFFSET('Home region data'!AE$3,36*'Home region'!$C31+'Home region'!$R$14-1,)))</f>
        <v>462.9</v>
      </c>
      <c r="P31" s="103">
        <f ca="1">IF($R$16=1,OFFSET('Home region data'!R$3,36*'Home region'!$C31+'Home region'!$R$14-1,0),IF($R$16=2,OFFSET('Home region data'!AF$3,36*'Home region'!$C31+'Home region'!$R$14-1,)))</f>
        <v>417.6</v>
      </c>
      <c r="Q31" s="51"/>
    </row>
    <row r="32" spans="1:18">
      <c r="A32" s="51"/>
      <c r="B32" s="55">
        <v>2009</v>
      </c>
      <c r="C32" s="53">
        <v>9</v>
      </c>
      <c r="D32" s="103">
        <f ca="1">IF($R$16=1,OFFSET('Home region data'!F$3,36*'Home region'!$C32+'Home region'!$R$14-1,0),IF($R$16=2,OFFSET('Home region data'!T$3,36*'Home region'!$C32+'Home region'!$R$14-1,)))</f>
        <v>488.5</v>
      </c>
      <c r="E32" s="103">
        <f ca="1">IF($R$16=1,OFFSET('Home region data'!G$3,36*'Home region'!$C32+'Home region'!$R$14-1,0),IF($R$16=2,OFFSET('Home region data'!U$3,36*'Home region'!$C32+'Home region'!$R$14-1,)))</f>
        <v>438.5</v>
      </c>
      <c r="F32" s="103">
        <f ca="1">IF($R$16=1,OFFSET('Home region data'!H$3,36*'Home region'!$C32+'Home region'!$R$14-1,0),IF($R$16=2,OFFSET('Home region data'!V$3,36*'Home region'!$C32+'Home region'!$R$14-1,)))</f>
        <v>460</v>
      </c>
      <c r="G32" s="103">
        <f ca="1">IF($R$16=1,OFFSET('Home region data'!I$3,36*'Home region'!$C32+'Home region'!$R$14-1,0),IF($R$16=2,OFFSET('Home region data'!W$3,36*'Home region'!$C32+'Home region'!$R$14-1,)))</f>
        <v>452.6</v>
      </c>
      <c r="H32" s="103">
        <f ca="1">IF($R$16=1,OFFSET('Home region data'!J$3,36*'Home region'!$C32+'Home region'!$R$14-1,0),IF($R$16=2,OFFSET('Home region data'!X$3,36*'Home region'!$C32+'Home region'!$R$14-1,)))</f>
        <v>460.2</v>
      </c>
      <c r="I32" s="103">
        <f ca="1">IF($R$16=1,OFFSET('Home region data'!K$3,36*'Home region'!$C32+'Home region'!$R$14-1,0),IF($R$16=2,OFFSET('Home region data'!Y$3,36*'Home region'!$C32+'Home region'!$R$14-1,)))</f>
        <v>456.8</v>
      </c>
      <c r="J32" s="103">
        <f ca="1">IF($R$16=1,OFFSET('Home region data'!L$3,36*'Home region'!$C32+'Home region'!$R$14-1,0),IF($R$16=2,OFFSET('Home region data'!Z$3,36*'Home region'!$C32+'Home region'!$R$14-1,)))</f>
        <v>509.5</v>
      </c>
      <c r="K32" s="103">
        <f ca="1">IF($R$16=1,OFFSET('Home region data'!M$3,36*'Home region'!$C32+'Home region'!$R$14-1,0),IF($R$16=2,OFFSET('Home region data'!AA$3,36*'Home region'!$C32+'Home region'!$R$14-1,)))</f>
        <v>598.20000000000005</v>
      </c>
      <c r="L32" s="103">
        <f ca="1">IF($R$16=1,OFFSET('Home region data'!N$3,36*'Home region'!$C32+'Home region'!$R$14-1,0),IF($R$16=2,OFFSET('Home region data'!AB$3,36*'Home region'!$C32+'Home region'!$R$14-1,)))</f>
        <v>536.6</v>
      </c>
      <c r="M32" s="103">
        <f ca="1">IF($R$16=1,OFFSET('Home region data'!O$3,36*'Home region'!$C32+'Home region'!$R$14-1,0),IF($R$16=2,OFFSET('Home region data'!AC$3,36*'Home region'!$C32+'Home region'!$R$14-1,)))</f>
        <v>460</v>
      </c>
      <c r="N32" s="103">
        <f ca="1">IF($R$16=1,OFFSET('Home region data'!P$3,36*'Home region'!$C32+'Home region'!$R$14-1,0),IF($R$16=2,OFFSET('Home region data'!AD$3,36*'Home region'!$C32+'Home region'!$R$14-1,)))</f>
        <v>444.6</v>
      </c>
      <c r="O32" s="103">
        <f ca="1">IF($R$16=1,OFFSET('Home region data'!Q$3,36*'Home region'!$C32+'Home region'!$R$14-1,0),IF($R$16=2,OFFSET('Home region data'!AE$3,36*'Home region'!$C32+'Home region'!$R$14-1,)))</f>
        <v>471.2</v>
      </c>
      <c r="P32" s="103">
        <f ca="1">IF($R$16=1,OFFSET('Home region data'!R$3,36*'Home region'!$C32+'Home region'!$R$14-1,0),IF($R$16=2,OFFSET('Home region data'!AF$3,36*'Home region'!$C32+'Home region'!$R$14-1,)))</f>
        <v>436.6</v>
      </c>
      <c r="Q32" s="51"/>
    </row>
    <row r="33" spans="1:18">
      <c r="A33" s="51"/>
      <c r="B33" s="55">
        <v>2010</v>
      </c>
      <c r="C33" s="53">
        <v>10</v>
      </c>
      <c r="D33" s="103">
        <f ca="1">IF($R$16=1,OFFSET('Home region data'!F$3,36*'Home region'!$C33+'Home region'!$R$14-1,0),IF($R$16=2,OFFSET('Home region data'!T$3,36*'Home region'!$C33+'Home region'!$R$14-1,)))</f>
        <v>498.5</v>
      </c>
      <c r="E33" s="103">
        <f ca="1">IF($R$16=1,OFFSET('Home region data'!G$3,36*'Home region'!$C33+'Home region'!$R$14-1,0),IF($R$16=2,OFFSET('Home region data'!U$3,36*'Home region'!$C33+'Home region'!$R$14-1,)))</f>
        <v>443.4</v>
      </c>
      <c r="F33" s="103">
        <f ca="1">IF($R$16=1,OFFSET('Home region data'!H$3,36*'Home region'!$C33+'Home region'!$R$14-1,0),IF($R$16=2,OFFSET('Home region data'!V$3,36*'Home region'!$C33+'Home region'!$R$14-1,)))</f>
        <v>471</v>
      </c>
      <c r="G33" s="103">
        <f ca="1">IF($R$16=1,OFFSET('Home region data'!I$3,36*'Home region'!$C33+'Home region'!$R$14-1,0),IF($R$16=2,OFFSET('Home region data'!W$3,36*'Home region'!$C33+'Home region'!$R$14-1,)))</f>
        <v>462.5</v>
      </c>
      <c r="H33" s="103">
        <f ca="1">IF($R$16=1,OFFSET('Home region data'!J$3,36*'Home region'!$C33+'Home region'!$R$14-1,0),IF($R$16=2,OFFSET('Home region data'!X$3,36*'Home region'!$C33+'Home region'!$R$14-1,)))</f>
        <v>469.8</v>
      </c>
      <c r="I33" s="103">
        <f ca="1">IF($R$16=1,OFFSET('Home region data'!K$3,36*'Home region'!$C33+'Home region'!$R$14-1,0),IF($R$16=2,OFFSET('Home region data'!Y$3,36*'Home region'!$C33+'Home region'!$R$14-1,)))</f>
        <v>469.2</v>
      </c>
      <c r="J33" s="103">
        <f ca="1">IF($R$16=1,OFFSET('Home region data'!L$3,36*'Home region'!$C33+'Home region'!$R$14-1,0),IF($R$16=2,OFFSET('Home region data'!Z$3,36*'Home region'!$C33+'Home region'!$R$14-1,)))</f>
        <v>523.29999999999995</v>
      </c>
      <c r="K33" s="103">
        <f ca="1">IF($R$16=1,OFFSET('Home region data'!M$3,36*'Home region'!$C33+'Home region'!$R$14-1,0),IF($R$16=2,OFFSET('Home region data'!AA$3,36*'Home region'!$C33+'Home region'!$R$14-1,)))</f>
        <v>606.4</v>
      </c>
      <c r="L33" s="103">
        <f ca="1">IF($R$16=1,OFFSET('Home region data'!N$3,36*'Home region'!$C33+'Home region'!$R$14-1,0),IF($R$16=2,OFFSET('Home region data'!AB$3,36*'Home region'!$C33+'Home region'!$R$14-1,)))</f>
        <v>547.79999999999995</v>
      </c>
      <c r="M33" s="103">
        <f ca="1">IF($R$16=1,OFFSET('Home region data'!O$3,36*'Home region'!$C33+'Home region'!$R$14-1,0),IF($R$16=2,OFFSET('Home region data'!AC$3,36*'Home region'!$C33+'Home region'!$R$14-1,)))</f>
        <v>468.3</v>
      </c>
      <c r="N33" s="103">
        <f ca="1">IF($R$16=1,OFFSET('Home region data'!P$3,36*'Home region'!$C33+'Home region'!$R$14-1,0),IF($R$16=2,OFFSET('Home region data'!AD$3,36*'Home region'!$C33+'Home region'!$R$14-1,)))</f>
        <v>456.2</v>
      </c>
      <c r="O33" s="103">
        <f ca="1">IF($R$16=1,OFFSET('Home region data'!Q$3,36*'Home region'!$C33+'Home region'!$R$14-1,0),IF($R$16=2,OFFSET('Home region data'!AE$3,36*'Home region'!$C33+'Home region'!$R$14-1,)))</f>
        <v>486.6</v>
      </c>
      <c r="P33" s="103">
        <f ca="1">IF($R$16=1,OFFSET('Home region data'!R$3,36*'Home region'!$C33+'Home region'!$R$14-1,0),IF($R$16=2,OFFSET('Home region data'!AF$3,36*'Home region'!$C33+'Home region'!$R$14-1,)))</f>
        <v>437.6</v>
      </c>
      <c r="Q33" s="51"/>
    </row>
    <row r="34" spans="1:18" ht="19.5" customHeight="1">
      <c r="A34" s="51"/>
      <c r="B34" s="59">
        <v>2011</v>
      </c>
      <c r="C34" s="60">
        <v>11</v>
      </c>
      <c r="D34" s="107">
        <f ca="1">IF($R$16=1,OFFSET('Home region data'!F$3,36*'Home region'!$C34+'Home region'!$R$14-1,0),IF($R$16=2,OFFSET('Home region data'!T$3,36*'Home region'!$C34+'Home region'!$R$14-1,)))</f>
        <v>500.7</v>
      </c>
      <c r="E34" s="107">
        <f ca="1">IF($R$16=1,OFFSET('Home region data'!G$3,36*'Home region'!$C34+'Home region'!$R$14-1,0),IF($R$16=2,OFFSET('Home region data'!U$3,36*'Home region'!$C34+'Home region'!$R$14-1,)))</f>
        <v>450.9</v>
      </c>
      <c r="F34" s="107">
        <f ca="1">IF($R$16=1,OFFSET('Home region data'!H$3,36*'Home region'!$C34+'Home region'!$R$14-1,0),IF($R$16=2,OFFSET('Home region data'!V$3,36*'Home region'!$C34+'Home region'!$R$14-1,)))</f>
        <v>460</v>
      </c>
      <c r="G34" s="107">
        <f ca="1">IF($R$16=1,OFFSET('Home region data'!I$3,36*'Home region'!$C34+'Home region'!$R$14-1,0),IF($R$16=2,OFFSET('Home region data'!W$3,36*'Home region'!$C34+'Home region'!$R$14-1,)))</f>
        <v>465.7</v>
      </c>
      <c r="H34" s="107">
        <f ca="1">IF($R$16=1,OFFSET('Home region data'!J$3,36*'Home region'!$C34+'Home region'!$R$14-1,0),IF($R$16=2,OFFSET('Home region data'!X$3,36*'Home region'!$C34+'Home region'!$R$14-1,)))</f>
        <v>471.9</v>
      </c>
      <c r="I34" s="107">
        <f ca="1">IF($R$16=1,OFFSET('Home region data'!K$3,36*'Home region'!$C34+'Home region'!$R$14-1,0),IF($R$16=2,OFFSET('Home region data'!Y$3,36*'Home region'!$C34+'Home region'!$R$14-1,)))</f>
        <v>470.5</v>
      </c>
      <c r="J34" s="107">
        <f ca="1">IF($R$16=1,OFFSET('Home region data'!L$3,36*'Home region'!$C34+'Home region'!$R$14-1,0),IF($R$16=2,OFFSET('Home region data'!Z$3,36*'Home region'!$C34+'Home region'!$R$14-1,)))</f>
        <v>528.5</v>
      </c>
      <c r="K34" s="107">
        <f ca="1">IF($R$16=1,OFFSET('Home region data'!M$3,36*'Home region'!$C34+'Home region'!$R$14-1,0),IF($R$16=2,OFFSET('Home region data'!AA$3,36*'Home region'!$C34+'Home region'!$R$14-1,)))</f>
        <v>610.20000000000005</v>
      </c>
      <c r="L34" s="107">
        <f ca="1">IF($R$16=1,OFFSET('Home region data'!N$3,36*'Home region'!$C34+'Home region'!$R$14-1,0),IF($R$16=2,OFFSET('Home region data'!AB$3,36*'Home region'!$C34+'Home region'!$R$14-1,)))</f>
        <v>554.4</v>
      </c>
      <c r="M34" s="107">
        <f ca="1">IF($R$16=1,OFFSET('Home region data'!O$3,36*'Home region'!$C34+'Home region'!$R$14-1,0),IF($R$16=2,OFFSET('Home region data'!AC$3,36*'Home region'!$C34+'Home region'!$R$14-1,)))</f>
        <v>473.4</v>
      </c>
      <c r="N34" s="107">
        <f ca="1">IF($R$16=1,OFFSET('Home region data'!P$3,36*'Home region'!$C34+'Home region'!$R$14-1,0),IF($R$16=2,OFFSET('Home region data'!AD$3,36*'Home region'!$C34+'Home region'!$R$14-1,)))</f>
        <v>460</v>
      </c>
      <c r="O34" s="107">
        <f ca="1">IF($R$16=1,OFFSET('Home region data'!Q$3,36*'Home region'!$C34+'Home region'!$R$14-1,0),IF($R$16=2,OFFSET('Home region data'!AE$3,36*'Home region'!$C34+'Home region'!$R$14-1,)))</f>
        <v>490.6</v>
      </c>
      <c r="P34" s="107">
        <f ca="1">IF($R$16=1,OFFSET('Home region data'!R$3,36*'Home region'!$C34+'Home region'!$R$14-1,0),IF($R$16=2,OFFSET('Home region data'!AF$3,36*'Home region'!$C34+'Home region'!$R$14-1,)))</f>
        <v>451.3</v>
      </c>
      <c r="Q34" s="51"/>
    </row>
    <row r="35" spans="1:18">
      <c r="A35" s="51"/>
      <c r="B35" s="55">
        <v>2011</v>
      </c>
      <c r="C35" s="53">
        <v>12</v>
      </c>
      <c r="D35" s="103">
        <f ca="1">IF($R$16=1,OFFSET('Home region data'!F$3,36*'Home region'!$C35+'Home region'!$R$14-1,0),IF($R$16=2,OFFSET('Home region data'!T$3,36*'Home region'!$C35+'Home region'!$R$14-1,)))</f>
        <v>498.3</v>
      </c>
      <c r="E35" s="103">
        <f ca="1">IF($R$16=1,OFFSET('Home region data'!G$3,36*'Home region'!$C35+'Home region'!$R$14-1,0),IF($R$16=2,OFFSET('Home region data'!U$3,36*'Home region'!$C35+'Home region'!$R$14-1,)))</f>
        <v>448.5</v>
      </c>
      <c r="F35" s="103">
        <f ca="1">IF($R$16=1,OFFSET('Home region data'!H$3,36*'Home region'!$C35+'Home region'!$R$14-1,0),IF($R$16=2,OFFSET('Home region data'!V$3,36*'Home region'!$C35+'Home region'!$R$14-1,)))</f>
        <v>458.7</v>
      </c>
      <c r="G35" s="103">
        <f ca="1">IF($R$16=1,OFFSET('Home region data'!I$3,36*'Home region'!$C35+'Home region'!$R$14-1,0),IF($R$16=2,OFFSET('Home region data'!W$3,36*'Home region'!$C35+'Home region'!$R$14-1,)))</f>
        <v>461.7</v>
      </c>
      <c r="H35" s="103">
        <f ca="1">IF($R$16=1,OFFSET('Home region data'!J$3,36*'Home region'!$C35+'Home region'!$R$14-1,0),IF($R$16=2,OFFSET('Home region data'!X$3,36*'Home region'!$C35+'Home region'!$R$14-1,)))</f>
        <v>468.2</v>
      </c>
      <c r="I35" s="103">
        <f ca="1">IF($R$16=1,OFFSET('Home region data'!K$3,36*'Home region'!$C35+'Home region'!$R$14-1,0),IF($R$16=2,OFFSET('Home region data'!Y$3,36*'Home region'!$C35+'Home region'!$R$14-1,)))</f>
        <v>465.2</v>
      </c>
      <c r="J35" s="103">
        <f ca="1">IF($R$16=1,OFFSET('Home region data'!L$3,36*'Home region'!$C35+'Home region'!$R$14-1,0),IF($R$16=2,OFFSET('Home region data'!Z$3,36*'Home region'!$C35+'Home region'!$R$14-1,)))</f>
        <v>525</v>
      </c>
      <c r="K35" s="103">
        <f ca="1">IF($R$16=1,OFFSET('Home region data'!M$3,36*'Home region'!$C35+'Home region'!$R$14-1,0),IF($R$16=2,OFFSET('Home region data'!AA$3,36*'Home region'!$C35+'Home region'!$R$14-1,)))</f>
        <v>608.79999999999995</v>
      </c>
      <c r="L35" s="103">
        <f ca="1">IF($R$16=1,OFFSET('Home region data'!N$3,36*'Home region'!$C35+'Home region'!$R$14-1,0),IF($R$16=2,OFFSET('Home region data'!AB$3,36*'Home region'!$C35+'Home region'!$R$14-1,)))</f>
        <v>554.6</v>
      </c>
      <c r="M35" s="103">
        <f ca="1">IF($R$16=1,OFFSET('Home region data'!O$3,36*'Home region'!$C35+'Home region'!$R$14-1,0),IF($R$16=2,OFFSET('Home region data'!AC$3,36*'Home region'!$C35+'Home region'!$R$14-1,)))</f>
        <v>471.5</v>
      </c>
      <c r="N35" s="103">
        <f ca="1">IF($R$16=1,OFFSET('Home region data'!P$3,36*'Home region'!$C35+'Home region'!$R$14-1,0),IF($R$16=2,OFFSET('Home region data'!AD$3,36*'Home region'!$C35+'Home region'!$R$14-1,)))</f>
        <v>455.1</v>
      </c>
      <c r="O35" s="103">
        <f ca="1">IF($R$16=1,OFFSET('Home region data'!Q$3,36*'Home region'!$C35+'Home region'!$R$14-1,0),IF($R$16=2,OFFSET('Home region data'!AE$3,36*'Home region'!$C35+'Home region'!$R$14-1,)))</f>
        <v>487.2</v>
      </c>
      <c r="P35" s="103">
        <f ca="1">IF($R$16=1,OFFSET('Home region data'!R$3,36*'Home region'!$C35+'Home region'!$R$14-1,0),IF($R$16=2,OFFSET('Home region data'!AF$3,36*'Home region'!$C35+'Home region'!$R$14-1,)))</f>
        <v>445.1</v>
      </c>
      <c r="Q35" s="51"/>
    </row>
    <row r="36" spans="1:18">
      <c r="A36" s="51"/>
      <c r="B36" s="55">
        <v>2012</v>
      </c>
      <c r="C36" s="53">
        <v>13</v>
      </c>
      <c r="D36" s="103">
        <f ca="1">IF($R$16=1,OFFSET('Home region data'!F$3,36*'Home region'!$C36+'Home region'!$R$14-1,0),IF($R$16=2,OFFSET('Home region data'!T$3,36*'Home region'!$C36+'Home region'!$R$14-1,)))</f>
        <v>506.1</v>
      </c>
      <c r="E36" s="103">
        <f ca="1">IF($R$16=1,OFFSET('Home region data'!G$3,36*'Home region'!$C36+'Home region'!$R$14-1,0),IF($R$16=2,OFFSET('Home region data'!U$3,36*'Home region'!$C36+'Home region'!$R$14-1,)))</f>
        <v>454.9</v>
      </c>
      <c r="F36" s="103">
        <f ca="1">IF($R$16=1,OFFSET('Home region data'!H$3,36*'Home region'!$C36+'Home region'!$R$14-1,0),IF($R$16=2,OFFSET('Home region data'!V$3,36*'Home region'!$C36+'Home region'!$R$14-1,)))</f>
        <v>472.1</v>
      </c>
      <c r="G36" s="103">
        <f ca="1">IF($R$16=1,OFFSET('Home region data'!I$3,36*'Home region'!$C36+'Home region'!$R$14-1,0),IF($R$16=2,OFFSET('Home region data'!W$3,36*'Home region'!$C36+'Home region'!$R$14-1,)))</f>
        <v>465.2</v>
      </c>
      <c r="H36" s="103">
        <f ca="1">IF($R$16=1,OFFSET('Home region data'!J$3,36*'Home region'!$C36+'Home region'!$R$14-1,0),IF($R$16=2,OFFSET('Home region data'!X$3,36*'Home region'!$C36+'Home region'!$R$14-1,)))</f>
        <v>476.5</v>
      </c>
      <c r="I36" s="103">
        <f ca="1">IF($R$16=1,OFFSET('Home region data'!K$3,36*'Home region'!$C36+'Home region'!$R$14-1,0),IF($R$16=2,OFFSET('Home region data'!Y$3,36*'Home region'!$C36+'Home region'!$R$14-1,)))</f>
        <v>469.3</v>
      </c>
      <c r="J36" s="103">
        <f ca="1">IF($R$16=1,OFFSET('Home region data'!L$3,36*'Home region'!$C36+'Home region'!$R$14-1,0),IF($R$16=2,OFFSET('Home region data'!Z$3,36*'Home region'!$C36+'Home region'!$R$14-1,)))</f>
        <v>531.4</v>
      </c>
      <c r="K36" s="103">
        <f ca="1">IF($R$16=1,OFFSET('Home region data'!M$3,36*'Home region'!$C36+'Home region'!$R$14-1,0),IF($R$16=2,OFFSET('Home region data'!AA$3,36*'Home region'!$C36+'Home region'!$R$14-1,)))</f>
        <v>613.29999999999995</v>
      </c>
      <c r="L36" s="103">
        <f ca="1">IF($R$16=1,OFFSET('Home region data'!N$3,36*'Home region'!$C36+'Home region'!$R$14-1,0),IF($R$16=2,OFFSET('Home region data'!AB$3,36*'Home region'!$C36+'Home region'!$R$14-1,)))</f>
        <v>555.79999999999995</v>
      </c>
      <c r="M36" s="103">
        <f ca="1">IF($R$16=1,OFFSET('Home region data'!O$3,36*'Home region'!$C36+'Home region'!$R$14-1,0),IF($R$16=2,OFFSET('Home region data'!AC$3,36*'Home region'!$C36+'Home region'!$R$14-1,)))</f>
        <v>477.4</v>
      </c>
      <c r="N36" s="103">
        <f ca="1">IF($R$16=1,OFFSET('Home region data'!P$3,36*'Home region'!$C36+'Home region'!$R$14-1,0),IF($R$16=2,OFFSET('Home region data'!AD$3,36*'Home region'!$C36+'Home region'!$R$14-1,)))</f>
        <v>454.9</v>
      </c>
      <c r="O36" s="103">
        <f ca="1">IF($R$16=1,OFFSET('Home region data'!Q$3,36*'Home region'!$C36+'Home region'!$R$14-1,0),IF($R$16=2,OFFSET('Home region data'!AE$3,36*'Home region'!$C36+'Home region'!$R$14-1,)))</f>
        <v>498.3</v>
      </c>
      <c r="P36" s="103">
        <f ca="1">IF($R$16=1,OFFSET('Home region data'!R$3,36*'Home region'!$C36+'Home region'!$R$14-1,0),IF($R$16=2,OFFSET('Home region data'!AF$3,36*'Home region'!$C36+'Home region'!$R$14-1,)))</f>
        <v>458.4</v>
      </c>
      <c r="Q36" s="51"/>
    </row>
    <row r="37" spans="1:18">
      <c r="A37" s="51"/>
      <c r="B37" s="55">
        <v>2013</v>
      </c>
      <c r="C37" s="53">
        <v>14</v>
      </c>
      <c r="D37" s="103">
        <f ca="1">IF($R$16=1,OFFSET('Home region data'!F$3,36*'Home region'!$C37+'Home region'!$R$14-1,0),IF($R$16=2,OFFSET('Home region data'!T$3,36*'Home region'!$C37+'Home region'!$R$14-1,)))</f>
        <v>517.4</v>
      </c>
      <c r="E37" s="103">
        <f ca="1">IF($R$16=1,OFFSET('Home region data'!G$3,36*'Home region'!$C37+'Home region'!$R$14-1,0),IF($R$16=2,OFFSET('Home region data'!U$3,36*'Home region'!$C37+'Home region'!$R$14-1,)))</f>
        <v>472.2</v>
      </c>
      <c r="F37" s="103">
        <f ca="1">IF($R$16=1,OFFSET('Home region data'!H$3,36*'Home region'!$C37+'Home region'!$R$14-1,0),IF($R$16=2,OFFSET('Home region data'!V$3,36*'Home region'!$C37+'Home region'!$R$14-1,)))</f>
        <v>483.3</v>
      </c>
      <c r="G37" s="103">
        <f ca="1">IF($R$16=1,OFFSET('Home region data'!I$3,36*'Home region'!$C37+'Home region'!$R$14-1,0),IF($R$16=2,OFFSET('Home region data'!W$3,36*'Home region'!$C37+'Home region'!$R$14-1,)))</f>
        <v>479.1</v>
      </c>
      <c r="H37" s="103">
        <f ca="1">IF($R$16=1,OFFSET('Home region data'!J$3,36*'Home region'!$C37+'Home region'!$R$14-1,0),IF($R$16=2,OFFSET('Home region data'!X$3,36*'Home region'!$C37+'Home region'!$R$14-1,)))</f>
        <v>483</v>
      </c>
      <c r="I37" s="103">
        <f ca="1">IF($R$16=1,OFFSET('Home region data'!K$3,36*'Home region'!$C37+'Home region'!$R$14-1,0),IF($R$16=2,OFFSET('Home region data'!Y$3,36*'Home region'!$C37+'Home region'!$R$14-1,)))</f>
        <v>483</v>
      </c>
      <c r="J37" s="103">
        <f ca="1">IF($R$16=1,OFFSET('Home region data'!L$3,36*'Home region'!$C37+'Home region'!$R$14-1,0),IF($R$16=2,OFFSET('Home region data'!Z$3,36*'Home region'!$C37+'Home region'!$R$14-1,)))</f>
        <v>543.5</v>
      </c>
      <c r="K37" s="103">
        <f ca="1">IF($R$16=1,OFFSET('Home region data'!M$3,36*'Home region'!$C37+'Home region'!$R$14-1,0),IF($R$16=2,OFFSET('Home region data'!AA$3,36*'Home region'!$C37+'Home region'!$R$14-1,)))</f>
        <v>613.29999999999995</v>
      </c>
      <c r="L37" s="103">
        <f ca="1">IF($R$16=1,OFFSET('Home region data'!N$3,36*'Home region'!$C37+'Home region'!$R$14-1,0),IF($R$16=2,OFFSET('Home region data'!AB$3,36*'Home region'!$C37+'Home region'!$R$14-1,)))</f>
        <v>557.6</v>
      </c>
      <c r="M37" s="103">
        <f ca="1">IF($R$16=1,OFFSET('Home region data'!O$3,36*'Home region'!$C37+'Home region'!$R$14-1,0),IF($R$16=2,OFFSET('Home region data'!AC$3,36*'Home region'!$C37+'Home region'!$R$14-1,)))</f>
        <v>485.1</v>
      </c>
      <c r="N37" s="103">
        <f ca="1">IF($R$16=1,OFFSET('Home region data'!P$3,36*'Home region'!$C37+'Home region'!$R$14-1,0),IF($R$16=2,OFFSET('Home region data'!AD$3,36*'Home region'!$C37+'Home region'!$R$14-1,)))</f>
        <v>475.3</v>
      </c>
      <c r="O37" s="103">
        <f ca="1">IF($R$16=1,OFFSET('Home region data'!Q$3,36*'Home region'!$C37+'Home region'!$R$14-1,0),IF($R$16=2,OFFSET('Home region data'!AE$3,36*'Home region'!$C37+'Home region'!$R$14-1,)))</f>
        <v>507.9</v>
      </c>
      <c r="P37" s="103">
        <f ca="1">IF($R$16=1,OFFSET('Home region data'!R$3,36*'Home region'!$C37+'Home region'!$R$14-1,0),IF($R$16=2,OFFSET('Home region data'!AF$3,36*'Home region'!$C37+'Home region'!$R$14-1,)))</f>
        <v>464.4</v>
      </c>
      <c r="Q37" s="51"/>
    </row>
    <row r="38" spans="1:18">
      <c r="A38" s="51"/>
      <c r="B38" s="55">
        <v>2014</v>
      </c>
      <c r="C38" s="53">
        <v>15</v>
      </c>
      <c r="D38" s="103">
        <f ca="1">IF($R$16=1,OFFSET('Home region data'!F$3,36*'Home region'!$C38+'Home region'!$R$14-1,0),IF($R$16=2,OFFSET('Home region data'!T$3,36*'Home region'!$C38+'Home region'!$R$14-1,)))</f>
        <v>518.29999999999995</v>
      </c>
      <c r="E38" s="103">
        <f ca="1">IF($R$16=1,OFFSET('Home region data'!G$3,36*'Home region'!$C38+'Home region'!$R$14-1,0),IF($R$16=2,OFFSET('Home region data'!U$3,36*'Home region'!$C38+'Home region'!$R$14-1,)))</f>
        <v>476.7</v>
      </c>
      <c r="F38" s="103">
        <f ca="1">IF($R$16=1,OFFSET('Home region data'!H$3,36*'Home region'!$C38+'Home region'!$R$14-1,0),IF($R$16=2,OFFSET('Home region data'!V$3,36*'Home region'!$C38+'Home region'!$R$14-1,)))</f>
        <v>485.3</v>
      </c>
      <c r="G38" s="103">
        <f ca="1">IF($R$16=1,OFFSET('Home region data'!I$3,36*'Home region'!$C38+'Home region'!$R$14-1,0),IF($R$16=2,OFFSET('Home region data'!W$3,36*'Home region'!$C38+'Home region'!$R$14-1,)))</f>
        <v>479</v>
      </c>
      <c r="H38" s="103">
        <f ca="1">IF($R$16=1,OFFSET('Home region data'!J$3,36*'Home region'!$C38+'Home region'!$R$14-1,0),IF($R$16=2,OFFSET('Home region data'!X$3,36*'Home region'!$C38+'Home region'!$R$14-1,)))</f>
        <v>483.7</v>
      </c>
      <c r="I38" s="103">
        <f ca="1">IF($R$16=1,OFFSET('Home region data'!K$3,36*'Home region'!$C38+'Home region'!$R$14-1,0),IF($R$16=2,OFFSET('Home region data'!Y$3,36*'Home region'!$C38+'Home region'!$R$14-1,)))</f>
        <v>481.2</v>
      </c>
      <c r="J38" s="103">
        <f ca="1">IF($R$16=1,OFFSET('Home region data'!L$3,36*'Home region'!$C38+'Home region'!$R$14-1,0),IF($R$16=2,OFFSET('Home region data'!Z$3,36*'Home region'!$C38+'Home region'!$R$14-1,)))</f>
        <v>539.1</v>
      </c>
      <c r="K38" s="103">
        <f ca="1">IF($R$16=1,OFFSET('Home region data'!M$3,36*'Home region'!$C38+'Home region'!$R$14-1,0),IF($R$16=2,OFFSET('Home region data'!AA$3,36*'Home region'!$C38+'Home region'!$R$14-1,)))</f>
        <v>617.1</v>
      </c>
      <c r="L38" s="103">
        <f ca="1">IF($R$16=1,OFFSET('Home region data'!N$3,36*'Home region'!$C38+'Home region'!$R$14-1,0),IF($R$16=2,OFFSET('Home region data'!AB$3,36*'Home region'!$C38+'Home region'!$R$14-1,)))</f>
        <v>567.20000000000005</v>
      </c>
      <c r="M38" s="103">
        <f ca="1">IF($R$16=1,OFFSET('Home region data'!O$3,36*'Home region'!$C38+'Home region'!$R$14-1,0),IF($R$16=2,OFFSET('Home region data'!AC$3,36*'Home region'!$C38+'Home region'!$R$14-1,)))</f>
        <v>495.8</v>
      </c>
      <c r="N38" s="103">
        <f ca="1">IF($R$16=1,OFFSET('Home region data'!P$3,36*'Home region'!$C38+'Home region'!$R$14-1,0),IF($R$16=2,OFFSET('Home region data'!AD$3,36*'Home region'!$C38+'Home region'!$R$14-1,)))</f>
        <v>480</v>
      </c>
      <c r="O38" s="103">
        <f ca="1">IF($R$16=1,OFFSET('Home region data'!Q$3,36*'Home region'!$C38+'Home region'!$R$14-1,0),IF($R$16=2,OFFSET('Home region data'!AE$3,36*'Home region'!$C38+'Home region'!$R$14-1,)))</f>
        <v>518.6</v>
      </c>
      <c r="P38" s="103">
        <f ca="1">IF($R$16=1,OFFSET('Home region data'!R$3,36*'Home region'!$C38+'Home region'!$R$14-1,0),IF($R$16=2,OFFSET('Home region data'!AF$3,36*'Home region'!$C38+'Home region'!$R$14-1,)))</f>
        <v>460</v>
      </c>
      <c r="Q38" s="51"/>
    </row>
    <row r="39" spans="1:18">
      <c r="A39" s="51"/>
      <c r="B39" s="55">
        <v>2015</v>
      </c>
      <c r="C39" s="53">
        <v>16</v>
      </c>
      <c r="D39" s="103">
        <f ca="1">IF($R$16=1,OFFSET('Home region data'!F$3,36*'Home region'!$C39+'Home region'!$R$14-1,0),IF($R$16=2,OFFSET('Home region data'!T$3,36*'Home region'!$C39+'Home region'!$R$14-1,)))</f>
        <v>527.1</v>
      </c>
      <c r="E39" s="103">
        <f ca="1">IF($R$16=1,OFFSET('Home region data'!G$3,36*'Home region'!$C39+'Home region'!$R$14-1,0),IF($R$16=2,OFFSET('Home region data'!U$3,36*'Home region'!$C39+'Home region'!$R$14-1,)))</f>
        <v>485.6</v>
      </c>
      <c r="F39" s="103">
        <f ca="1">IF($R$16=1,OFFSET('Home region data'!H$3,36*'Home region'!$C39+'Home region'!$R$14-1,0),IF($R$16=2,OFFSET('Home region data'!V$3,36*'Home region'!$C39+'Home region'!$R$14-1,)))</f>
        <v>491.5</v>
      </c>
      <c r="G39" s="103">
        <f ca="1">IF($R$16=1,OFFSET('Home region data'!I$3,36*'Home region'!$C39+'Home region'!$R$14-1,0),IF($R$16=2,OFFSET('Home region data'!W$3,36*'Home region'!$C39+'Home region'!$R$14-1,)))</f>
        <v>480.6</v>
      </c>
      <c r="H39" s="103">
        <f ca="1">IF($R$16=1,OFFSET('Home region data'!J$3,36*'Home region'!$C39+'Home region'!$R$14-1,0),IF($R$16=2,OFFSET('Home region data'!X$3,36*'Home region'!$C39+'Home region'!$R$14-1,)))</f>
        <v>491</v>
      </c>
      <c r="I39" s="103">
        <f ca="1">IF($R$16=1,OFFSET('Home region data'!K$3,36*'Home region'!$C39+'Home region'!$R$14-1,0),IF($R$16=2,OFFSET('Home region data'!Y$3,36*'Home region'!$C39+'Home region'!$R$14-1,)))</f>
        <v>492.1</v>
      </c>
      <c r="J39" s="103">
        <f ca="1">IF($R$16=1,OFFSET('Home region data'!L$3,36*'Home region'!$C39+'Home region'!$R$14-1,0),IF($R$16=2,OFFSET('Home region data'!Z$3,36*'Home region'!$C39+'Home region'!$R$14-1,)))</f>
        <v>550.6</v>
      </c>
      <c r="K39" s="103">
        <f ca="1">IF($R$16=1,OFFSET('Home region data'!M$3,36*'Home region'!$C39+'Home region'!$R$14-1,0),IF($R$16=2,OFFSET('Home region data'!AA$3,36*'Home region'!$C39+'Home region'!$R$14-1,)))</f>
        <v>620.79999999999995</v>
      </c>
      <c r="L39" s="103">
        <f ca="1">IF($R$16=1,OFFSET('Home region data'!N$3,36*'Home region'!$C39+'Home region'!$R$14-1,0),IF($R$16=2,OFFSET('Home region data'!AB$3,36*'Home region'!$C39+'Home region'!$R$14-1,)))</f>
        <v>574.9</v>
      </c>
      <c r="M39" s="103">
        <f ca="1">IF($R$16=1,OFFSET('Home region data'!O$3,36*'Home region'!$C39+'Home region'!$R$14-1,0),IF($R$16=2,OFFSET('Home region data'!AC$3,36*'Home region'!$C39+'Home region'!$R$14-1,)))</f>
        <v>498.3</v>
      </c>
      <c r="N39" s="103">
        <f ca="1">IF($R$16=1,OFFSET('Home region data'!P$3,36*'Home region'!$C39+'Home region'!$R$14-1,0),IF($R$16=2,OFFSET('Home region data'!AD$3,36*'Home region'!$C39+'Home region'!$R$14-1,)))</f>
        <v>487.6</v>
      </c>
      <c r="O39" s="103">
        <f ca="1">IF($R$16=1,OFFSET('Home region data'!Q$3,36*'Home region'!$C39+'Home region'!$R$14-1,0),IF($R$16=2,OFFSET('Home region data'!AE$3,36*'Home region'!$C39+'Home region'!$R$14-1,)))</f>
        <v>527</v>
      </c>
      <c r="P39" s="103">
        <f ca="1">IF($R$16=1,OFFSET('Home region data'!R$3,36*'Home region'!$C39+'Home region'!$R$14-1,0),IF($R$16=2,OFFSET('Home region data'!AF$3,36*'Home region'!$C39+'Home region'!$R$14-1,)))</f>
        <v>484.4</v>
      </c>
      <c r="Q39" s="51"/>
    </row>
    <row r="40" spans="1:18">
      <c r="A40" s="51"/>
      <c r="B40" s="55">
        <v>2016</v>
      </c>
      <c r="C40" s="53">
        <v>17</v>
      </c>
      <c r="D40" s="103">
        <f ca="1">IF($R$16=1,OFFSET('Home region data'!F$3,36*'Home region'!$C40+'Home region'!$R$14-1,0),IF($R$16=2,OFFSET('Home region data'!T$3,36*'Home region'!$C40+'Home region'!$R$14-1,)))</f>
        <v>538.6</v>
      </c>
      <c r="E40" s="103">
        <f ca="1">IF($R$16=1,OFFSET('Home region data'!G$3,36*'Home region'!$C40+'Home region'!$R$14-1,0),IF($R$16=2,OFFSET('Home region data'!U$3,36*'Home region'!$C40+'Home region'!$R$14-1,)))</f>
        <v>492.4</v>
      </c>
      <c r="F40" s="103">
        <f ca="1">IF($R$16=1,OFFSET('Home region data'!H$3,36*'Home region'!$C40+'Home region'!$R$14-1,0),IF($R$16=2,OFFSET('Home region data'!V$3,36*'Home region'!$C40+'Home region'!$R$14-1,)))</f>
        <v>502.5</v>
      </c>
      <c r="G40" s="103">
        <f ca="1">IF($R$16=1,OFFSET('Home region data'!I$3,36*'Home region'!$C40+'Home region'!$R$14-1,0),IF($R$16=2,OFFSET('Home region data'!W$3,36*'Home region'!$C40+'Home region'!$R$14-1,)))</f>
        <v>498.3</v>
      </c>
      <c r="H40" s="103">
        <f ca="1">IF($R$16=1,OFFSET('Home region data'!J$3,36*'Home region'!$C40+'Home region'!$R$14-1,0),IF($R$16=2,OFFSET('Home region data'!X$3,36*'Home region'!$C40+'Home region'!$R$14-1,)))</f>
        <v>501.5</v>
      </c>
      <c r="I40" s="103">
        <f ca="1">IF($R$16=1,OFFSET('Home region data'!K$3,36*'Home region'!$C40+'Home region'!$R$14-1,0),IF($R$16=2,OFFSET('Home region data'!Y$3,36*'Home region'!$C40+'Home region'!$R$14-1,)))</f>
        <v>507.6</v>
      </c>
      <c r="J40" s="103">
        <f ca="1">IF($R$16=1,OFFSET('Home region data'!L$3,36*'Home region'!$C40+'Home region'!$R$14-1,0),IF($R$16=2,OFFSET('Home region data'!Z$3,36*'Home region'!$C40+'Home region'!$R$14-1,)))</f>
        <v>569.5</v>
      </c>
      <c r="K40" s="103">
        <f ca="1">IF($R$16=1,OFFSET('Home region data'!M$3,36*'Home region'!$C40+'Home region'!$R$14-1,0),IF($R$16=2,OFFSET('Home region data'!AA$3,36*'Home region'!$C40+'Home region'!$R$14-1,)))</f>
        <v>631.79999999999995</v>
      </c>
      <c r="L40" s="103">
        <f ca="1">IF($R$16=1,OFFSET('Home region data'!N$3,36*'Home region'!$C40+'Home region'!$R$14-1,0),IF($R$16=2,OFFSET('Home region data'!AB$3,36*'Home region'!$C40+'Home region'!$R$14-1,)))</f>
        <v>581.79999999999995</v>
      </c>
      <c r="M40" s="103">
        <f ca="1">IF($R$16=1,OFFSET('Home region data'!O$3,36*'Home region'!$C40+'Home region'!$R$14-1,0),IF($R$16=2,OFFSET('Home region data'!AC$3,36*'Home region'!$C40+'Home region'!$R$14-1,)))</f>
        <v>513.4</v>
      </c>
      <c r="N40" s="103">
        <f ca="1">IF($R$16=1,OFFSET('Home region data'!P$3,36*'Home region'!$C40+'Home region'!$R$14-1,0),IF($R$16=2,OFFSET('Home region data'!AD$3,36*'Home region'!$C40+'Home region'!$R$14-1,)))</f>
        <v>499.2</v>
      </c>
      <c r="O40" s="103">
        <f ca="1">IF($R$16=1,OFFSET('Home region data'!Q$3,36*'Home region'!$C40+'Home region'!$R$14-1,0),IF($R$16=2,OFFSET('Home region data'!AE$3,36*'Home region'!$C40+'Home region'!$R$14-1,)))</f>
        <v>536</v>
      </c>
      <c r="P40" s="103">
        <f ca="1">IF($R$16=1,OFFSET('Home region data'!R$3,36*'Home region'!$C40+'Home region'!$R$14-1,0),IF($R$16=2,OFFSET('Home region data'!AF$3,36*'Home region'!$C40+'Home region'!$R$14-1,)))</f>
        <v>493.7</v>
      </c>
      <c r="Q40" s="51"/>
    </row>
    <row r="41" spans="1:18">
      <c r="A41" s="51"/>
      <c r="B41" s="55">
        <v>2017</v>
      </c>
      <c r="C41" s="53">
        <v>18</v>
      </c>
      <c r="D41" s="103">
        <f ca="1">IF($R$16=1,OFFSET('Home region data'!F$3,36*'Home region'!$C41+'Home region'!$R$14-1,0),IF($R$16=2,OFFSET('Home region data'!T$3,36*'Home region'!$C41+'Home region'!$R$14-1,)))</f>
        <v>550</v>
      </c>
      <c r="E41" s="103">
        <f ca="1">IF($R$16=1,OFFSET('Home region data'!G$3,36*'Home region'!$C41+'Home region'!$R$14-1,0),IF($R$16=2,OFFSET('Home region data'!U$3,36*'Home region'!$C41+'Home region'!$R$14-1,)))</f>
        <v>504.1</v>
      </c>
      <c r="F41" s="103">
        <f ca="1">IF($R$16=1,OFFSET('Home region data'!H$3,36*'Home region'!$C41+'Home region'!$R$14-1,0),IF($R$16=2,OFFSET('Home region data'!V$3,36*'Home region'!$C41+'Home region'!$R$14-1,)))</f>
        <v>514.5</v>
      </c>
      <c r="G41" s="103">
        <f ca="1">IF($R$16=1,OFFSET('Home region data'!I$3,36*'Home region'!$C41+'Home region'!$R$14-1,0),IF($R$16=2,OFFSET('Home region data'!W$3,36*'Home region'!$C41+'Home region'!$R$14-1,)))</f>
        <v>502.3</v>
      </c>
      <c r="H41" s="103">
        <f ca="1">IF($R$16=1,OFFSET('Home region data'!J$3,36*'Home region'!$C41+'Home region'!$R$14-1,0),IF($R$16=2,OFFSET('Home region data'!X$3,36*'Home region'!$C41+'Home region'!$R$14-1,)))</f>
        <v>516.70000000000005</v>
      </c>
      <c r="I41" s="103">
        <f ca="1">IF($R$16=1,OFFSET('Home region data'!K$3,36*'Home region'!$C41+'Home region'!$R$14-1,0),IF($R$16=2,OFFSET('Home region data'!Y$3,36*'Home region'!$C41+'Home region'!$R$14-1,)))</f>
        <v>517.1</v>
      </c>
      <c r="J41" s="103">
        <f ca="1">IF($R$16=1,OFFSET('Home region data'!L$3,36*'Home region'!$C41+'Home region'!$R$14-1,0),IF($R$16=2,OFFSET('Home region data'!Z$3,36*'Home region'!$C41+'Home region'!$R$14-1,)))</f>
        <v>574.9</v>
      </c>
      <c r="K41" s="103">
        <f ca="1">IF($R$16=1,OFFSET('Home region data'!M$3,36*'Home region'!$C41+'Home region'!$R$14-1,0),IF($R$16=2,OFFSET('Home region data'!AA$3,36*'Home region'!$C41+'Home region'!$R$14-1,)))</f>
        <v>654.1</v>
      </c>
      <c r="L41" s="103">
        <f ca="1">IF($R$16=1,OFFSET('Home region data'!N$3,36*'Home region'!$C41+'Home region'!$R$14-1,0),IF($R$16=2,OFFSET('Home region data'!AB$3,36*'Home region'!$C41+'Home region'!$R$14-1,)))</f>
        <v>595.9</v>
      </c>
      <c r="M41" s="103">
        <f ca="1">IF($R$16=1,OFFSET('Home region data'!O$3,36*'Home region'!$C41+'Home region'!$R$14-1,0),IF($R$16=2,OFFSET('Home region data'!AC$3,36*'Home region'!$C41+'Home region'!$R$14-1,)))</f>
        <v>527</v>
      </c>
      <c r="N41" s="103">
        <f ca="1">IF($R$16=1,OFFSET('Home region data'!P$3,36*'Home region'!$C41+'Home region'!$R$14-1,0),IF($R$16=2,OFFSET('Home region data'!AD$3,36*'Home region'!$C41+'Home region'!$R$14-1,)))</f>
        <v>505.7</v>
      </c>
      <c r="O41" s="103">
        <f ca="1">IF($R$16=1,OFFSET('Home region data'!Q$3,36*'Home region'!$C41+'Home region'!$R$14-1,0),IF($R$16=2,OFFSET('Home region data'!AE$3,36*'Home region'!$C41+'Home region'!$R$14-1,)))</f>
        <v>547.4</v>
      </c>
      <c r="P41" s="103">
        <f ca="1">IF($R$16=1,OFFSET('Home region data'!R$3,36*'Home region'!$C41+'Home region'!$R$14-1,0),IF($R$16=2,OFFSET('Home region data'!AF$3,36*'Home region'!$C41+'Home region'!$R$14-1,)))</f>
        <v>500</v>
      </c>
      <c r="Q41" s="51"/>
    </row>
    <row r="42" spans="1:18">
      <c r="A42" s="51"/>
      <c r="B42" s="55">
        <v>2018</v>
      </c>
      <c r="C42" s="53">
        <v>19</v>
      </c>
      <c r="D42" s="103">
        <f ca="1">IF($R$16=1,OFFSET('Home region data'!F$3,36*'Home region'!$C42+'Home region'!$R$14-1,0),IF($R$16=2,OFFSET('Home region data'!T$3,36*'Home region'!$C42+'Home region'!$R$14-1,)))</f>
        <v>568.29999999999995</v>
      </c>
      <c r="E42" s="103">
        <f ca="1">IF($R$16=1,OFFSET('Home region data'!G$3,36*'Home region'!$C42+'Home region'!$R$14-1,0),IF($R$16=2,OFFSET('Home region data'!U$3,36*'Home region'!$C42+'Home region'!$R$14-1,)))</f>
        <v>511.1</v>
      </c>
      <c r="F42" s="103">
        <f ca="1">IF($R$16=1,OFFSET('Home region data'!H$3,36*'Home region'!$C42+'Home region'!$R$14-1,0),IF($R$16=2,OFFSET('Home region data'!V$3,36*'Home region'!$C42+'Home region'!$R$14-1,)))</f>
        <v>529.79999999999995</v>
      </c>
      <c r="G42" s="103">
        <f ca="1">IF($R$16=1,OFFSET('Home region data'!I$3,36*'Home region'!$C42+'Home region'!$R$14-1,0),IF($R$16=2,OFFSET('Home region data'!W$3,36*'Home region'!$C42+'Home region'!$R$14-1,)))</f>
        <v>520.4</v>
      </c>
      <c r="H42" s="103">
        <f ca="1">IF($R$16=1,OFFSET('Home region data'!J$3,36*'Home region'!$C42+'Home region'!$R$14-1,0),IF($R$16=2,OFFSET('Home region data'!X$3,36*'Home region'!$C42+'Home region'!$R$14-1,)))</f>
        <v>529.9</v>
      </c>
      <c r="I42" s="103">
        <f ca="1">IF($R$16=1,OFFSET('Home region data'!K$3,36*'Home region'!$C42+'Home region'!$R$14-1,0),IF($R$16=2,OFFSET('Home region data'!Y$3,36*'Home region'!$C42+'Home region'!$R$14-1,)))</f>
        <v>535.5</v>
      </c>
      <c r="J42" s="103">
        <f ca="1">IF($R$16=1,OFFSET('Home region data'!L$3,36*'Home region'!$C42+'Home region'!$R$14-1,0),IF($R$16=2,OFFSET('Home region data'!Z$3,36*'Home region'!$C42+'Home region'!$R$14-1,)))</f>
        <v>589.4</v>
      </c>
      <c r="K42" s="103">
        <f ca="1">IF($R$16=1,OFFSET('Home region data'!M$3,36*'Home region'!$C42+'Home region'!$R$14-1,0),IF($R$16=2,OFFSET('Home region data'!AA$3,36*'Home region'!$C42+'Home region'!$R$14-1,)))</f>
        <v>670.8</v>
      </c>
      <c r="L42" s="103">
        <f ca="1">IF($R$16=1,OFFSET('Home region data'!N$3,36*'Home region'!$C42+'Home region'!$R$14-1,0),IF($R$16=2,OFFSET('Home region data'!AB$3,36*'Home region'!$C42+'Home region'!$R$14-1,)))</f>
        <v>614.9</v>
      </c>
      <c r="M42" s="103">
        <f ca="1">IF($R$16=1,OFFSET('Home region data'!O$3,36*'Home region'!$C42+'Home region'!$R$14-1,0),IF($R$16=2,OFFSET('Home region data'!AC$3,36*'Home region'!$C42+'Home region'!$R$14-1,)))</f>
        <v>537.6</v>
      </c>
      <c r="N42" s="103">
        <f ca="1">IF($R$16=1,OFFSET('Home region data'!P$3,36*'Home region'!$C42+'Home region'!$R$14-1,0),IF($R$16=2,OFFSET('Home region data'!AD$3,36*'Home region'!$C42+'Home region'!$R$14-1,)))</f>
        <v>518.5</v>
      </c>
      <c r="O42" s="103">
        <f ca="1">IF($R$16=1,OFFSET('Home region data'!Q$3,36*'Home region'!$C42+'Home region'!$R$14-1,0),IF($R$16=2,OFFSET('Home region data'!AE$3,36*'Home region'!$C42+'Home region'!$R$14-1,)))</f>
        <v>562.70000000000005</v>
      </c>
      <c r="P42" s="103">
        <f ca="1">IF($R$16=1,OFFSET('Home region data'!R$3,36*'Home region'!$C42+'Home region'!$R$14-1,0),IF($R$16=2,OFFSET('Home region data'!AF$3,36*'Home region'!$C42+'Home region'!$R$14-1,)))</f>
        <v>518.29999999999995</v>
      </c>
      <c r="Q42" s="51"/>
    </row>
    <row r="43" spans="1:18">
      <c r="A43" s="51"/>
      <c r="B43" s="55">
        <v>2019</v>
      </c>
      <c r="C43" s="53">
        <v>20</v>
      </c>
      <c r="D43" s="103">
        <f ca="1">IF($R$16=1,OFFSET('Home region data'!F$3,36*'Home region'!$C43+'Home region'!$R$14-1,0),IF($R$16=2,OFFSET('Home region data'!T$3,36*'Home region'!$C43+'Home region'!$R$14-1,)))</f>
        <v>585.20000000000005</v>
      </c>
      <c r="E43" s="103">
        <f ca="1">IF($R$16=1,OFFSET('Home region data'!G$3,36*'Home region'!$C43+'Home region'!$R$14-1,0),IF($R$16=2,OFFSET('Home region data'!U$3,36*'Home region'!$C43+'Home region'!$R$14-1,)))</f>
        <v>531.4</v>
      </c>
      <c r="F43" s="103">
        <f ca="1">IF($R$16=1,OFFSET('Home region data'!H$3,36*'Home region'!$C43+'Home region'!$R$14-1,0),IF($R$16=2,OFFSET('Home region data'!V$3,36*'Home region'!$C43+'Home region'!$R$14-1,)))</f>
        <v>555.79999999999995</v>
      </c>
      <c r="G43" s="103">
        <f ca="1">IF($R$16=1,OFFSET('Home region data'!I$3,36*'Home region'!$C43+'Home region'!$R$14-1,0),IF($R$16=2,OFFSET('Home region data'!W$3,36*'Home region'!$C43+'Home region'!$R$14-1,)))</f>
        <v>540.79999999999995</v>
      </c>
      <c r="H43" s="103">
        <f ca="1">IF($R$16=1,OFFSET('Home region data'!J$3,36*'Home region'!$C43+'Home region'!$R$14-1,0),IF($R$16=2,OFFSET('Home region data'!X$3,36*'Home region'!$C43+'Home region'!$R$14-1,)))</f>
        <v>547.5</v>
      </c>
      <c r="I43" s="103">
        <f ca="1">IF($R$16=1,OFFSET('Home region data'!K$3,36*'Home region'!$C43+'Home region'!$R$14-1,0),IF($R$16=2,OFFSET('Home region data'!Y$3,36*'Home region'!$C43+'Home region'!$R$14-1,)))</f>
        <v>550.79999999999995</v>
      </c>
      <c r="J43" s="103">
        <f ca="1">IF($R$16=1,OFFSET('Home region data'!L$3,36*'Home region'!$C43+'Home region'!$R$14-1,0),IF($R$16=2,OFFSET('Home region data'!Z$3,36*'Home region'!$C43+'Home region'!$R$14-1,)))</f>
        <v>610.20000000000005</v>
      </c>
      <c r="K43" s="103">
        <f ca="1">IF($R$16=1,OFFSET('Home region data'!M$3,36*'Home region'!$C43+'Home region'!$R$14-1,0),IF($R$16=2,OFFSET('Home region data'!AA$3,36*'Home region'!$C43+'Home region'!$R$14-1,)))</f>
        <v>699.3</v>
      </c>
      <c r="L43" s="103">
        <f ca="1">IF($R$16=1,OFFSET('Home region data'!N$3,36*'Home region'!$C43+'Home region'!$R$14-1,0),IF($R$16=2,OFFSET('Home region data'!AB$3,36*'Home region'!$C43+'Home region'!$R$14-1,)))</f>
        <v>636.29999999999995</v>
      </c>
      <c r="M43" s="103">
        <f ca="1">IF($R$16=1,OFFSET('Home region data'!O$3,36*'Home region'!$C43+'Home region'!$R$14-1,0),IF($R$16=2,OFFSET('Home region data'!AC$3,36*'Home region'!$C43+'Home region'!$R$14-1,)))</f>
        <v>560.9</v>
      </c>
      <c r="N43" s="103">
        <f ca="1">IF($R$16=1,OFFSET('Home region data'!P$3,36*'Home region'!$C43+'Home region'!$R$14-1,0),IF($R$16=2,OFFSET('Home region data'!AD$3,36*'Home region'!$C43+'Home region'!$R$14-1,)))</f>
        <v>540</v>
      </c>
      <c r="O43" s="103">
        <f ca="1">IF($R$16=1,OFFSET('Home region data'!Q$3,36*'Home region'!$C43+'Home region'!$R$14-1,0),IF($R$16=2,OFFSET('Home region data'!AE$3,36*'Home region'!$C43+'Home region'!$R$14-1,)))</f>
        <v>578.29999999999995</v>
      </c>
      <c r="P43" s="103">
        <f ca="1">IF($R$16=1,OFFSET('Home region data'!R$3,36*'Home region'!$C43+'Home region'!$R$14-1,0),IF($R$16=2,OFFSET('Home region data'!AF$3,36*'Home region'!$C43+'Home region'!$R$14-1,)))</f>
        <v>534.70000000000005</v>
      </c>
      <c r="Q43" s="51"/>
    </row>
    <row r="44" spans="1:18" s="18" customFormat="1">
      <c r="A44" s="51"/>
      <c r="B44" s="93">
        <v>2020</v>
      </c>
      <c r="C44" s="94">
        <v>21</v>
      </c>
      <c r="D44" s="105">
        <f ca="1">IF($R$16=1,OFFSET('Home region data'!F$3,36*'Home region'!$C44+'Home region'!$R$14-1,0),IF($R$16=2,OFFSET('Home region data'!T$3,36*'Home region'!$C44+'Home region'!$R$14-1,)))</f>
        <v>585.70000000000005</v>
      </c>
      <c r="E44" s="105">
        <f ca="1">IF($R$16=1,OFFSET('Home region data'!G$3,36*'Home region'!$C44+'Home region'!$R$14-1,0),IF($R$16=2,OFFSET('Home region data'!U$3,36*'Home region'!$C44+'Home region'!$R$14-1,)))</f>
        <v>525.20000000000005</v>
      </c>
      <c r="F44" s="105">
        <f ca="1">IF($R$16=1,OFFSET('Home region data'!H$3,36*'Home region'!$C44+'Home region'!$R$14-1,0),IF($R$16=2,OFFSET('Home region data'!V$3,36*'Home region'!$C44+'Home region'!$R$14-1,)))</f>
        <v>558.1</v>
      </c>
      <c r="G44" s="105">
        <f ca="1">IF($R$16=1,OFFSET('Home region data'!I$3,36*'Home region'!$C44+'Home region'!$R$14-1,0),IF($R$16=2,OFFSET('Home region data'!W$3,36*'Home region'!$C44+'Home region'!$R$14-1,)))</f>
        <v>539.70000000000005</v>
      </c>
      <c r="H44" s="105">
        <f ca="1">IF($R$16=1,OFFSET('Home region data'!J$3,36*'Home region'!$C44+'Home region'!$R$14-1,0),IF($R$16=2,OFFSET('Home region data'!X$3,36*'Home region'!$C44+'Home region'!$R$14-1,)))</f>
        <v>562.5</v>
      </c>
      <c r="I44" s="105">
        <f ca="1">IF($R$16=1,OFFSET('Home region data'!K$3,36*'Home region'!$C44+'Home region'!$R$14-1,0),IF($R$16=2,OFFSET('Home region data'!Y$3,36*'Home region'!$C44+'Home region'!$R$14-1,)))</f>
        <v>551.70000000000005</v>
      </c>
      <c r="J44" s="105">
        <f ca="1">IF($R$16=1,OFFSET('Home region data'!L$3,36*'Home region'!$C44+'Home region'!$R$14-1,0),IF($R$16=2,OFFSET('Home region data'!Z$3,36*'Home region'!$C44+'Home region'!$R$14-1,)))</f>
        <v>607.6</v>
      </c>
      <c r="K44" s="105">
        <f ca="1">IF($R$16=1,OFFSET('Home region data'!M$3,36*'Home region'!$C44+'Home region'!$R$14-1,0),IF($R$16=2,OFFSET('Home region data'!AA$3,36*'Home region'!$C44+'Home region'!$R$14-1,)))</f>
        <v>714.3</v>
      </c>
      <c r="L44" s="105">
        <f ca="1">IF($R$16=1,OFFSET('Home region data'!N$3,36*'Home region'!$C44+'Home region'!$R$14-1,0),IF($R$16=2,OFFSET('Home region data'!AB$3,36*'Home region'!$C44+'Home region'!$R$14-1,)))</f>
        <v>629</v>
      </c>
      <c r="M44" s="105">
        <f ca="1">IF($R$16=1,OFFSET('Home region data'!O$3,36*'Home region'!$C44+'Home region'!$R$14-1,0),IF($R$16=2,OFFSET('Home region data'!AC$3,36*'Home region'!$C44+'Home region'!$R$14-1,)))</f>
        <v>558.9</v>
      </c>
      <c r="N44" s="105">
        <f ca="1">IF($R$16=1,OFFSET('Home region data'!P$3,36*'Home region'!$C44+'Home region'!$R$14-1,0),IF($R$16=2,OFFSET('Home region data'!AD$3,36*'Home region'!$C44+'Home region'!$R$14-1,)))</f>
        <v>547.4</v>
      </c>
      <c r="O44" s="105">
        <f ca="1">IF($R$16=1,OFFSET('Home region data'!Q$3,36*'Home region'!$C44+'Home region'!$R$14-1,0),IF($R$16=2,OFFSET('Home region data'!AE$3,36*'Home region'!$C44+'Home region'!$R$14-1,)))</f>
        <v>595</v>
      </c>
      <c r="P44" s="105">
        <f ca="1">IF($R$16=1,OFFSET('Home region data'!R$3,36*'Home region'!$C44+'Home region'!$R$14-1,0),IF($R$16=2,OFFSET('Home region data'!AF$3,36*'Home region'!$C44+'Home region'!$R$14-1,)))</f>
        <v>528.6</v>
      </c>
      <c r="Q44" s="51"/>
      <c r="R44" s="28"/>
    </row>
    <row r="45" spans="1:18" s="18" customFormat="1">
      <c r="A45" s="51"/>
      <c r="B45" s="59">
        <v>2021</v>
      </c>
      <c r="C45" s="60">
        <v>22</v>
      </c>
      <c r="D45" s="107">
        <f ca="1">IF($R$16=1,OFFSET('Home region data'!F$3,36*'Home region'!$C45+'Home region'!$R$14-1,0),IF($R$16=2,OFFSET('Home region data'!T$3,36*'Home region'!$C45+'Home region'!$R$14-1,)))</f>
        <v>610.70000000000005</v>
      </c>
      <c r="E45" s="107">
        <f ca="1">IF($R$16=1,OFFSET('Home region data'!G$3,36*'Home region'!$C45+'Home region'!$R$14-1,0),IF($R$16=2,OFFSET('Home region data'!U$3,36*'Home region'!$C45+'Home region'!$R$14-1,)))</f>
        <v>546.79999999999995</v>
      </c>
      <c r="F45" s="107">
        <f ca="1">IF($R$16=1,OFFSET('Home region data'!H$3,36*'Home region'!$C45+'Home region'!$R$14-1,0),IF($R$16=2,OFFSET('Home region data'!V$3,36*'Home region'!$C45+'Home region'!$R$14-1,)))</f>
        <v>578</v>
      </c>
      <c r="G45" s="107">
        <f ca="1">IF($R$16=1,OFFSET('Home region data'!I$3,36*'Home region'!$C45+'Home region'!$R$14-1,0),IF($R$16=2,OFFSET('Home region data'!W$3,36*'Home region'!$C45+'Home region'!$R$14-1,)))</f>
        <v>568.5</v>
      </c>
      <c r="H45" s="107">
        <f ca="1">IF($R$16=1,OFFSET('Home region data'!J$3,36*'Home region'!$C45+'Home region'!$R$14-1,0),IF($R$16=2,OFFSET('Home region data'!X$3,36*'Home region'!$C45+'Home region'!$R$14-1,)))</f>
        <v>573.4</v>
      </c>
      <c r="I45" s="107">
        <f ca="1">IF($R$16=1,OFFSET('Home region data'!K$3,36*'Home region'!$C45+'Home region'!$R$14-1,0),IF($R$16=2,OFFSET('Home region data'!Y$3,36*'Home region'!$C45+'Home region'!$R$14-1,)))</f>
        <v>581.79999999999995</v>
      </c>
      <c r="J45" s="107">
        <f ca="1">IF($R$16=1,OFFSET('Home region data'!L$3,36*'Home region'!$C45+'Home region'!$R$14-1,0),IF($R$16=2,OFFSET('Home region data'!Z$3,36*'Home region'!$C45+'Home region'!$R$14-1,)))</f>
        <v>573.4</v>
      </c>
      <c r="K45" s="107">
        <f ca="1">IF($R$16=1,OFFSET('Home region data'!M$3,36*'Home region'!$C45+'Home region'!$R$14-1,0),IF($R$16=2,OFFSET('Home region data'!AA$3,36*'Home region'!$C45+'Home region'!$R$14-1,)))</f>
        <v>728.4</v>
      </c>
      <c r="L45" s="107">
        <f ca="1">IF($R$16=1,OFFSET('Home region data'!N$3,36*'Home region'!$C45+'Home region'!$R$14-1,0),IF($R$16=2,OFFSET('Home region data'!AB$3,36*'Home region'!$C45+'Home region'!$R$14-1,)))</f>
        <v>660.1</v>
      </c>
      <c r="M45" s="107">
        <f ca="1">IF($R$16=1,OFFSET('Home region data'!O$3,36*'Home region'!$C45+'Home region'!$R$14-1,0),IF($R$16=2,OFFSET('Home region data'!AC$3,36*'Home region'!$C45+'Home region'!$R$14-1,)))</f>
        <v>577.29999999999995</v>
      </c>
      <c r="N45" s="107">
        <f ca="1">IF($R$16=1,OFFSET('Home region data'!P$3,36*'Home region'!$C45+'Home region'!$R$14-1,0),IF($R$16=2,OFFSET('Home region data'!AD$3,36*'Home region'!$C45+'Home region'!$R$14-1,)))</f>
        <v>570.6</v>
      </c>
      <c r="O45" s="107">
        <f ca="1">IF($R$16=1,OFFSET('Home region data'!Q$3,36*'Home region'!$C45+'Home region'!$R$14-1,0),IF($R$16=2,OFFSET('Home region data'!AE$3,36*'Home region'!$C45+'Home region'!$R$14-1,)))</f>
        <v>622</v>
      </c>
      <c r="P45" s="107">
        <f ca="1">IF($R$16=1,OFFSET('Home region data'!R$3,36*'Home region'!$C45+'Home region'!$R$14-1,0),IF($R$16=2,OFFSET('Home region data'!AF$3,36*'Home region'!$C45+'Home region'!$R$14-1,)))</f>
        <v>575</v>
      </c>
      <c r="Q45" s="51"/>
      <c r="R45" s="28"/>
    </row>
    <row r="46" spans="1:18" s="18" customFormat="1">
      <c r="A46" s="51"/>
      <c r="B46" s="93">
        <v>2021</v>
      </c>
      <c r="C46" s="94">
        <v>23</v>
      </c>
      <c r="D46" s="105">
        <f ca="1">IF($R$16=1,OFFSET('Home region data'!F$3,36*'Home region'!$C46+'Home region'!$R$14-1,0),IF($R$16=2,OFFSET('Home region data'!T$3,36*'Home region'!$C46+'Home region'!$R$14-1,)))</f>
        <v>609.79999999999995</v>
      </c>
      <c r="E46" s="105">
        <f ca="1">IF($R$16=1,OFFSET('Home region data'!G$3,36*'Home region'!$C46+'Home region'!$R$14-1,0),IF($R$16=2,OFFSET('Home region data'!U$3,36*'Home region'!$C46+'Home region'!$R$14-1,)))</f>
        <v>546.70000000000005</v>
      </c>
      <c r="F46" s="105">
        <f ca="1">IF($R$16=1,OFFSET('Home region data'!H$3,36*'Home region'!$C46+'Home region'!$R$14-1,0),IF($R$16=2,OFFSET('Home region data'!V$3,36*'Home region'!$C46+'Home region'!$R$14-1,)))</f>
        <v>575.20000000000005</v>
      </c>
      <c r="G46" s="105">
        <f ca="1">IF($R$16=1,OFFSET('Home region data'!I$3,36*'Home region'!$C46+'Home region'!$R$14-1,0),IF($R$16=2,OFFSET('Home region data'!W$3,36*'Home region'!$C46+'Home region'!$R$14-1,)))</f>
        <v>567.20000000000005</v>
      </c>
      <c r="H46" s="105">
        <f ca="1">IF($R$16=1,OFFSET('Home region data'!J$3,36*'Home region'!$C46+'Home region'!$R$14-1,0),IF($R$16=2,OFFSET('Home region data'!X$3,36*'Home region'!$C46+'Home region'!$R$14-1,)))</f>
        <v>572.29999999999995</v>
      </c>
      <c r="I46" s="105">
        <f ca="1">IF($R$16=1,OFFSET('Home region data'!K$3,36*'Home region'!$C46+'Home region'!$R$14-1,0),IF($R$16=2,OFFSET('Home region data'!Y$3,36*'Home region'!$C46+'Home region'!$R$14-1,)))</f>
        <v>578.9</v>
      </c>
      <c r="J46" s="105">
        <f ca="1">IF($R$16=1,OFFSET('Home region data'!L$3,36*'Home region'!$C46+'Home region'!$R$14-1,0),IF($R$16=2,OFFSET('Home region data'!Z$3,36*'Home region'!$C46+'Home region'!$R$14-1,)))</f>
        <v>625.5</v>
      </c>
      <c r="K46" s="105">
        <f ca="1">IF($R$16=1,OFFSET('Home region data'!M$3,36*'Home region'!$C46+'Home region'!$R$14-1,0),IF($R$16=2,OFFSET('Home region data'!AA$3,36*'Home region'!$C46+'Home region'!$R$14-1,)))</f>
        <v>731.6</v>
      </c>
      <c r="L46" s="105">
        <f ca="1">IF($R$16=1,OFFSET('Home region data'!N$3,36*'Home region'!$C46+'Home region'!$R$14-1,0),IF($R$16=2,OFFSET('Home region data'!AB$3,36*'Home region'!$C46+'Home region'!$R$14-1,)))</f>
        <v>660</v>
      </c>
      <c r="M46" s="105">
        <f ca="1">IF($R$16=1,OFFSET('Home region data'!O$3,36*'Home region'!$C46+'Home region'!$R$14-1,0),IF($R$16=2,OFFSET('Home region data'!AC$3,36*'Home region'!$C46+'Home region'!$R$14-1,)))</f>
        <v>576.1</v>
      </c>
      <c r="N46" s="105">
        <f ca="1">IF($R$16=1,OFFSET('Home region data'!P$3,36*'Home region'!$C46+'Home region'!$R$14-1,0),IF($R$16=2,OFFSET('Home region data'!AD$3,36*'Home region'!$C46+'Home region'!$R$14-1,)))</f>
        <v>572.5</v>
      </c>
      <c r="O46" s="105">
        <f ca="1">IF($R$16=1,OFFSET('Home region data'!Q$3,36*'Home region'!$C46+'Home region'!$R$14-1,0),IF($R$16=2,OFFSET('Home region data'!AE$3,36*'Home region'!$C46+'Home region'!$R$14-1,)))</f>
        <v>619.9</v>
      </c>
      <c r="P46" s="105">
        <f ca="1">IF($R$16=1,OFFSET('Home region data'!R$3,36*'Home region'!$C46+'Home region'!$R$14-1,0),IF($R$16=2,OFFSET('Home region data'!AF$3,36*'Home region'!$C46+'Home region'!$R$14-1,)))</f>
        <v>574.20000000000005</v>
      </c>
      <c r="Q46" s="51"/>
      <c r="R46" s="28"/>
    </row>
    <row r="47" spans="1:18" s="18" customFormat="1">
      <c r="A47" s="51"/>
      <c r="B47" s="93">
        <v>2022</v>
      </c>
      <c r="C47" s="94">
        <v>24</v>
      </c>
      <c r="D47" s="105">
        <f ca="1">IF($R$16=1,OFFSET('Home region data'!F$3,36*'Home region'!$C47+'Home region'!$R$14-1,0),IF($R$16=2,OFFSET('Home region data'!T$3,36*'Home region'!$C47+'Home region'!$R$14-1,)))</f>
        <v>641.79999999999995</v>
      </c>
      <c r="E47" s="105">
        <f ca="1">IF($R$16=1,OFFSET('Home region data'!G$3,36*'Home region'!$C47+'Home region'!$R$14-1,0),IF($R$16=2,OFFSET('Home region data'!U$3,36*'Home region'!$C47+'Home region'!$R$14-1,)))</f>
        <v>581.4</v>
      </c>
      <c r="F47" s="105">
        <f ca="1">IF($R$16=1,OFFSET('Home region data'!H$3,36*'Home region'!$C47+'Home region'!$R$14-1,0),IF($R$16=2,OFFSET('Home region data'!V$3,36*'Home region'!$C47+'Home region'!$R$14-1,)))</f>
        <v>604.4</v>
      </c>
      <c r="G47" s="105">
        <f ca="1">IF($R$16=1,OFFSET('Home region data'!I$3,36*'Home region'!$C47+'Home region'!$R$14-1,0),IF($R$16=2,OFFSET('Home region data'!W$3,36*'Home region'!$C47+'Home region'!$R$14-1,)))</f>
        <v>594.5</v>
      </c>
      <c r="H47" s="105">
        <f ca="1">IF($R$16=1,OFFSET('Home region data'!J$3,36*'Home region'!$C47+'Home region'!$R$14-1,0),IF($R$16=2,OFFSET('Home region data'!X$3,36*'Home region'!$C47+'Home region'!$R$14-1,)))</f>
        <v>604.29999999999995</v>
      </c>
      <c r="I47" s="105">
        <f ca="1">IF($R$16=1,OFFSET('Home region data'!K$3,36*'Home region'!$C47+'Home region'!$R$14-1,0),IF($R$16=2,OFFSET('Home region data'!Y$3,36*'Home region'!$C47+'Home region'!$R$14-1,)))</f>
        <v>615</v>
      </c>
      <c r="J47" s="105">
        <f ca="1">IF($R$16=1,OFFSET('Home region data'!L$3,36*'Home region'!$C47+'Home region'!$R$14-1,0),IF($R$16=2,OFFSET('Home region data'!Z$3,36*'Home region'!$C47+'Home region'!$R$14-1,)))</f>
        <v>670</v>
      </c>
      <c r="K47" s="105">
        <f ca="1">IF($R$16=1,OFFSET('Home region data'!M$3,36*'Home region'!$C47+'Home region'!$R$14-1,0),IF($R$16=2,OFFSET('Home region data'!AA$3,36*'Home region'!$C47+'Home region'!$R$14-1,)))</f>
        <v>766.6</v>
      </c>
      <c r="L47" s="105">
        <f ca="1">IF($R$16=1,OFFSET('Home region data'!N$3,36*'Home region'!$C47+'Home region'!$R$14-1,0),IF($R$16=2,OFFSET('Home region data'!AB$3,36*'Home region'!$C47+'Home region'!$R$14-1,)))</f>
        <v>689</v>
      </c>
      <c r="M47" s="105">
        <f ca="1">IF($R$16=1,OFFSET('Home region data'!O$3,36*'Home region'!$C47+'Home region'!$R$14-1,0),IF($R$16=2,OFFSET('Home region data'!AC$3,36*'Home region'!$C47+'Home region'!$R$14-1,)))</f>
        <v>622</v>
      </c>
      <c r="N47" s="105">
        <f ca="1">IF($R$16=1,OFFSET('Home region data'!P$3,36*'Home region'!$C47+'Home region'!$R$14-1,0),IF($R$16=2,OFFSET('Home region data'!AD$3,36*'Home region'!$C47+'Home region'!$R$14-1,)))</f>
        <v>604.29999999999995</v>
      </c>
      <c r="O47" s="105">
        <f ca="1">IF($R$16=1,OFFSET('Home region data'!Q$3,36*'Home region'!$C47+'Home region'!$R$14-1,0),IF($R$16=2,OFFSET('Home region data'!AE$3,36*'Home region'!$C47+'Home region'!$R$14-1,)))</f>
        <v>641.29999999999995</v>
      </c>
      <c r="P47" s="105">
        <f ca="1">IF($R$16=1,OFFSET('Home region data'!R$3,36*'Home region'!$C47+'Home region'!$R$14-1,0),IF($R$16=2,OFFSET('Home region data'!AF$3,36*'Home region'!$C47+'Home region'!$R$14-1,)))</f>
        <v>594.20000000000005</v>
      </c>
      <c r="Q47" s="51"/>
      <c r="R47" s="28"/>
    </row>
    <row r="48" spans="1:18" s="18" customFormat="1">
      <c r="A48" s="51"/>
      <c r="B48" s="93">
        <v>2023</v>
      </c>
      <c r="C48" s="94">
        <v>25</v>
      </c>
      <c r="D48" s="105">
        <f ca="1">IF($R$16=1,OFFSET('Home region data'!F$3,36*'Home region'!$C48+'Home region'!$R$14-1,0),IF($R$16=2,OFFSET('Home region data'!T$3,36*'Home region'!$C48+'Home region'!$R$14-1,)))</f>
        <v>687</v>
      </c>
      <c r="E48" s="105">
        <f ca="1">IF($R$16=1,OFFSET('Home region data'!G$3,36*'Home region'!$C48+'Home region'!$R$14-1,0),IF($R$16=2,OFFSET('Home region data'!U$3,36*'Home region'!$C48+'Home region'!$R$14-1,)))</f>
        <v>617.4</v>
      </c>
      <c r="F48" s="105">
        <f ca="1">IF($R$16=1,OFFSET('Home region data'!H$3,36*'Home region'!$C48+'Home region'!$R$14-1,0),IF($R$16=2,OFFSET('Home region data'!V$3,36*'Home region'!$C48+'Home region'!$R$14-1,)))</f>
        <v>653.29999999999995</v>
      </c>
      <c r="G48" s="105">
        <f ca="1">IF($R$16=1,OFFSET('Home region data'!I$3,36*'Home region'!$C48+'Home region'!$R$14-1,0),IF($R$16=2,OFFSET('Home region data'!W$3,36*'Home region'!$C48+'Home region'!$R$14-1,)))</f>
        <v>634.70000000000005</v>
      </c>
      <c r="H48" s="105">
        <f ca="1">IF($R$16=1,OFFSET('Home region data'!J$3,36*'Home region'!$C48+'Home region'!$R$14-1,0),IF($R$16=2,OFFSET('Home region data'!X$3,36*'Home region'!$C48+'Home region'!$R$14-1,)))</f>
        <v>644.1</v>
      </c>
      <c r="I48" s="105">
        <f ca="1">IF($R$16=1,OFFSET('Home region data'!K$3,36*'Home region'!$C48+'Home region'!$R$14-1,0),IF($R$16=2,OFFSET('Home region data'!Y$3,36*'Home region'!$C48+'Home region'!$R$14-1,)))</f>
        <v>657.9</v>
      </c>
      <c r="J48" s="105">
        <f ca="1">IF($R$16=1,OFFSET('Home region data'!L$3,36*'Home region'!$C48+'Home region'!$R$14-1,0),IF($R$16=2,OFFSET('Home region data'!Z$3,36*'Home region'!$C48+'Home region'!$R$14-1,)))</f>
        <v>709.5</v>
      </c>
      <c r="K48" s="105">
        <f ca="1">IF($R$16=1,OFFSET('Home region data'!M$3,36*'Home region'!$C48+'Home region'!$R$14-1,0),IF($R$16=2,OFFSET('Home region data'!AA$3,36*'Home region'!$C48+'Home region'!$R$14-1,)))</f>
        <v>804.9</v>
      </c>
      <c r="L48" s="105">
        <f ca="1">IF($R$16=1,OFFSET('Home region data'!N$3,36*'Home region'!$C48+'Home region'!$R$14-1,0),IF($R$16=2,OFFSET('Home region data'!AB$3,36*'Home region'!$C48+'Home region'!$R$14-1,)))</f>
        <v>728.3</v>
      </c>
      <c r="M48" s="105">
        <f ca="1">IF($R$16=1,OFFSET('Home region data'!O$3,36*'Home region'!$C48+'Home region'!$R$14-1,0),IF($R$16=2,OFFSET('Home region data'!AC$3,36*'Home region'!$C48+'Home region'!$R$14-1,)))</f>
        <v>667.5</v>
      </c>
      <c r="N48" s="105">
        <f ca="1">IF($R$16=1,OFFSET('Home region data'!P$3,36*'Home region'!$C48+'Home region'!$R$14-1,0),IF($R$16=2,OFFSET('Home region data'!AD$3,36*'Home region'!$C48+'Home region'!$R$14-1,)))</f>
        <v>643.29999999999995</v>
      </c>
      <c r="O48" s="105">
        <f ca="1">IF($R$16=1,OFFSET('Home region data'!Q$3,36*'Home region'!$C48+'Home region'!$R$14-1,0),IF($R$16=2,OFFSET('Home region data'!AE$3,36*'Home region'!$C48+'Home region'!$R$14-1,)))</f>
        <v>709.4</v>
      </c>
      <c r="P48" s="105">
        <f ca="1">IF($R$16=1,OFFSET('Home region data'!R$3,36*'Home region'!$C48+'Home region'!$R$14-1,0),IF($R$16=2,OFFSET('Home region data'!AF$3,36*'Home region'!$C48+'Home region'!$R$14-1,)))</f>
        <v>640</v>
      </c>
      <c r="Q48" s="51"/>
      <c r="R48" s="28"/>
    </row>
    <row r="49" spans="1:18" s="18" customFormat="1">
      <c r="A49" s="51"/>
      <c r="B49" s="85">
        <v>2024</v>
      </c>
      <c r="C49" s="94">
        <v>26</v>
      </c>
      <c r="D49" s="106">
        <f ca="1">IF($R$16=1,OFFSET('Home region data'!F$3,36*'Home region'!$C49+'Home region'!$R$14-1,0),IF($R$16=2,OFFSET('Home region data'!T$3,36*'Home region'!$C49+'Home region'!$R$14-1,)))</f>
        <v>728.3</v>
      </c>
      <c r="E49" s="106">
        <f ca="1">IF($R$16=1,OFFSET('Home region data'!G$3,36*'Home region'!$C49+'Home region'!$R$14-1,0),IF($R$16=2,OFFSET('Home region data'!U$3,36*'Home region'!$C49+'Home region'!$R$14-1,)))</f>
        <v>661.2</v>
      </c>
      <c r="F49" s="106">
        <f ca="1">IF($R$16=1,OFFSET('Home region data'!H$3,36*'Home region'!$C49+'Home region'!$R$14-1,0),IF($R$16=2,OFFSET('Home region data'!V$3,36*'Home region'!$C49+'Home region'!$R$14-1,)))</f>
        <v>696</v>
      </c>
      <c r="G49" s="106">
        <f ca="1">IF($R$16=1,OFFSET('Home region data'!I$3,36*'Home region'!$C49+'Home region'!$R$14-1,0),IF($R$16=2,OFFSET('Home region data'!W$3,36*'Home region'!$C49+'Home region'!$R$14-1,)))</f>
        <v>674.8</v>
      </c>
      <c r="H49" s="106">
        <f ca="1">IF($R$16=1,OFFSET('Home region data'!J$3,36*'Home region'!$C49+'Home region'!$R$14-1,0),IF($R$16=2,OFFSET('Home region data'!X$3,36*'Home region'!$C49+'Home region'!$R$14-1,)))</f>
        <v>684.1</v>
      </c>
      <c r="I49" s="106">
        <f ca="1">IF($R$16=1,OFFSET('Home region data'!K$3,36*'Home region'!$C49+'Home region'!$R$14-1,0),IF($R$16=2,OFFSET('Home region data'!Y$3,36*'Home region'!$C49+'Home region'!$R$14-1,)))</f>
        <v>689.9</v>
      </c>
      <c r="J49" s="106">
        <f ca="1">IF($R$16=1,OFFSET('Home region data'!L$3,36*'Home region'!$C49+'Home region'!$R$14-1,0),IF($R$16=2,OFFSET('Home region data'!Z$3,36*'Home region'!$C49+'Home region'!$R$14-1,)))</f>
        <v>763.5</v>
      </c>
      <c r="K49" s="106">
        <f ca="1">IF($R$16=1,OFFSET('Home region data'!M$3,36*'Home region'!$C49+'Home region'!$R$14-1,0),IF($R$16=2,OFFSET('Home region data'!AA$3,36*'Home region'!$C49+'Home region'!$R$14-1,)))</f>
        <v>853.4</v>
      </c>
      <c r="L49" s="106">
        <f ca="1">IF($R$16=1,OFFSET('Home region data'!N$3,36*'Home region'!$C49+'Home region'!$R$14-1,0),IF($R$16=2,OFFSET('Home region data'!AB$3,36*'Home region'!$C49+'Home region'!$R$14-1,)))</f>
        <v>779.2</v>
      </c>
      <c r="M49" s="106">
        <f ca="1">IF($R$16=1,OFFSET('Home region data'!O$3,36*'Home region'!$C49+'Home region'!$R$14-1,0),IF($R$16=2,OFFSET('Home region data'!AC$3,36*'Home region'!$C49+'Home region'!$R$14-1,)))</f>
        <v>700.8</v>
      </c>
      <c r="N49" s="106">
        <f ca="1">IF($R$16=1,OFFSET('Home region data'!P$3,36*'Home region'!$C49+'Home region'!$R$14-1,0),IF($R$16=2,OFFSET('Home region data'!AD$3,36*'Home region'!$C49+'Home region'!$R$14-1,)))</f>
        <v>684.4</v>
      </c>
      <c r="O49" s="106">
        <f ca="1">IF($R$16=1,OFFSET('Home region data'!Q$3,36*'Home region'!$C49+'Home region'!$R$14-1,0),IF($R$16=2,OFFSET('Home region data'!AE$3,36*'Home region'!$C49+'Home region'!$R$14-1,)))</f>
        <v>740</v>
      </c>
      <c r="P49" s="106">
        <f ca="1">IF($R$16=1,OFFSET('Home region data'!R$3,36*'Home region'!$C49+'Home region'!$R$14-1,0),IF($R$16=2,OFFSET('Home region data'!AF$3,36*'Home region'!$C49+'Home region'!$R$14-1,)))</f>
        <v>670.8</v>
      </c>
      <c r="Q49" s="51"/>
      <c r="R49" s="28"/>
    </row>
    <row r="50" spans="1:18" s="18" customFormat="1">
      <c r="A50" s="58"/>
      <c r="B50" s="90" t="s">
        <v>161</v>
      </c>
      <c r="C50" s="91"/>
      <c r="D50" s="95">
        <f ca="1">IFERROR(D49-D23*(D46/D45)*(D35/D34)*(D29/D28)*(D26/D25),"..")</f>
        <v>345.57034569999263</v>
      </c>
      <c r="E50" s="95">
        <f t="shared" ref="E50:P50" ca="1" si="0">IFERROR(E49-E23*(E46/E45)*(E35/E34)*(E29/E28)*(E26/E25),"..")</f>
        <v>324.66416430264559</v>
      </c>
      <c r="F50" s="95">
        <f t="shared" ca="1" si="0"/>
        <v>335.0190049472543</v>
      </c>
      <c r="G50" s="95">
        <f t="shared" ca="1" si="0"/>
        <v>323.81622456125865</v>
      </c>
      <c r="H50" s="95">
        <f t="shared" ca="1" si="0"/>
        <v>326.02951712897288</v>
      </c>
      <c r="I50" s="95">
        <f t="shared" ca="1" si="0"/>
        <v>336.86319296906714</v>
      </c>
      <c r="J50" s="95">
        <f t="shared" ca="1" si="0"/>
        <v>321.413182642256</v>
      </c>
      <c r="K50" s="95">
        <f t="shared" ca="1" si="0"/>
        <v>378.22488400584427</v>
      </c>
      <c r="L50" s="95">
        <f t="shared" ca="1" si="0"/>
        <v>351.73365543114994</v>
      </c>
      <c r="M50" s="95">
        <f t="shared" ca="1" si="0"/>
        <v>341.18946214576687</v>
      </c>
      <c r="N50" s="95">
        <f t="shared" ca="1" si="0"/>
        <v>342.14061240606441</v>
      </c>
      <c r="O50" s="95">
        <f t="shared" ca="1" si="0"/>
        <v>382.1052166735372</v>
      </c>
      <c r="P50" s="95">
        <f t="shared" ca="1" si="0"/>
        <v>338.35351830845133</v>
      </c>
      <c r="Q50" s="58"/>
      <c r="R50" s="28"/>
    </row>
    <row r="51" spans="1:18" s="18" customFormat="1" ht="13.9" customHeight="1">
      <c r="A51" s="58"/>
      <c r="B51" s="61" t="s">
        <v>59</v>
      </c>
      <c r="C51" s="62"/>
      <c r="D51" s="64">
        <f ca="1">(D49/D46)*(D45/D35)*(D34/D29)*(D28/D26)*(D25/D23)-1</f>
        <v>0.90290977408589601</v>
      </c>
      <c r="E51" s="64">
        <f t="shared" ref="E51:P51" ca="1" si="1">(E49/E46)*(E45/E35)*(E34/E29)*(E28/E26)*(E25/E23)-1</f>
        <v>0.96472390118541518</v>
      </c>
      <c r="F51" s="64">
        <f t="shared" ca="1" si="1"/>
        <v>0.92807934361835831</v>
      </c>
      <c r="G51" s="64">
        <f t="shared" ca="1" si="1"/>
        <v>0.92259599224060351</v>
      </c>
      <c r="H51" s="64">
        <f t="shared" ca="1" si="1"/>
        <v>0.91051771292303085</v>
      </c>
      <c r="I51" s="64">
        <f t="shared" ca="1" si="1"/>
        <v>0.95418717329253311</v>
      </c>
      <c r="J51" s="64">
        <f t="shared" ca="1" si="1"/>
        <v>0.72703634223538316</v>
      </c>
      <c r="K51" s="64">
        <f t="shared" ca="1" si="1"/>
        <v>0.79596946741313834</v>
      </c>
      <c r="L51" s="64">
        <f t="shared" ca="1" si="1"/>
        <v>0.8228335631566841</v>
      </c>
      <c r="M51" s="64">
        <f t="shared" ca="1" si="1"/>
        <v>0.94877492795849827</v>
      </c>
      <c r="N51" s="64">
        <f t="shared" ca="1" si="1"/>
        <v>0.99965296733361764</v>
      </c>
      <c r="O51" s="64">
        <f t="shared" ca="1" si="1"/>
        <v>1.0676467902718501</v>
      </c>
      <c r="P51" s="64">
        <f t="shared" ca="1" si="1"/>
        <v>1.0177683836112412</v>
      </c>
      <c r="Q51" s="58"/>
      <c r="R51" s="28"/>
    </row>
    <row r="52" spans="1:18" s="18" customFormat="1" ht="6" customHeight="1">
      <c r="A52" s="58"/>
      <c r="B52" s="61"/>
      <c r="C52" s="62"/>
      <c r="D52" s="65"/>
      <c r="E52" s="65"/>
      <c r="F52" s="65"/>
      <c r="G52" s="65"/>
      <c r="H52" s="65"/>
      <c r="I52" s="65"/>
      <c r="J52" s="65"/>
      <c r="K52" s="65"/>
      <c r="L52" s="65"/>
      <c r="M52" s="65"/>
      <c r="N52" s="65"/>
      <c r="O52" s="65"/>
      <c r="P52" s="65"/>
      <c r="Q52" s="58"/>
      <c r="R52" s="28"/>
    </row>
    <row r="53" spans="1:18" s="18" customFormat="1">
      <c r="A53" s="58"/>
      <c r="B53" s="61" t="s">
        <v>123</v>
      </c>
      <c r="C53" s="62"/>
      <c r="D53" s="63">
        <f ca="1">IFERROR((D35/D34)*(D32-D23*(D29/D28)*(D26/D25)),"..")</f>
        <v>102.86395553138054</v>
      </c>
      <c r="E53" s="63">
        <f t="shared" ref="E53:P53" ca="1" si="2">IFERROR((E35/E34)*(E32-E23*(E29/E28)*(E26/E25)),"..")</f>
        <v>99.56860795347545</v>
      </c>
      <c r="F53" s="63">
        <f t="shared" ca="1" si="2"/>
        <v>95.961795652838958</v>
      </c>
      <c r="G53" s="63">
        <f t="shared" ca="1" si="2"/>
        <v>96.924302398009502</v>
      </c>
      <c r="H53" s="63">
        <f t="shared" ca="1" si="2"/>
        <v>97.833016546718341</v>
      </c>
      <c r="I53" s="63">
        <f t="shared" ca="1" si="2"/>
        <v>96.848979995789762</v>
      </c>
      <c r="J53" s="63">
        <f t="shared" ca="1" si="2"/>
        <v>100.86190923274637</v>
      </c>
      <c r="K53" s="63">
        <f t="shared" ca="1" si="2"/>
        <v>123.73081996911522</v>
      </c>
      <c r="L53" s="63">
        <f t="shared" ca="1" si="2"/>
        <v>109.26246644676357</v>
      </c>
      <c r="M53" s="63">
        <f t="shared" ca="1" si="2"/>
        <v>97.794184727712349</v>
      </c>
      <c r="N53" s="63">
        <f t="shared" ca="1" si="2"/>
        <v>98.740538568043235</v>
      </c>
      <c r="O53" s="63">
        <f t="shared" ca="1" si="2"/>
        <v>108.82724447101295</v>
      </c>
      <c r="P53" s="63">
        <f t="shared" ca="1" si="2"/>
        <v>97.692289573020261</v>
      </c>
      <c r="Q53" s="58"/>
      <c r="R53" s="28"/>
    </row>
    <row r="54" spans="1:18" s="18" customFormat="1" ht="12.6" customHeight="1">
      <c r="A54" s="58"/>
      <c r="B54" s="61" t="s">
        <v>59</v>
      </c>
      <c r="C54" s="62"/>
      <c r="D54" s="64">
        <f ca="1">(D32/D29)*(D28/D26)*(D25/D23)-1</f>
        <v>0.26836792457619496</v>
      </c>
      <c r="E54" s="64">
        <f t="shared" ref="E54:P54" ca="1" si="3">(E31/E29)*(E28/E26)*(E25/E23)-1</f>
        <v>0.24616360893296618</v>
      </c>
      <c r="F54" s="64">
        <f t="shared" ca="1" si="3"/>
        <v>0.2406318980556641</v>
      </c>
      <c r="G54" s="64">
        <f t="shared" ca="1" si="3"/>
        <v>0.25212781098339687</v>
      </c>
      <c r="H54" s="64">
        <f t="shared" ca="1" si="3"/>
        <v>0.24504330720139533</v>
      </c>
      <c r="I54" s="64">
        <f t="shared" ca="1" si="3"/>
        <v>0.2534568137139821</v>
      </c>
      <c r="J54" s="64">
        <f t="shared" ca="1" si="3"/>
        <v>0.22314210940130685</v>
      </c>
      <c r="K54" s="64">
        <f t="shared" ca="1" si="3"/>
        <v>0.22631553456743059</v>
      </c>
      <c r="L54" s="64">
        <f t="shared" ca="1" si="3"/>
        <v>0.22795583014234877</v>
      </c>
      <c r="M54" s="64">
        <f t="shared" ca="1" si="3"/>
        <v>0.24899210433786068</v>
      </c>
      <c r="N54" s="64">
        <f t="shared" ca="1" si="3"/>
        <v>0.23203165560917238</v>
      </c>
      <c r="O54" s="64">
        <f t="shared" ca="1" si="3"/>
        <v>0.28009676495684466</v>
      </c>
      <c r="P54" s="64">
        <f t="shared" ca="1" si="3"/>
        <v>0.23716137645099944</v>
      </c>
      <c r="Q54" s="58"/>
      <c r="R54" s="28"/>
    </row>
    <row r="55" spans="1:18" s="18" customFormat="1" ht="6" customHeight="1">
      <c r="A55" s="58"/>
      <c r="B55" s="61"/>
      <c r="C55" s="62"/>
      <c r="D55" s="65"/>
      <c r="E55" s="65"/>
      <c r="F55" s="65"/>
      <c r="G55" s="65"/>
      <c r="H55" s="65"/>
      <c r="I55" s="65"/>
      <c r="J55" s="65"/>
      <c r="K55" s="65"/>
      <c r="L55" s="65"/>
      <c r="M55" s="65"/>
      <c r="N55" s="65"/>
      <c r="O55" s="65"/>
      <c r="P55" s="65"/>
      <c r="Q55" s="58"/>
      <c r="R55" s="28"/>
    </row>
    <row r="56" spans="1:18" s="18" customFormat="1">
      <c r="A56" s="58"/>
      <c r="B56" s="61" t="s">
        <v>100</v>
      </c>
      <c r="C56" s="62"/>
      <c r="D56" s="63">
        <f ca="1">IFERROR((D35/D34)*(D33-D23*(D29/D28)*(D26/D25)),"..")</f>
        <v>112.81602263743206</v>
      </c>
      <c r="E56" s="63">
        <f t="shared" ref="E56:P56" ca="1" si="4">IFERROR((E35/E34)*(E33-E23*(E29/E28)*(E26/E25)),"..")</f>
        <v>104.44252678248407</v>
      </c>
      <c r="F56" s="63">
        <f t="shared" ca="1" si="4"/>
        <v>106.93070869631721</v>
      </c>
      <c r="G56" s="63">
        <f t="shared" ca="1" si="4"/>
        <v>106.73926911477993</v>
      </c>
      <c r="H56" s="63">
        <f t="shared" ca="1" si="4"/>
        <v>107.35774636235728</v>
      </c>
      <c r="I56" s="63">
        <f t="shared" ca="1" si="4"/>
        <v>109.10929880556657</v>
      </c>
      <c r="J56" s="63">
        <f t="shared" ca="1" si="4"/>
        <v>114.57051850426951</v>
      </c>
      <c r="K56" s="63">
        <f t="shared" ca="1" si="4"/>
        <v>131.91200646534588</v>
      </c>
      <c r="L56" s="63">
        <f t="shared" ca="1" si="4"/>
        <v>120.46650685080391</v>
      </c>
      <c r="M56" s="63">
        <f t="shared" ca="1" si="4"/>
        <v>106.0608725181644</v>
      </c>
      <c r="N56" s="63">
        <f t="shared" ca="1" si="4"/>
        <v>110.2169733506519</v>
      </c>
      <c r="O56" s="63">
        <f t="shared" ca="1" si="4"/>
        <v>124.12051801361388</v>
      </c>
      <c r="P56" s="63">
        <f t="shared" ca="1" si="4"/>
        <v>98.67855148305793</v>
      </c>
      <c r="Q56" s="58"/>
      <c r="R56" s="28"/>
    </row>
    <row r="57" spans="1:18" s="18" customFormat="1" ht="16.899999999999999" customHeight="1">
      <c r="A57" s="58"/>
      <c r="B57" s="61" t="s">
        <v>59</v>
      </c>
      <c r="C57" s="62"/>
      <c r="D57" s="64">
        <f ca="1">(D33/D29)*(D28/D26)*(D25/D23)-1</f>
        <v>0.29433246755626019</v>
      </c>
      <c r="E57" s="64">
        <f t="shared" ref="E57:P57" ca="1" si="5">(E33/E29)*(E28/E26)*(E25/E23)-1</f>
        <v>0.31028917287379021</v>
      </c>
      <c r="F57" s="64">
        <f t="shared" ca="1" si="5"/>
        <v>0.29478755591450856</v>
      </c>
      <c r="G57" s="64">
        <f t="shared" ca="1" si="5"/>
        <v>0.30341911451681547</v>
      </c>
      <c r="H57" s="64">
        <f t="shared" ca="1" si="5"/>
        <v>0.29924776926524999</v>
      </c>
      <c r="I57" s="64">
        <f t="shared" ca="1" si="5"/>
        <v>0.30751875721342925</v>
      </c>
      <c r="J57" s="64">
        <f t="shared" ca="1" si="5"/>
        <v>0.28270594358658085</v>
      </c>
      <c r="K57" s="64">
        <f t="shared" ca="1" si="5"/>
        <v>0.27882672426773869</v>
      </c>
      <c r="L57" s="64">
        <f t="shared" ca="1" si="5"/>
        <v>0.28177249190544695</v>
      </c>
      <c r="M57" s="64">
        <f t="shared" ca="1" si="5"/>
        <v>0.29431954516800207</v>
      </c>
      <c r="N57" s="64">
        <f t="shared" ca="1" si="5"/>
        <v>0.32309990887218554</v>
      </c>
      <c r="O57" s="64">
        <f t="shared" ca="1" si="5"/>
        <v>0.34563639193778495</v>
      </c>
      <c r="P57" s="64">
        <f t="shared" ca="1" si="5"/>
        <v>0.29641240022738824</v>
      </c>
      <c r="Q57" s="58"/>
      <c r="R57" s="28"/>
    </row>
    <row r="58" spans="1:18" s="18" customFormat="1" ht="6" customHeight="1">
      <c r="A58" s="58"/>
      <c r="B58" s="61"/>
      <c r="C58" s="62"/>
      <c r="D58" s="65"/>
      <c r="E58" s="65"/>
      <c r="F58" s="65"/>
      <c r="G58" s="65"/>
      <c r="H58" s="65"/>
      <c r="I58" s="65"/>
      <c r="J58" s="65"/>
      <c r="K58" s="65"/>
      <c r="L58" s="65"/>
      <c r="M58" s="65"/>
      <c r="N58" s="65"/>
      <c r="O58" s="65"/>
      <c r="P58" s="65"/>
      <c r="Q58" s="58"/>
      <c r="R58" s="28"/>
    </row>
    <row r="59" spans="1:18" s="18" customFormat="1">
      <c r="A59" s="58"/>
      <c r="B59" s="61" t="s">
        <v>160</v>
      </c>
      <c r="C59" s="62"/>
      <c r="D59" s="63">
        <f ca="1">IFERROR(D49-D33*(D46/D45)*(D35/D34),"..")</f>
        <v>232.92058214291706</v>
      </c>
      <c r="E59" s="63">
        <f t="shared" ref="E59:P59" ca="1" si="6">IFERROR(E49-E33*(E46/E45)*(E35/E34),"..")</f>
        <v>220.24073820172379</v>
      </c>
      <c r="F59" s="63">
        <f t="shared" ca="1" si="6"/>
        <v>228.60629968406801</v>
      </c>
      <c r="G59" s="63">
        <f t="shared" ca="1" si="6"/>
        <v>217.32103820786699</v>
      </c>
      <c r="H59" s="63">
        <f t="shared" ca="1" si="6"/>
        <v>218.87772389008717</v>
      </c>
      <c r="I59" s="63">
        <f t="shared" ca="1" si="6"/>
        <v>228.29775282031761</v>
      </c>
      <c r="J59" s="63">
        <f t="shared" ca="1" si="6"/>
        <v>196.43261179394665</v>
      </c>
      <c r="K59" s="63">
        <f t="shared" ca="1" si="6"/>
        <v>245.73336295965123</v>
      </c>
      <c r="L59" s="63">
        <f t="shared" ca="1" si="6"/>
        <v>231.28539831627256</v>
      </c>
      <c r="M59" s="63">
        <f t="shared" ca="1" si="6"/>
        <v>235.34905220688836</v>
      </c>
      <c r="N59" s="63">
        <f t="shared" ca="1" si="6"/>
        <v>231.55663546381379</v>
      </c>
      <c r="O59" s="63">
        <f t="shared" ca="1" si="6"/>
        <v>258.40375507122332</v>
      </c>
      <c r="P59" s="63">
        <f t="shared" ca="1" si="6"/>
        <v>239.81225872310898</v>
      </c>
      <c r="Q59" s="58"/>
      <c r="R59" s="28"/>
    </row>
    <row r="60" spans="1:18" s="18" customFormat="1" ht="17.45" customHeight="1">
      <c r="A60" s="58"/>
      <c r="B60" s="61" t="s">
        <v>59</v>
      </c>
      <c r="C60" s="62"/>
      <c r="D60" s="64">
        <f ca="1">(D49/D46)*(D45/D35)*(D34/D33)-1</f>
        <v>0.47018623250535385</v>
      </c>
      <c r="E60" s="64">
        <f t="shared" ref="E60:P60" ca="1" si="7">(E49/E46)*(E45/E35)*(E34/E33)-1</f>
        <v>0.49945824315733822</v>
      </c>
      <c r="F60" s="64">
        <f t="shared" ca="1" si="7"/>
        <v>0.48910864551563904</v>
      </c>
      <c r="G60" s="64">
        <f t="shared" ca="1" si="7"/>
        <v>0.47504050756024108</v>
      </c>
      <c r="H60" s="64">
        <f t="shared" ca="1" si="7"/>
        <v>0.47047988699142906</v>
      </c>
      <c r="I60" s="64">
        <f t="shared" ca="1" si="7"/>
        <v>0.49457677950049228</v>
      </c>
      <c r="J60" s="64">
        <f t="shared" ca="1" si="7"/>
        <v>0.34640082621462542</v>
      </c>
      <c r="K60" s="64">
        <f t="shared" ca="1" si="7"/>
        <v>0.40438843928720547</v>
      </c>
      <c r="L60" s="64">
        <f t="shared" ca="1" si="7"/>
        <v>0.42211942811076475</v>
      </c>
      <c r="M60" s="64">
        <f t="shared" ca="1" si="7"/>
        <v>0.50563663759365429</v>
      </c>
      <c r="N60" s="64">
        <f t="shared" ca="1" si="7"/>
        <v>0.51133935836948852</v>
      </c>
      <c r="O60" s="64">
        <f t="shared" ca="1" si="7"/>
        <v>0.53655683114688468</v>
      </c>
      <c r="P60" s="64">
        <f t="shared" ca="1" si="7"/>
        <v>0.55642477907286914</v>
      </c>
      <c r="Q60" s="64"/>
      <c r="R60" s="28"/>
    </row>
    <row r="61" spans="1:18" s="24" customFormat="1" ht="6" customHeight="1">
      <c r="A61" s="58"/>
      <c r="B61" s="75"/>
      <c r="C61" s="76"/>
      <c r="D61" s="77"/>
      <c r="E61" s="77"/>
      <c r="F61" s="77"/>
      <c r="G61" s="77"/>
      <c r="H61" s="77"/>
      <c r="I61" s="77"/>
      <c r="J61" s="77"/>
      <c r="K61" s="77"/>
      <c r="L61" s="77"/>
      <c r="M61" s="77"/>
      <c r="N61" s="77"/>
      <c r="O61" s="77"/>
      <c r="P61" s="77"/>
      <c r="Q61" s="58"/>
      <c r="R61" s="29"/>
    </row>
    <row r="62" spans="1:18" s="24" customFormat="1" ht="18" customHeight="1">
      <c r="A62" s="66"/>
      <c r="B62" s="67" t="s">
        <v>99</v>
      </c>
      <c r="C62" s="68"/>
      <c r="D62" s="66"/>
      <c r="E62" s="66"/>
      <c r="F62" s="66"/>
      <c r="G62" s="66"/>
      <c r="H62" s="66"/>
      <c r="I62" s="66"/>
      <c r="J62" s="66"/>
      <c r="K62" s="66"/>
      <c r="L62" s="66"/>
      <c r="M62" s="66"/>
      <c r="N62" s="66"/>
      <c r="O62" s="66"/>
      <c r="P62" s="66"/>
      <c r="Q62" s="66"/>
      <c r="R62" s="29"/>
    </row>
    <row r="63" spans="1:18" s="24" customFormat="1" ht="3" customHeight="1">
      <c r="A63" s="66"/>
      <c r="B63" s="112"/>
      <c r="C63" s="112"/>
      <c r="D63" s="112"/>
      <c r="E63" s="112"/>
      <c r="F63" s="112"/>
      <c r="G63" s="112"/>
      <c r="H63" s="112"/>
      <c r="I63" s="112"/>
      <c r="J63" s="112"/>
      <c r="K63" s="112"/>
      <c r="L63" s="112"/>
      <c r="M63" s="112"/>
      <c r="N63" s="112"/>
      <c r="O63" s="112"/>
      <c r="P63" s="112"/>
      <c r="Q63" s="66"/>
      <c r="R63" s="29"/>
    </row>
    <row r="64" spans="1:18" s="24" customFormat="1" ht="25.5" customHeight="1">
      <c r="A64" s="66"/>
      <c r="B64" s="112" t="s">
        <v>132</v>
      </c>
      <c r="C64" s="112"/>
      <c r="D64" s="112"/>
      <c r="E64" s="112"/>
      <c r="F64" s="112"/>
      <c r="G64" s="112"/>
      <c r="H64" s="112"/>
      <c r="I64" s="112"/>
      <c r="J64" s="112"/>
      <c r="K64" s="112"/>
      <c r="L64" s="112"/>
      <c r="M64" s="112"/>
      <c r="N64" s="112"/>
      <c r="O64" s="112"/>
      <c r="P64" s="112"/>
      <c r="Q64" s="66"/>
      <c r="R64" s="29"/>
    </row>
    <row r="65" spans="1:18" s="24" customFormat="1" ht="17.25" customHeight="1">
      <c r="A65" s="66"/>
      <c r="B65" s="69" t="s">
        <v>101</v>
      </c>
      <c r="C65" s="68"/>
      <c r="D65" s="66"/>
      <c r="E65" s="66"/>
      <c r="F65" s="66"/>
      <c r="G65" s="66"/>
      <c r="H65" s="66"/>
      <c r="I65" s="66"/>
      <c r="J65" s="66"/>
      <c r="K65" s="66"/>
      <c r="L65" s="66"/>
      <c r="M65" s="66"/>
      <c r="N65" s="66"/>
      <c r="O65" s="66"/>
      <c r="P65" s="66"/>
      <c r="Q65" s="66"/>
      <c r="R65" s="29"/>
    </row>
    <row r="66" spans="1:18" s="24" customFormat="1" ht="12.75">
      <c r="A66" s="66"/>
      <c r="B66" s="69" t="s">
        <v>102</v>
      </c>
      <c r="C66" s="68"/>
      <c r="D66" s="66"/>
      <c r="E66" s="66"/>
      <c r="F66" s="66"/>
      <c r="G66" s="66"/>
      <c r="H66" s="66"/>
      <c r="I66" s="66"/>
      <c r="J66" s="66"/>
      <c r="K66" s="66"/>
      <c r="L66" s="66"/>
      <c r="M66" s="66"/>
      <c r="N66" s="66"/>
      <c r="O66" s="66"/>
      <c r="P66" s="66"/>
      <c r="Q66" s="66"/>
      <c r="R66" s="29"/>
    </row>
    <row r="67" spans="1:18" s="24" customFormat="1" ht="3" customHeight="1">
      <c r="A67" s="66"/>
      <c r="B67" s="66"/>
      <c r="C67" s="68"/>
      <c r="D67" s="66"/>
      <c r="E67" s="66"/>
      <c r="F67" s="66"/>
      <c r="G67" s="66"/>
      <c r="H67" s="66"/>
      <c r="I67" s="66"/>
      <c r="J67" s="66"/>
      <c r="K67" s="66"/>
      <c r="L67" s="66"/>
      <c r="M67" s="66"/>
      <c r="N67" s="66"/>
      <c r="O67" s="66"/>
      <c r="P67" s="66"/>
      <c r="Q67" s="66"/>
      <c r="R67" s="29"/>
    </row>
    <row r="68" spans="1:18">
      <c r="A68" s="66"/>
      <c r="B68" s="108" t="s">
        <v>126</v>
      </c>
      <c r="C68" s="68"/>
      <c r="D68" s="66"/>
      <c r="E68" s="66"/>
      <c r="F68" s="66"/>
      <c r="G68" s="66"/>
      <c r="H68" s="66"/>
      <c r="I68" s="66"/>
      <c r="J68" s="66"/>
      <c r="K68" s="66"/>
      <c r="L68" s="66"/>
      <c r="M68" s="66"/>
      <c r="N68" s="66"/>
      <c r="O68" s="66"/>
      <c r="P68" s="66"/>
      <c r="Q68" s="66"/>
    </row>
  </sheetData>
  <mergeCells count="6">
    <mergeCell ref="B7:G7"/>
    <mergeCell ref="B64:P64"/>
    <mergeCell ref="B63:P63"/>
    <mergeCell ref="B16:G16"/>
    <mergeCell ref="B13:G13"/>
    <mergeCell ref="B10:G10"/>
  </mergeCells>
  <hyperlinks>
    <hyperlink ref="B68" r:id="rId1" xr:uid="{EAF8466E-92DB-4A17-8742-ED4D4EAC616A}"/>
  </hyperlink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0000000}">
          <x14:formula1>
            <xm:f>Lists!$A$14:$A$16</xm:f>
          </x14:formula1>
          <xm:sqref>B13</xm:sqref>
        </x14:dataValidation>
        <x14:dataValidation type="list" allowBlank="1" showInputMessage="1" showErrorMessage="1" xr:uid="{00000000-0002-0000-0600-000001000000}">
          <x14:formula1>
            <xm:f>Lists!$A$10:$A$12</xm:f>
          </x14:formula1>
          <xm:sqref>B10</xm:sqref>
        </x14:dataValidation>
        <x14:dataValidation type="list" allowBlank="1" showInputMessage="1" showErrorMessage="1" xr:uid="{00000000-0002-0000-0600-000002000000}">
          <x14:formula1>
            <xm:f>Lists!$A$5:$A$8</xm:f>
          </x14:formula1>
          <xm:sqref>B7</xm:sqref>
        </x14:dataValidation>
        <x14:dataValidation type="list" allowBlank="1" showInputMessage="1" showErrorMessage="1" xr:uid="{00000000-0002-0000-0600-000003000000}">
          <x14:formula1>
            <xm:f>Lists!$A$18:$A$19</xm:f>
          </x14:formula1>
          <xm:sqref>B17</xm:sqref>
        </x14:dataValidation>
        <x14:dataValidation type="list" showInputMessage="1" showErrorMessage="1" xr:uid="{81CC9F77-4E82-428C-ABA3-082CC0154729}">
          <x14:formula1>
            <xm:f>Lists!$A$18:$A$19</xm:f>
          </x14:formula1>
          <xm:sqref>B16:G16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I40"/>
  <sheetViews>
    <sheetView workbookViewId="0">
      <selection activeCell="D24" sqref="D24"/>
    </sheetView>
  </sheetViews>
  <sheetFormatPr defaultRowHeight="15"/>
  <sheetData>
    <row r="5" spans="1:9">
      <c r="A5" t="s">
        <v>17</v>
      </c>
      <c r="F5">
        <v>1</v>
      </c>
      <c r="G5" t="s">
        <v>17</v>
      </c>
      <c r="H5" t="s">
        <v>18</v>
      </c>
      <c r="I5" t="s">
        <v>61</v>
      </c>
    </row>
    <row r="6" spans="1:9">
      <c r="A6" t="s">
        <v>27</v>
      </c>
      <c r="F6">
        <v>2</v>
      </c>
      <c r="G6" t="s">
        <v>17</v>
      </c>
      <c r="H6" t="s">
        <v>19</v>
      </c>
      <c r="I6" t="s">
        <v>62</v>
      </c>
    </row>
    <row r="7" spans="1:9">
      <c r="A7" t="s">
        <v>51</v>
      </c>
      <c r="F7">
        <v>3</v>
      </c>
      <c r="G7" t="s">
        <v>17</v>
      </c>
      <c r="H7" t="s">
        <v>20</v>
      </c>
      <c r="I7" t="s">
        <v>63</v>
      </c>
    </row>
    <row r="8" spans="1:9">
      <c r="A8" t="s">
        <v>58</v>
      </c>
      <c r="F8">
        <v>4</v>
      </c>
      <c r="G8" t="s">
        <v>17</v>
      </c>
      <c r="H8" t="s">
        <v>21</v>
      </c>
      <c r="I8" t="s">
        <v>64</v>
      </c>
    </row>
    <row r="9" spans="1:9">
      <c r="F9">
        <v>5</v>
      </c>
      <c r="G9" t="s">
        <v>17</v>
      </c>
      <c r="H9" t="s">
        <v>22</v>
      </c>
      <c r="I9" t="s">
        <v>65</v>
      </c>
    </row>
    <row r="10" spans="1:9">
      <c r="A10" t="s">
        <v>35</v>
      </c>
      <c r="F10">
        <v>6</v>
      </c>
      <c r="G10" t="s">
        <v>17</v>
      </c>
      <c r="H10" t="s">
        <v>23</v>
      </c>
      <c r="I10" t="s">
        <v>66</v>
      </c>
    </row>
    <row r="11" spans="1:9">
      <c r="A11" t="s">
        <v>52</v>
      </c>
      <c r="F11">
        <v>7</v>
      </c>
      <c r="G11" t="s">
        <v>17</v>
      </c>
      <c r="H11" t="s">
        <v>24</v>
      </c>
      <c r="I11" t="s">
        <v>67</v>
      </c>
    </row>
    <row r="12" spans="1:9">
      <c r="A12" t="s">
        <v>41</v>
      </c>
      <c r="F12">
        <v>8</v>
      </c>
      <c r="G12" t="s">
        <v>17</v>
      </c>
      <c r="H12" t="s">
        <v>25</v>
      </c>
      <c r="I12" t="s">
        <v>68</v>
      </c>
    </row>
    <row r="13" spans="1:9">
      <c r="F13">
        <v>9</v>
      </c>
      <c r="G13" t="s">
        <v>17</v>
      </c>
      <c r="H13" t="s">
        <v>26</v>
      </c>
      <c r="I13" t="s">
        <v>69</v>
      </c>
    </row>
    <row r="14" spans="1:9">
      <c r="A14" t="s">
        <v>18</v>
      </c>
      <c r="F14">
        <v>10</v>
      </c>
      <c r="G14" t="s">
        <v>27</v>
      </c>
      <c r="H14" t="s">
        <v>18</v>
      </c>
      <c r="I14" t="s">
        <v>70</v>
      </c>
    </row>
    <row r="15" spans="1:9">
      <c r="A15" t="s">
        <v>53</v>
      </c>
      <c r="F15">
        <v>11</v>
      </c>
      <c r="G15" t="s">
        <v>27</v>
      </c>
      <c r="H15" t="s">
        <v>19</v>
      </c>
      <c r="I15" t="s">
        <v>71</v>
      </c>
    </row>
    <row r="16" spans="1:9">
      <c r="A16" t="s">
        <v>50</v>
      </c>
      <c r="F16">
        <v>12</v>
      </c>
      <c r="G16" t="s">
        <v>27</v>
      </c>
      <c r="H16" t="s">
        <v>20</v>
      </c>
      <c r="I16" t="s">
        <v>72</v>
      </c>
    </row>
    <row r="17" spans="1:9">
      <c r="F17">
        <v>13</v>
      </c>
      <c r="G17" t="s">
        <v>27</v>
      </c>
      <c r="H17" t="s">
        <v>21</v>
      </c>
      <c r="I17" t="s">
        <v>73</v>
      </c>
    </row>
    <row r="18" spans="1:9">
      <c r="A18" t="s">
        <v>56</v>
      </c>
      <c r="F18">
        <v>14</v>
      </c>
      <c r="G18" t="s">
        <v>27</v>
      </c>
      <c r="H18" t="s">
        <v>22</v>
      </c>
      <c r="I18" t="s">
        <v>74</v>
      </c>
    </row>
    <row r="19" spans="1:9">
      <c r="A19" t="s">
        <v>158</v>
      </c>
      <c r="F19">
        <v>15</v>
      </c>
      <c r="G19" t="s">
        <v>27</v>
      </c>
      <c r="H19" t="s">
        <v>23</v>
      </c>
      <c r="I19" t="s">
        <v>75</v>
      </c>
    </row>
    <row r="20" spans="1:9">
      <c r="F20">
        <v>16</v>
      </c>
      <c r="G20" t="s">
        <v>27</v>
      </c>
      <c r="H20" t="s">
        <v>24</v>
      </c>
      <c r="I20" t="s">
        <v>76</v>
      </c>
    </row>
    <row r="21" spans="1:9">
      <c r="F21">
        <v>17</v>
      </c>
      <c r="G21" t="s">
        <v>27</v>
      </c>
      <c r="H21" t="s">
        <v>25</v>
      </c>
      <c r="I21" t="s">
        <v>77</v>
      </c>
    </row>
    <row r="22" spans="1:9">
      <c r="F22">
        <v>18</v>
      </c>
      <c r="G22" t="s">
        <v>27</v>
      </c>
      <c r="H22" t="s">
        <v>26</v>
      </c>
      <c r="I22" t="s">
        <v>78</v>
      </c>
    </row>
    <row r="23" spans="1:9">
      <c r="F23">
        <v>19</v>
      </c>
      <c r="G23" t="s">
        <v>28</v>
      </c>
      <c r="H23" t="s">
        <v>18</v>
      </c>
      <c r="I23" t="s">
        <v>79</v>
      </c>
    </row>
    <row r="24" spans="1:9">
      <c r="F24">
        <v>20</v>
      </c>
      <c r="G24" t="s">
        <v>28</v>
      </c>
      <c r="H24" t="s">
        <v>19</v>
      </c>
      <c r="I24" t="s">
        <v>80</v>
      </c>
    </row>
    <row r="25" spans="1:9">
      <c r="F25">
        <v>21</v>
      </c>
      <c r="G25" t="s">
        <v>28</v>
      </c>
      <c r="H25" t="s">
        <v>20</v>
      </c>
      <c r="I25" t="s">
        <v>81</v>
      </c>
    </row>
    <row r="26" spans="1:9">
      <c r="F26">
        <v>22</v>
      </c>
      <c r="G26" t="s">
        <v>28</v>
      </c>
      <c r="H26" t="s">
        <v>21</v>
      </c>
      <c r="I26" t="s">
        <v>82</v>
      </c>
    </row>
    <row r="27" spans="1:9">
      <c r="F27">
        <v>23</v>
      </c>
      <c r="G27" t="s">
        <v>28</v>
      </c>
      <c r="H27" t="s">
        <v>22</v>
      </c>
      <c r="I27" t="s">
        <v>83</v>
      </c>
    </row>
    <row r="28" spans="1:9">
      <c r="F28">
        <v>24</v>
      </c>
      <c r="G28" t="s">
        <v>28</v>
      </c>
      <c r="H28" t="s">
        <v>23</v>
      </c>
      <c r="I28" t="s">
        <v>84</v>
      </c>
    </row>
    <row r="29" spans="1:9">
      <c r="F29">
        <v>25</v>
      </c>
      <c r="G29" t="s">
        <v>28</v>
      </c>
      <c r="H29" t="s">
        <v>24</v>
      </c>
      <c r="I29" t="s">
        <v>85</v>
      </c>
    </row>
    <row r="30" spans="1:9">
      <c r="F30">
        <v>26</v>
      </c>
      <c r="G30" t="s">
        <v>28</v>
      </c>
      <c r="H30" t="s">
        <v>25</v>
      </c>
      <c r="I30" t="s">
        <v>86</v>
      </c>
    </row>
    <row r="31" spans="1:9">
      <c r="F31">
        <v>27</v>
      </c>
      <c r="G31" t="s">
        <v>28</v>
      </c>
      <c r="H31" t="s">
        <v>26</v>
      </c>
      <c r="I31" t="s">
        <v>87</v>
      </c>
    </row>
    <row r="32" spans="1:9">
      <c r="F32">
        <v>28</v>
      </c>
      <c r="G32" t="s">
        <v>29</v>
      </c>
      <c r="H32" t="s">
        <v>18</v>
      </c>
      <c r="I32" t="s">
        <v>88</v>
      </c>
    </row>
    <row r="33" spans="6:9">
      <c r="F33">
        <v>29</v>
      </c>
      <c r="G33" t="s">
        <v>29</v>
      </c>
      <c r="H33" t="s">
        <v>19</v>
      </c>
      <c r="I33" t="s">
        <v>89</v>
      </c>
    </row>
    <row r="34" spans="6:9">
      <c r="F34">
        <v>30</v>
      </c>
      <c r="G34" t="s">
        <v>29</v>
      </c>
      <c r="H34" t="s">
        <v>20</v>
      </c>
      <c r="I34" t="s">
        <v>90</v>
      </c>
    </row>
    <row r="35" spans="6:9">
      <c r="F35">
        <v>31</v>
      </c>
      <c r="G35" t="s">
        <v>29</v>
      </c>
      <c r="H35" t="s">
        <v>21</v>
      </c>
      <c r="I35" t="s">
        <v>91</v>
      </c>
    </row>
    <row r="36" spans="6:9">
      <c r="F36">
        <v>32</v>
      </c>
      <c r="G36" t="s">
        <v>29</v>
      </c>
      <c r="H36" t="s">
        <v>22</v>
      </c>
      <c r="I36" t="s">
        <v>92</v>
      </c>
    </row>
    <row r="37" spans="6:9">
      <c r="F37">
        <v>33</v>
      </c>
      <c r="G37" t="s">
        <v>29</v>
      </c>
      <c r="H37" t="s">
        <v>23</v>
      </c>
      <c r="I37" t="s">
        <v>93</v>
      </c>
    </row>
    <row r="38" spans="6:9">
      <c r="F38">
        <v>34</v>
      </c>
      <c r="G38" t="s">
        <v>29</v>
      </c>
      <c r="H38" t="s">
        <v>24</v>
      </c>
      <c r="I38" t="s">
        <v>94</v>
      </c>
    </row>
    <row r="39" spans="6:9">
      <c r="F39">
        <v>35</v>
      </c>
      <c r="G39" t="s">
        <v>29</v>
      </c>
      <c r="H39" t="s">
        <v>25</v>
      </c>
      <c r="I39" t="s">
        <v>95</v>
      </c>
    </row>
    <row r="40" spans="6:9">
      <c r="F40">
        <v>36</v>
      </c>
      <c r="G40" t="s">
        <v>29</v>
      </c>
      <c r="H40" t="s">
        <v>26</v>
      </c>
      <c r="I40" t="s">
        <v>96</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5607E96166674DA747D9B1D36C7A3C" ma:contentTypeVersion="9" ma:contentTypeDescription="Create a new document." ma:contentTypeScope="" ma:versionID="0e9c3431e774f17658346a145e06eadc">
  <xsd:schema xmlns:xsd="http://www.w3.org/2001/XMLSchema" xmlns:xs="http://www.w3.org/2001/XMLSchema" xmlns:p="http://schemas.microsoft.com/office/2006/metadata/properties" xmlns:ns3="23084fd8-eaab-4180-8092-87b18a2abc48" xmlns:ns4="bdd74636-dadf-4860-824b-e9e5a119a309" targetNamespace="http://schemas.microsoft.com/office/2006/metadata/properties" ma:root="true" ma:fieldsID="2ce1c84d551fb9992b5720799885d7d7" ns3:_="" ns4:_="">
    <xsd:import namespace="23084fd8-eaab-4180-8092-87b18a2abc48"/>
    <xsd:import namespace="bdd74636-dadf-4860-824b-e9e5a119a30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84fd8-eaab-4180-8092-87b18a2abc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dd74636-dadf-4860-824b-e9e5a119a30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FAEDE3-C2E2-47E7-8DA2-40C159A2227E}">
  <ds:schemaRef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23084fd8-eaab-4180-8092-87b18a2abc48"/>
    <ds:schemaRef ds:uri="bdd74636-dadf-4860-824b-e9e5a119a309"/>
    <ds:schemaRef ds:uri="http://www.w3.org/XML/1998/namespace"/>
    <ds:schemaRef ds:uri="http://purl.org/dc/dcmitype/"/>
  </ds:schemaRefs>
</ds:datastoreItem>
</file>

<file path=customXml/itemProps2.xml><?xml version="1.0" encoding="utf-8"?>
<ds:datastoreItem xmlns:ds="http://schemas.openxmlformats.org/officeDocument/2006/customXml" ds:itemID="{CBD5D68A-897C-4A80-A78C-679FC23672BD}">
  <ds:schemaRefs>
    <ds:schemaRef ds:uri="http://schemas.microsoft.com/sharepoint/v3/contenttype/forms"/>
  </ds:schemaRefs>
</ds:datastoreItem>
</file>

<file path=customXml/itemProps3.xml><?xml version="1.0" encoding="utf-8"?>
<ds:datastoreItem xmlns:ds="http://schemas.openxmlformats.org/officeDocument/2006/customXml" ds:itemID="{0B987804-ACD3-4848-8E69-E262A0593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084fd8-eaab-4180-8092-87b18a2abc48"/>
    <ds:schemaRef ds:uri="bdd74636-dadf-4860-824b-e9e5a119a3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 group data</vt:lpstr>
      <vt:lpstr>Workplace region data</vt:lpstr>
      <vt:lpstr>Home region data</vt:lpstr>
      <vt:lpstr>Using this tool</vt:lpstr>
      <vt:lpstr>Age group</vt:lpstr>
      <vt:lpstr>Workplace region</vt:lpstr>
      <vt:lpstr>Home region</vt:lpstr>
      <vt:lpstr>Lists</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MCGUINNESS, Feargal</dc:creator>
  <cp:lastModifiedBy>Alvee</cp:lastModifiedBy>
  <dcterms:created xsi:type="dcterms:W3CDTF">2018-12-04T15:08:43Z</dcterms:created>
  <dcterms:modified xsi:type="dcterms:W3CDTF">2025-08-27T01:52:45Z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francisdevineb@parliament.uk</vt:lpwstr>
  </property>
  <property fmtid="{D5CDD505-2E9C-101B-9397-08002B2CF9AE}" pid="5" name="MSIP_Label_a8f77787-5df4-43b6-a2a8-8d8b678a318b_SetDate">
    <vt:lpwstr>2019-10-29T14:07:55.7657632Z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cdbb3b95-c15a-44fd-8ba3-e05e26eb20ac</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y fmtid="{D5CDD505-2E9C-101B-9397-08002B2CF9AE}" pid="11" name="ContentTypeId">
    <vt:lpwstr>0x010100705607E96166674DA747D9B1D36C7A3C</vt:lpwstr>
  </property>
</Properties>
</file>