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8_{008DCD06-7641-4BED-A92D-2519A66CE03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15" i="11" s="1"/>
  <c r="F15" i="11" s="1"/>
  <c r="E11" i="11" l="1"/>
  <c r="F11" i="11" s="1"/>
  <c r="E10" i="11"/>
  <c r="E9" i="11"/>
  <c r="I5" i="11"/>
  <c r="H33" i="11"/>
  <c r="H32" i="11"/>
  <c r="H31" i="11"/>
  <c r="H30" i="11"/>
  <c r="H29" i="11"/>
  <c r="H28" i="11"/>
  <c r="H26" i="11"/>
  <c r="H20" i="11"/>
  <c r="H14" i="11"/>
  <c r="H8" i="11"/>
  <c r="F10" i="11" l="1"/>
  <c r="E12" i="11" s="1"/>
  <c r="F12" i="11" s="1"/>
  <c r="E13" i="11"/>
  <c r="E21" i="11"/>
  <c r="F21" i="11" s="1"/>
  <c r="E22" i="11" s="1"/>
  <c r="F22" i="11" s="1"/>
  <c r="H22" i="11" s="1"/>
  <c r="F9" i="11"/>
  <c r="H9" i="11" s="1"/>
  <c r="I6" i="11"/>
  <c r="H21" i="11" l="1"/>
  <c r="E23" i="11"/>
  <c r="F23" i="11" s="1"/>
  <c r="E24" i="11" s="1"/>
  <c r="H27" i="11"/>
  <c r="H10" i="11"/>
  <c r="F13" i="11"/>
  <c r="H13" i="11" s="1"/>
  <c r="J5" i="11"/>
  <c r="K5" i="11" s="1"/>
  <c r="L5" i="11" s="1"/>
  <c r="M5" i="11" s="1"/>
  <c r="N5" i="11" s="1"/>
  <c r="O5" i="11" s="1"/>
  <c r="P5" i="11" s="1"/>
  <c r="I4" i="11"/>
  <c r="H15" i="11" l="1"/>
  <c r="E16" i="11"/>
  <c r="E25" i="11"/>
  <c r="F25" i="11" s="1"/>
  <c r="H25" i="11" s="1"/>
  <c r="H23" i="11"/>
  <c r="F24" i="11"/>
  <c r="H24" i="11" s="1"/>
  <c r="H11" i="11"/>
  <c r="H12" i="11"/>
  <c r="P4" i="11"/>
  <c r="Q5" i="11"/>
  <c r="R5" i="11" s="1"/>
  <c r="S5" i="11" s="1"/>
  <c r="T5" i="11" s="1"/>
  <c r="U5" i="11" s="1"/>
  <c r="V5" i="11" s="1"/>
  <c r="W5" i="11" s="1"/>
  <c r="J6" i="11"/>
  <c r="F16" i="11" l="1"/>
  <c r="H16" i="11" s="1"/>
  <c r="W4" i="11"/>
  <c r="X5" i="11"/>
  <c r="Y5" i="11" s="1"/>
  <c r="Z5" i="11" s="1"/>
  <c r="AA5" i="11" s="1"/>
  <c r="AB5" i="11" s="1"/>
  <c r="AC5" i="11" s="1"/>
  <c r="AD5" i="11" s="1"/>
  <c r="K6" i="11"/>
  <c r="E17" i="11" l="1"/>
  <c r="AE5" i="11"/>
  <c r="AF5" i="11" s="1"/>
  <c r="AG5" i="11" s="1"/>
  <c r="AH5" i="11" s="1"/>
  <c r="AI5" i="11" s="1"/>
  <c r="AJ5" i="11" s="1"/>
  <c r="AD4" i="11"/>
  <c r="L6" i="11"/>
  <c r="E18" i="11" l="1"/>
  <c r="F17" i="11"/>
  <c r="H17" i="11" s="1"/>
  <c r="AK5" i="11"/>
  <c r="AL5" i="11" s="1"/>
  <c r="AM5" i="11" s="1"/>
  <c r="AN5" i="11" s="1"/>
  <c r="AO5" i="11" s="1"/>
  <c r="AP5" i="11" s="1"/>
  <c r="AQ5" i="11" s="1"/>
  <c r="M6" i="11"/>
  <c r="E19" i="11" l="1"/>
  <c r="F19" i="11" s="1"/>
  <c r="H19" i="11" s="1"/>
  <c r="F18" i="11"/>
  <c r="H18" i="11" s="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<sst xmlns="http://schemas.openxmlformats.org/spreadsheetml/2006/main" count="83" uniqueCount="63">
  <si>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</si>
  <si>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</si>
  <si>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</si>
  <si>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</si>
  <si>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</si>
  <si>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</si>
  <si>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</si>
  <si>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</si>
  <si>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</si>
  <si>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</si>
  <si>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</si>
  <si>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</si>
  <si>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</si>
  <si>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</si>
  <si>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</si>
  <si>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</si>
  <si>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</si>
  <si>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</si>
  <si>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</si>
  <si>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</si>
  <si>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</si>
  <si>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</si>
  <si>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</si>
  <si>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</si>
  <si>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</si>
  <si>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</si>
  <si>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</si>
  <si>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</si>
  <si>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</si>
  <si>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</si>
  <si>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</si>
  <si>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</si>
  <si>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</si>
  <si>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</si>
  <si>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</si>
  <si>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</si>
  <si>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</si>
  <si>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</si>
  <si>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</si>
  <si>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</si>
  <si>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</si>
  <si>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</si>
  <si>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</si>
  <si>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</si>
  <si>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</si>
  <si>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</si>
  <si>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KCERT </t>
  </si>
  <si>
    <t>ILAB EXCEL TEAM</t>
  </si>
  <si>
    <t>JEREMY, BETSY, ALVIN</t>
  </si>
  <si>
    <t>Jeremy</t>
  </si>
  <si>
    <t>Adding the levers for Land use sequestering</t>
  </si>
  <si>
    <t>Alvin, Jere</t>
  </si>
  <si>
    <t>Feed back from Tom of TAMC</t>
  </si>
  <si>
    <t>Alvin</t>
  </si>
  <si>
    <t>Follow up with Mitch on Web hosting</t>
  </si>
  <si>
    <t>Betsy</t>
  </si>
  <si>
    <t>Health check</t>
  </si>
  <si>
    <t xml:space="preserve">Week 1 </t>
  </si>
  <si>
    <t xml:space="preserve">Follow up on the varioust sectors after </t>
  </si>
  <si>
    <t>All</t>
  </si>
  <si>
    <t xml:space="preserve">Week 2 </t>
  </si>
  <si>
    <t>Remodelling of the model after the health check</t>
  </si>
  <si>
    <t>Working on the Webtool after the health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</si>
</sst>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3" borderId="2" xfId="12" applyFill="1" applyAlignment="1">
      <alignment horizontal="left" vertical="center" wrapText="1" indent="2"/>
    </xf>
    <xf numFmtId="0" fontId="9" fillId="3" borderId="2" xfId="12" applyFill="1" applyAlignment="1">
      <alignment horizontal="center" vertical="center" wrapText="1"/>
    </xf>
    <xf numFmtId="0" fontId="9" fillId="4"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17" sqref="B17"/>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37</v>
      </c>
      <c r="B1" s="62" t="s">
        <v>46</v>
      </c>
      <c r="C1" s="1"/>
      <c r="D1" s="2"/>
      <c r="E1" s="4"/>
      <c r="F1" s="47"/>
      <c r="H1" s="2"/>
      <c r="I1" s="84"/>
    </row>
    <row r="2" spans="1:64" ht="30" customHeight="1" x14ac:dyDescent="0.35">
      <c r="A2" s="58" t="s">
        <v>31</v>
      </c>
      <c r="B2" s="63" t="s">
        <v>47</v>
      </c>
      <c r="I2" s="85"/>
    </row>
    <row r="3" spans="1:64" ht="30" customHeight="1" x14ac:dyDescent="0.3">
      <c r="A3" s="58" t="s">
        <v>38</v>
      </c>
      <c r="B3" s="64" t="s">
        <v>48</v>
      </c>
      <c r="C3" s="91" t="s">
        <v>6</v>
      </c>
      <c r="D3" s="92"/>
      <c r="E3" s="90">
        <f ca="1">TODAY()</f>
        <v>44587</v>
      </c>
      <c r="F3" s="90"/>
    </row>
    <row r="4" spans="1:64" ht="30" customHeight="1" x14ac:dyDescent="0.3">
      <c r="A4" s="59" t="s">
        <v>39</v>
      </c>
      <c r="C4" s="91" t="s">
        <v>13</v>
      </c>
      <c r="D4" s="92"/>
      <c r="E4" s="7">
        <v>1</v>
      </c>
      <c r="I4" s="87">
        <f ca="1">I5</f>
        <v>44585</v>
      </c>
      <c r="J4" s="88"/>
      <c r="K4" s="88"/>
      <c r="L4" s="88"/>
      <c r="M4" s="88"/>
      <c r="N4" s="88"/>
      <c r="O4" s="89"/>
      <c r="P4" s="87">
        <f ca="1">P5</f>
        <v>44592</v>
      </c>
      <c r="Q4" s="88"/>
      <c r="R4" s="88"/>
      <c r="S4" s="88"/>
      <c r="T4" s="88"/>
      <c r="U4" s="88"/>
      <c r="V4" s="89"/>
      <c r="W4" s="87">
        <f ca="1">W5</f>
        <v>44599</v>
      </c>
      <c r="X4" s="88"/>
      <c r="Y4" s="88"/>
      <c r="Z4" s="88"/>
      <c r="AA4" s="88"/>
      <c r="AB4" s="88"/>
      <c r="AC4" s="89"/>
      <c r="AD4" s="87">
        <f ca="1">AD5</f>
        <v>44606</v>
      </c>
      <c r="AE4" s="88"/>
      <c r="AF4" s="88"/>
      <c r="AG4" s="88"/>
      <c r="AH4" s="88"/>
      <c r="AI4" s="88"/>
      <c r="AJ4" s="89"/>
      <c r="AK4" s="87">
        <f ca="1">AK5</f>
        <v>44613</v>
      </c>
      <c r="AL4" s="88"/>
      <c r="AM4" s="88"/>
      <c r="AN4" s="88"/>
      <c r="AO4" s="88"/>
      <c r="AP4" s="88"/>
      <c r="AQ4" s="89"/>
      <c r="AR4" s="87">
        <f ca="1">AR5</f>
        <v>44620</v>
      </c>
      <c r="AS4" s="88"/>
      <c r="AT4" s="88"/>
      <c r="AU4" s="88"/>
      <c r="AV4" s="88"/>
      <c r="AW4" s="88"/>
      <c r="AX4" s="89"/>
      <c r="AY4" s="87">
        <f ca="1">AY5</f>
        <v>44627</v>
      </c>
      <c r="AZ4" s="88"/>
      <c r="BA4" s="88"/>
      <c r="BB4" s="88"/>
      <c r="BC4" s="88"/>
      <c r="BD4" s="88"/>
      <c r="BE4" s="89"/>
      <c r="BF4" s="87">
        <f ca="1">BF5</f>
        <v>44634</v>
      </c>
      <c r="BG4" s="88"/>
      <c r="BH4" s="88"/>
      <c r="BI4" s="88"/>
      <c r="BJ4" s="88"/>
      <c r="BK4" s="88"/>
      <c r="BL4" s="89"/>
    </row>
    <row r="5" spans="1:64" ht="15" customHeight="1" x14ac:dyDescent="0.3">
      <c r="A5" s="59" t="s">
        <v>40</v>
      </c>
      <c r="B5" s="83"/>
      <c r="C5" s="83"/>
      <c r="D5" s="83"/>
      <c r="E5" s="83"/>
      <c r="F5" s="83"/>
      <c r="G5" s="83"/>
      <c r="I5" s="11">
        <f ca="1">Project_Start-WEEKDAY(Project_Start,1)+2+7*(Display_Week-1)</f>
        <v>44585</v>
      </c>
      <c r="J5" s="10">
        <f ca="1">I5+1</f>
        <v>44586</v>
      </c>
      <c r="K5" s="10">
        <f t="shared" ref="K5:AX5" ca="1" si="0">J5+1</f>
        <v>44587</v>
      </c>
      <c r="L5" s="10">
        <f t="shared" ca="1" si="0"/>
        <v>44588</v>
      </c>
      <c r="M5" s="10">
        <f t="shared" ca="1" si="0"/>
        <v>44589</v>
      </c>
      <c r="N5" s="10">
        <f t="shared" ca="1" si="0"/>
        <v>44590</v>
      </c>
      <c r="O5" s="12">
        <f t="shared" ca="1" si="0"/>
        <v>44591</v>
      </c>
      <c r="P5" s="11">
        <f ca="1">O5+1</f>
        <v>44592</v>
      </c>
      <c r="Q5" s="10">
        <f ca="1">P5+1</f>
        <v>44593</v>
      </c>
      <c r="R5" s="10">
        <f t="shared" ca="1" si="0"/>
        <v>44594</v>
      </c>
      <c r="S5" s="10">
        <f t="shared" ca="1" si="0"/>
        <v>44595</v>
      </c>
      <c r="T5" s="10">
        <f t="shared" ca="1" si="0"/>
        <v>44596</v>
      </c>
      <c r="U5" s="10">
        <f t="shared" ca="1" si="0"/>
        <v>44597</v>
      </c>
      <c r="V5" s="12">
        <f t="shared" ca="1" si="0"/>
        <v>44598</v>
      </c>
      <c r="W5" s="11">
        <f ca="1">V5+1</f>
        <v>44599</v>
      </c>
      <c r="X5" s="10">
        <f ca="1">W5+1</f>
        <v>44600</v>
      </c>
      <c r="Y5" s="10">
        <f t="shared" ca="1" si="0"/>
        <v>44601</v>
      </c>
      <c r="Z5" s="10">
        <f t="shared" ca="1" si="0"/>
        <v>44602</v>
      </c>
      <c r="AA5" s="10">
        <f t="shared" ca="1" si="0"/>
        <v>44603</v>
      </c>
      <c r="AB5" s="10">
        <f t="shared" ca="1" si="0"/>
        <v>44604</v>
      </c>
      <c r="AC5" s="12">
        <f t="shared" ca="1" si="0"/>
        <v>44605</v>
      </c>
      <c r="AD5" s="11">
        <f ca="1">AC5+1</f>
        <v>44606</v>
      </c>
      <c r="AE5" s="10">
        <f ca="1">AD5+1</f>
        <v>44607</v>
      </c>
      <c r="AF5" s="10">
        <f t="shared" ca="1" si="0"/>
        <v>44608</v>
      </c>
      <c r="AG5" s="10">
        <f t="shared" ca="1" si="0"/>
        <v>44609</v>
      </c>
      <c r="AH5" s="10">
        <f t="shared" ca="1" si="0"/>
        <v>44610</v>
      </c>
      <c r="AI5" s="10">
        <f t="shared" ca="1" si="0"/>
        <v>44611</v>
      </c>
      <c r="AJ5" s="12">
        <f t="shared" ca="1" si="0"/>
        <v>44612</v>
      </c>
      <c r="AK5" s="11">
        <f ca="1">AJ5+1</f>
        <v>44613</v>
      </c>
      <c r="AL5" s="10">
        <f ca="1">AK5+1</f>
        <v>44614</v>
      </c>
      <c r="AM5" s="10">
        <f t="shared" ca="1" si="0"/>
        <v>44615</v>
      </c>
      <c r="AN5" s="10">
        <f t="shared" ca="1" si="0"/>
        <v>44616</v>
      </c>
      <c r="AO5" s="10">
        <f t="shared" ca="1" si="0"/>
        <v>44617</v>
      </c>
      <c r="AP5" s="10">
        <f t="shared" ca="1" si="0"/>
        <v>44618</v>
      </c>
      <c r="AQ5" s="12">
        <f t="shared" ca="1" si="0"/>
        <v>44619</v>
      </c>
      <c r="AR5" s="11">
        <f ca="1">AQ5+1</f>
        <v>44620</v>
      </c>
      <c r="AS5" s="10">
        <f ca="1">AR5+1</f>
        <v>44621</v>
      </c>
      <c r="AT5" s="10">
        <f t="shared" ca="1" si="0"/>
        <v>44622</v>
      </c>
      <c r="AU5" s="10">
        <f t="shared" ca="1" si="0"/>
        <v>44623</v>
      </c>
      <c r="AV5" s="10">
        <f t="shared" ca="1" si="0"/>
        <v>44624</v>
      </c>
      <c r="AW5" s="10">
        <f t="shared" ca="1" si="0"/>
        <v>44625</v>
      </c>
      <c r="AX5" s="12">
        <f t="shared" ca="1" si="0"/>
        <v>44626</v>
      </c>
      <c r="AY5" s="11">
        <f ca="1">AX5+1</f>
        <v>44627</v>
      </c>
      <c r="AZ5" s="10">
        <f ca="1">AY5+1</f>
        <v>44628</v>
      </c>
      <c r="BA5" s="10">
        <f t="shared" ref="BA5:BE5" ca="1" si="1">AZ5+1</f>
        <v>44629</v>
      </c>
      <c r="BB5" s="10">
        <f t="shared" ca="1" si="1"/>
        <v>44630</v>
      </c>
      <c r="BC5" s="10">
        <f t="shared" ca="1" si="1"/>
        <v>44631</v>
      </c>
      <c r="BD5" s="10">
        <f t="shared" ca="1" si="1"/>
        <v>44632</v>
      </c>
      <c r="BE5" s="12">
        <f t="shared" ca="1" si="1"/>
        <v>44633</v>
      </c>
      <c r="BF5" s="11">
        <f ca="1">BE5+1</f>
        <v>44634</v>
      </c>
      <c r="BG5" s="10">
        <f ca="1">BF5+1</f>
        <v>44635</v>
      </c>
      <c r="BH5" s="10">
        <f t="shared" ref="BH5:BL5" ca="1" si="2">BG5+1</f>
        <v>44636</v>
      </c>
      <c r="BI5" s="10">
        <f t="shared" ca="1" si="2"/>
        <v>44637</v>
      </c>
      <c r="BJ5" s="10">
        <f t="shared" ca="1" si="2"/>
        <v>44638</v>
      </c>
      <c r="BK5" s="10">
        <f t="shared" ca="1" si="2"/>
        <v>44639</v>
      </c>
      <c r="BL5" s="12">
        <f t="shared" ca="1" si="2"/>
        <v>44640</v>
      </c>
    </row>
    <row r="6" spans="1:64" ht="30" customHeight="1" thickBot="1" x14ac:dyDescent="0.35">
      <c r="A6" s="59" t="s">
        <v>41</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42</v>
      </c>
      <c r="B8" s="18" t="s">
        <v>57</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48.6" customHeight="1" thickBot="1" x14ac:dyDescent="0.35">
      <c r="A9" s="59" t="s">
        <v>43</v>
      </c>
      <c r="B9" s="93" t="s">
        <v>56</v>
      </c>
      <c r="C9" s="71" t="s">
        <v>49</v>
      </c>
      <c r="D9" s="22">
        <v>0.5</v>
      </c>
      <c r="E9" s="65">
        <f ca="1">Project_Start</f>
        <v>44587</v>
      </c>
      <c r="F9" s="65">
        <f ca="1">E9+2</f>
        <v>44589</v>
      </c>
      <c r="G9" s="17"/>
      <c r="H9" s="17">
        <f t="shared" ca="1"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44</v>
      </c>
      <c r="B10" s="94" t="s">
        <v>50</v>
      </c>
      <c r="C10" s="71" t="s">
        <v>51</v>
      </c>
      <c r="D10" s="22">
        <v>0</v>
      </c>
      <c r="E10" s="65">
        <f ca="1">Project_Start+1</f>
        <v>44588</v>
      </c>
      <c r="F10" s="65">
        <f ca="1">E10+1</f>
        <v>44589</v>
      </c>
      <c r="G10" s="17"/>
      <c r="H10" s="17">
        <f t="shared" ca="1"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93" t="s">
        <v>52</v>
      </c>
      <c r="C11" s="71" t="s">
        <v>53</v>
      </c>
      <c r="D11" s="22">
        <v>0</v>
      </c>
      <c r="E11" s="65">
        <f ca="1">Project_Start</f>
        <v>44587</v>
      </c>
      <c r="F11" s="65">
        <f ca="1">E11+5</f>
        <v>44592</v>
      </c>
      <c r="G11" s="17"/>
      <c r="H11" s="17">
        <f t="shared" ca="1" si="6"/>
        <v>6</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45.6" customHeight="1" thickBot="1" x14ac:dyDescent="0.35">
      <c r="A12" s="58"/>
      <c r="B12" s="93" t="s">
        <v>54</v>
      </c>
      <c r="C12" s="71" t="s">
        <v>55</v>
      </c>
      <c r="D12" s="22">
        <v>0.5</v>
      </c>
      <c r="E12" s="65">
        <f ca="1">F10</f>
        <v>44589</v>
      </c>
      <c r="F12" s="65">
        <f ca="1">E12</f>
        <v>44589</v>
      </c>
      <c r="G12" s="17"/>
      <c r="H12" s="17">
        <f t="shared" ca="1"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49.2" customHeight="1" thickBot="1" x14ac:dyDescent="0.35">
      <c r="A13" s="58"/>
      <c r="B13" s="93" t="s">
        <v>58</v>
      </c>
      <c r="C13" s="71" t="s">
        <v>59</v>
      </c>
      <c r="D13" s="22">
        <v>0.25</v>
      </c>
      <c r="E13" s="65">
        <f ca="1">E10</f>
        <v>44588</v>
      </c>
      <c r="F13" s="65">
        <f ca="1">E13+2</f>
        <v>44590</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45</v>
      </c>
      <c r="B14" s="23" t="s">
        <v>60</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49.2" customHeight="1" thickBot="1" x14ac:dyDescent="0.35">
      <c r="A15" s="59"/>
      <c r="B15" s="95" t="s">
        <v>61</v>
      </c>
      <c r="C15" s="73" t="s">
        <v>59</v>
      </c>
      <c r="D15" s="27">
        <v>0</v>
      </c>
      <c r="E15" s="66">
        <f ca="1">Project_Start+2</f>
        <v>44589</v>
      </c>
      <c r="F15" s="66">
        <f ca="1">E15+3</f>
        <v>44592</v>
      </c>
      <c r="G15" s="17"/>
      <c r="H15" s="17">
        <f t="shared" ca="1" si="6"/>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46.8" customHeight="1" thickBot="1" x14ac:dyDescent="0.35">
      <c r="A16" s="58"/>
      <c r="B16" s="95" t="s">
        <v>62</v>
      </c>
      <c r="C16" s="73" t="s">
        <v>53</v>
      </c>
      <c r="D16" s="27">
        <v>0</v>
      </c>
      <c r="E16" s="66">
        <f ca="1">F15</f>
        <v>44592</v>
      </c>
      <c r="F16" s="66">
        <f ca="1">E16+5</f>
        <v>44597</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79" t="s">
        <v>0</v>
      </c>
      <c r="C17" s="73"/>
      <c r="D17" s="27"/>
      <c r="E17" s="66">
        <f ca="1">F16</f>
        <v>44597</v>
      </c>
      <c r="F17" s="66">
        <f ca="1">E17+3</f>
        <v>44600</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79" t="s">
        <v>1</v>
      </c>
      <c r="C18" s="73"/>
      <c r="D18" s="27"/>
      <c r="E18" s="66">
        <f ca="1">E17</f>
        <v>44597</v>
      </c>
      <c r="F18" s="66">
        <f ca="1">E18+2</f>
        <v>44599</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79" t="s">
        <v>2</v>
      </c>
      <c r="C19" s="73"/>
      <c r="D19" s="27"/>
      <c r="E19" s="66">
        <f ca="1">E18</f>
        <v>44597</v>
      </c>
      <c r="F19" s="66">
        <f ca="1">E19+3</f>
        <v>44600</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33</v>
      </c>
      <c r="B20" s="28" t="s">
        <v>15</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0" t="s">
        <v>3</v>
      </c>
      <c r="C21" s="75"/>
      <c r="D21" s="32"/>
      <c r="E21" s="67">
        <f ca="1">E9+15</f>
        <v>44602</v>
      </c>
      <c r="F21" s="67">
        <f ca="1">E21+5</f>
        <v>44607</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0" t="s">
        <v>4</v>
      </c>
      <c r="C22" s="75"/>
      <c r="D22" s="32"/>
      <c r="E22" s="67">
        <f ca="1">F21+1</f>
        <v>44608</v>
      </c>
      <c r="F22" s="67">
        <f ca="1">E22+4</f>
        <v>44612</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0" t="s">
        <v>0</v>
      </c>
      <c r="C23" s="75"/>
      <c r="D23" s="32"/>
      <c r="E23" s="67">
        <f ca="1">E22+5</f>
        <v>44613</v>
      </c>
      <c r="F23" s="67">
        <f ca="1">E23+5</f>
        <v>44618</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0" t="s">
        <v>1</v>
      </c>
      <c r="C24" s="75"/>
      <c r="D24" s="32"/>
      <c r="E24" s="67">
        <f ca="1">F23+1</f>
        <v>44619</v>
      </c>
      <c r="F24" s="67">
        <f ca="1">E24+4</f>
        <v>44623</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0" t="s">
        <v>2</v>
      </c>
      <c r="C25" s="75"/>
      <c r="D25" s="32"/>
      <c r="E25" s="67">
        <f ca="1">E23</f>
        <v>44613</v>
      </c>
      <c r="F25" s="67">
        <f ca="1">E25+4</f>
        <v>44617</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33</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3</v>
      </c>
      <c r="C27" s="77"/>
      <c r="D27" s="37"/>
      <c r="E27" s="68" t="s">
        <v>32</v>
      </c>
      <c r="F27" s="68" t="s">
        <v>32</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4</v>
      </c>
      <c r="C28" s="77"/>
      <c r="D28" s="37"/>
      <c r="E28" s="68" t="s">
        <v>32</v>
      </c>
      <c r="F28" s="68" t="s">
        <v>32</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0</v>
      </c>
      <c r="C29" s="77"/>
      <c r="D29" s="37"/>
      <c r="E29" s="68" t="s">
        <v>32</v>
      </c>
      <c r="F29" s="68" t="s">
        <v>32</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1" t="s">
        <v>1</v>
      </c>
      <c r="C30" s="77"/>
      <c r="D30" s="37"/>
      <c r="E30" s="68" t="s">
        <v>32</v>
      </c>
      <c r="F30" s="68" t="s">
        <v>32</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1" t="s">
        <v>2</v>
      </c>
      <c r="C31" s="77"/>
      <c r="D31" s="37"/>
      <c r="E31" s="68" t="s">
        <v>32</v>
      </c>
      <c r="F31" s="68" t="s">
        <v>32</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35</v>
      </c>
      <c r="B32" s="82"/>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34</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18</v>
      </c>
      <c r="B2" s="49"/>
    </row>
    <row r="3" spans="1:2" s="54" customFormat="1" ht="27" customHeight="1" x14ac:dyDescent="0.3">
      <c r="A3" s="86" t="s">
        <v>23</v>
      </c>
      <c r="B3" s="55"/>
    </row>
    <row r="4" spans="1:2" s="51" customFormat="1" ht="25.8" x14ac:dyDescent="0.5">
      <c r="A4" s="52" t="s">
        <v>17</v>
      </c>
    </row>
    <row r="5" spans="1:2" ht="74.099999999999994" customHeight="1" x14ac:dyDescent="0.3">
      <c r="A5" s="53" t="s">
        <v>26</v>
      </c>
    </row>
    <row r="6" spans="1:2" ht="26.25" customHeight="1" x14ac:dyDescent="0.3">
      <c r="A6" s="52" t="s">
        <v>30</v>
      </c>
    </row>
    <row r="7" spans="1:2" s="48" customFormat="1" ht="204.9" customHeight="1" x14ac:dyDescent="0.3">
      <c r="A7" s="57" t="s">
        <v>29</v>
      </c>
    </row>
    <row r="8" spans="1:2" s="51" customFormat="1" ht="25.8" x14ac:dyDescent="0.5">
      <c r="A8" s="52" t="s">
        <v>19</v>
      </c>
    </row>
    <row r="9" spans="1:2" ht="57.6" x14ac:dyDescent="0.3">
      <c r="A9" s="53" t="s">
        <v>28</v>
      </c>
    </row>
    <row r="10" spans="1:2" s="48" customFormat="1" ht="27.9" customHeight="1" x14ac:dyDescent="0.3">
      <c r="A10" s="56" t="s">
        <v>25</v>
      </c>
    </row>
    <row r="11" spans="1:2" s="51" customFormat="1" ht="25.8" x14ac:dyDescent="0.5">
      <c r="A11" s="52" t="s">
        <v>16</v>
      </c>
    </row>
    <row r="12" spans="1:2" ht="28.8" x14ac:dyDescent="0.3">
      <c r="A12" s="53" t="s">
        <v>24</v>
      </c>
    </row>
    <row r="13" spans="1:2" s="48" customFormat="1" ht="27.9" customHeight="1" x14ac:dyDescent="0.3">
      <c r="A13" s="56" t="s">
        <v>9</v>
      </c>
    </row>
    <row r="14" spans="1:2" s="51" customFormat="1" ht="25.8" x14ac:dyDescent="0.5">
      <c r="A14" s="52" t="s">
        <v>20</v>
      </c>
    </row>
    <row r="15" spans="1:2" ht="75" customHeight="1" x14ac:dyDescent="0.3">
      <c r="A15" s="53" t="s">
        <v>21</v>
      </c>
    </row>
    <row r="16" spans="1:2" ht="72"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2022-01-26T14:04:33Z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