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vin\Desktop\Data Science Boot Camp\"/>
    </mc:Choice>
  </mc:AlternateContent>
  <xr:revisionPtr revIDLastSave="0" documentId="13_ncr:1_{7DE6098E-4576-44B7-8CC3-B1EE0C36093B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Main" sheetId="1" r:id="rId1"/>
    <sheet name="Count per Category" sheetId="2" r:id="rId2"/>
    <sheet name="Count per Sub-Category" sheetId="4" r:id="rId3"/>
    <sheet name="Count per Month" sheetId="5" r:id="rId4"/>
    <sheet name="Bonus" sheetId="6" r:id="rId5"/>
    <sheet name="Bonus Statistical Analysis" sheetId="9" r:id="rId6"/>
  </sheets>
  <definedNames>
    <definedName name="_xlnm._FilterDatabase" localSheetId="0" hidden="1">Main!$A$1:$T$4115</definedName>
    <definedName name="Backers">Main!$L:$L</definedName>
    <definedName name="Backers_Count">Main!$L$2:$L$4115</definedName>
    <definedName name="Goal">Main!$D$2:$D$4115</definedName>
    <definedName name="State">Main!$F$2:$F$4115</definedName>
    <definedName name="State_Backers">Main!$F$2:$F$4115,Main!$L$2:$L$4115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" i="9" l="1"/>
  <c r="H8" i="9"/>
  <c r="I7" i="9"/>
  <c r="I6" i="9"/>
  <c r="I5" i="9"/>
  <c r="I4" i="9"/>
  <c r="H6" i="9"/>
  <c r="H5" i="9"/>
  <c r="H4" i="9"/>
  <c r="H7" i="9"/>
  <c r="O2" i="1"/>
  <c r="O3" i="1"/>
  <c r="O4" i="1"/>
  <c r="O5" i="1"/>
  <c r="O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D2" i="6" l="1"/>
  <c r="B9" i="6"/>
  <c r="I3" i="9"/>
  <c r="H3" i="9"/>
  <c r="D13" i="6"/>
  <c r="D12" i="6"/>
  <c r="D11" i="6"/>
  <c r="D10" i="6"/>
  <c r="D9" i="6"/>
  <c r="D8" i="6"/>
  <c r="D7" i="6"/>
  <c r="D6" i="6"/>
  <c r="D5" i="6"/>
  <c r="D4" i="6"/>
  <c r="D3" i="6"/>
  <c r="C12" i="6"/>
  <c r="C13" i="6"/>
  <c r="C11" i="6"/>
  <c r="C10" i="6"/>
  <c r="C9" i="6"/>
  <c r="C8" i="6"/>
  <c r="C7" i="6"/>
  <c r="C5" i="6"/>
  <c r="C6" i="6"/>
  <c r="C4" i="6"/>
  <c r="C3" i="6"/>
  <c r="B13" i="6"/>
  <c r="B12" i="6"/>
  <c r="B11" i="6"/>
  <c r="B10" i="6"/>
  <c r="B8" i="6"/>
  <c r="B7" i="6"/>
  <c r="B6" i="6"/>
  <c r="B5" i="6"/>
  <c r="B4" i="6"/>
  <c r="B3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8" i="6" l="1"/>
  <c r="H8" i="6" s="1"/>
  <c r="E2" i="6"/>
  <c r="F2" i="6" s="1"/>
  <c r="E9" i="6"/>
  <c r="G9" i="6" s="1"/>
  <c r="E6" i="6"/>
  <c r="G6" i="6" s="1"/>
  <c r="E7" i="6"/>
  <c r="H7" i="6" s="1"/>
  <c r="E10" i="6"/>
  <c r="F10" i="6" s="1"/>
  <c r="E13" i="6"/>
  <c r="G13" i="6" s="1"/>
  <c r="E5" i="6"/>
  <c r="H5" i="6" s="1"/>
  <c r="E12" i="6"/>
  <c r="G12" i="6" s="1"/>
  <c r="E4" i="6"/>
  <c r="G4" i="6" s="1"/>
  <c r="E11" i="6"/>
  <c r="F11" i="6" s="1"/>
  <c r="E3" i="6"/>
  <c r="F3" i="6" s="1"/>
  <c r="F6" i="6"/>
  <c r="H6" i="6" l="1"/>
  <c r="G8" i="6"/>
  <c r="F9" i="6"/>
  <c r="G7" i="6"/>
  <c r="H9" i="6"/>
  <c r="F8" i="6"/>
  <c r="F12" i="6"/>
  <c r="H2" i="6"/>
  <c r="G10" i="6"/>
  <c r="G2" i="6"/>
  <c r="F5" i="6"/>
  <c r="H11" i="6"/>
  <c r="F13" i="6"/>
  <c r="H10" i="6"/>
  <c r="G3" i="6"/>
  <c r="H13" i="6"/>
  <c r="F7" i="6"/>
  <c r="H12" i="6"/>
  <c r="G11" i="6"/>
  <c r="F4" i="6"/>
  <c r="G5" i="6"/>
  <c r="H4" i="6"/>
  <c r="H3" i="6"/>
</calcChain>
</file>

<file path=xl/sharedStrings.xml><?xml version="1.0" encoding="utf-8"?>
<sst xmlns="http://schemas.openxmlformats.org/spreadsheetml/2006/main" count="28548" uniqueCount="8412">
  <si>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</si>
  <si>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</si>
  <si>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</si>
  <si>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</si>
  <si>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</si>
  <si>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</si>
  <si>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</si>
  <si>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</si>
  <si>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</si>
  <si>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</si>
  <si>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</si>
  <si>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</si>
  <si>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</si>
  <si>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</si>
  <si>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</si>
  <si>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</si>
  <si>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</si>
  <si>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</si>
  <si>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</si>
  <si>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</si>
  <si>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</si>
  <si>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</si>
  <si>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</si>
  <si>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</si>
  <si>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</si>
  <si>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</si>
  <si>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</si>
  <si>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</si>
  <si>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</si>
  <si>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</si>
  <si>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</si>
  <si>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</si>
  <si>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</si>
  <si>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</si>
  <si>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</si>
  <si>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</si>
  <si>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</si>
  <si>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</si>
  <si>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</si>
  <si>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</si>
  <si>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</si>
  <si>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</si>
  <si>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</si>
  <si>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</si>
  <si>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</si>
  <si>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</si>
  <si>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</si>
  <si>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</si>
  <si>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</si>
  <si>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</si>
  <si>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</si>
  <si>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</si>
  <si>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</si>
  <si>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</si>
  <si>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</si>
  <si>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</si>
  <si>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</si>
  <si>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</si>
  <si>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</si>
  <si>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</si>
  <si>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</si>
  <si>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</si>
  <si>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</si>
  <si>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</si>
  <si>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</si>
  <si>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</si>
  <si>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</si>
  <si>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</si>
  <si>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</si>
  <si>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</si>
  <si>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</si>
  <si>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</si>
  <si>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</si>
  <si>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</si>
  <si>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</si>
  <si>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</si>
  <si>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</si>
  <si>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</si>
  <si>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</si>
  <si>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</si>
  <si>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</si>
  <si>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</si>
  <si>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</si>
  <si>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</si>
  <si>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</si>
  <si>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</si>
  <si>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</si>
  <si>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</si>
  <si>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</si>
  <si>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</si>
  <si>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</si>
  <si>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</si>
  <si>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</si>
  <si>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</si>
  <si>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</si>
  <si>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</si>
  <si>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</si>
  <si>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</si>
  <si>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</si>
  <si>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</si>
  <si>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</si>
  <si>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</si>
  <si>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</si>
  <si>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</si>
  <si>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</si>
  <si>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</si>
  <si>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</si>
  <si>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</si>
  <si>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</si>
  <si>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</si>
  <si>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</si>
  <si>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</si>
  <si>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</si>
  <si>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</si>
  <si>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</si>
  <si>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</si>
  <si>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</si>
  <si>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</si>
  <si>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</si>
  <si>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</si>
  <si>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</si>
  <si>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</si>
  <si>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</si>
  <si>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</si>
  <si>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</si>
  <si>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</si>
  <si>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</si>
  <si>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</si>
  <si>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</si>
  <si>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</si>
  <si>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</si>
  <si>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</si>
  <si>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</si>
  <si>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</si>
  <si>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</si>
  <si>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</si>
  <si>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</si>
  <si>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</si>
  <si>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</si>
  <si>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</si>
  <si>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</si>
  <si>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</si>
  <si>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</si>
  <si>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</si>
  <si>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</si>
  <si>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</si>
  <si>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</si>
  <si>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</si>
  <si>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</si>
  <si>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</si>
  <si>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</si>
  <si>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</si>
  <si>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</si>
  <si>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</si>
  <si>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</si>
  <si>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</si>
  <si>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</si>
  <si>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</si>
  <si>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</si>
  <si>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</si>
  <si>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</si>
  <si>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</si>
  <si>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</si>
  <si>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</si>
  <si>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</si>
  <si>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</si>
  <si>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</si>
  <si>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</si>
  <si>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</si>
  <si>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</si>
  <si>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</si>
  <si>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</si>
  <si>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</si>
  <si>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</si>
  <si>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</si>
  <si>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</si>
  <si>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</si>
  <si>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</si>
  <si>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</si>
  <si>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</si>
  <si>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</si>
  <si>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</si>
  <si>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</si>
  <si>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</si>
  <si>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</si>
  <si>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</si>
  <si>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</si>
  <si>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</si>
  <si>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</si>
  <si>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</si>
  <si>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</si>
  <si>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</si>
  <si>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</si>
  <si>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</si>
  <si>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</si>
  <si>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</si>
  <si>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</si>
  <si>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</si>
  <si>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</si>
  <si>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</si>
  <si>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</si>
  <si>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</si>
  <si>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</si>
  <si>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</si>
  <si>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</si>
  <si>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</si>
  <si>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</si>
  <si>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</si>
  <si>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</si>
  <si>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</si>
  <si>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</si>
  <si>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</si>
  <si>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</si>
  <si>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</si>
  <si>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</si>
  <si>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</si>
  <si>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</si>
  <si>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</si>
  <si>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</si>
  <si>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</si>
  <si>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</si>
  <si>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</si>
  <si>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</si>
  <si>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</si>
  <si>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</si>
  <si>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</si>
  <si>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</si>
  <si>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</si>
  <si>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</si>
  <si>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</si>
  <si>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</si>
  <si>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</si>
  <si>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</si>
  <si>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</si>
  <si>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</si>
  <si>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</si>
  <si>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</si>
  <si>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</si>
  <si>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</si>
  <si>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</si>
  <si>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</si>
  <si>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</si>
  <si>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</si>
  <si>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</si>
  <si>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</si>
  <si>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</si>
  <si>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</si>
  <si>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</si>
  <si>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</si>
  <si>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</si>
  <si>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</si>
  <si>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</si>
  <si>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</si>
  <si>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</si>
  <si>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</si>
  <si>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</si>
  <si>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</si>
  <si>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</si>
  <si>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</si>
  <si>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</si>
  <si>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</si>
  <si>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</si>
  <si>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</si>
  <si>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</si>
  <si>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</si>
  <si>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</si>
  <si>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</si>
  <si>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</si>
  <si>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</si>
  <si>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</si>
  <si>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</si>
  <si>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</si>
  <si>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</si>
  <si>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</si>
  <si>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</si>
  <si>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</si>
  <si>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</si>
  <si>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</si>
  <si>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</si>
  <si>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</si>
  <si>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</si>
  <si>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</si>
  <si>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</si>
  <si>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</si>
  <si>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</si>
  <si>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</si>
  <si>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</si>
  <si>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</si>
  <si>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</si>
  <si>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</si>
  <si>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</si>
  <si>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</si>
  <si>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</si>
  <si>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</si>
  <si>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</si>
  <si>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</si>
  <si>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</si>
  <si>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</si>
  <si>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</si>
  <si>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</si>
  <si>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</si>
  <si>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</si>
  <si>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</si>
  <si>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</si>
  <si>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</si>
  <si>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</si>
  <si>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</si>
  <si>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</si>
  <si>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</si>
  <si>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</si>
  <si>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</si>
  <si>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</si>
  <si>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</si>
  <si>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</si>
  <si>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</si>
  <si>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</si>
  <si>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</si>
  <si>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</si>
  <si>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</si>
  <si>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</si>
  <si>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</si>
  <si>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</si>
  <si>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</si>
  <si>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</si>
  <si>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</si>
  <si>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</si>
  <si>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</si>
  <si>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</si>
  <si>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</si>
  <si>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</si>
  <si>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</si>
  <si>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</si>
  <si>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</si>
  <si>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</si>
  <si>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</si>
  <si>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</si>
  <si>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</si>
  <si>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</si>
  <si>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</si>
  <si>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</si>
  <si>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</si>
  <si>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</si>
  <si>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</si>
  <si>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</si>
  <si>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</si>
  <si>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</si>
  <si>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</si>
  <si>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</si>
  <si>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</si>
  <si>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</si>
  <si>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</si>
  <si>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</si>
  <si>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</si>
  <si>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</si>
  <si>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</si>
  <si>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</si>
  <si>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</si>
  <si>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</si>
  <si>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</si>
  <si>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</si>
  <si>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</si>
  <si>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</si>
  <si>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</si>
  <si>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</si>
  <si>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</si>
  <si>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</si>
  <si>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</si>
  <si>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</si>
  <si>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</si>
  <si>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</si>
  <si>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</si>
  <si>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</si>
  <si>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</si>
  <si>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</si>
  <si>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</si>
  <si>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</si>
  <si>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</si>
  <si>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</si>
  <si>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</si>
  <si>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</si>
  <si>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</si>
  <si>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</si>
  <si>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</si>
  <si>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</si>
  <si>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</si>
  <si>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</si>
  <si>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</si>
  <si>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</si>
  <si>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</si>
  <si>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</si>
  <si>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</si>
  <si>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</si>
  <si>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</si>
  <si>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</si>
  <si>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</si>
  <si>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</si>
  <si>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</si>
  <si>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</si>
  <si>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</si>
  <si>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</si>
  <si>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</si>
  <si>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</si>
  <si>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</si>
  <si>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</si>
  <si>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</si>
  <si>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</si>
  <si>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</si>
  <si>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</si>
  <si>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</si>
  <si>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</si>
  <si>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</si>
  <si>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</si>
  <si>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</si>
  <si>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</si>
  <si>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</si>
  <si>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</si>
  <si>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</si>
  <si>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</si>
  <si>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</si>
  <si>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</si>
  <si>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</si>
  <si>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</si>
  <si>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</si>
  <si>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</si>
  <si>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</si>
  <si>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</si>
  <si>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</si>
  <si>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</si>
  <si>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</si>
  <si>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</si>
  <si>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</si>
  <si>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</si>
  <si>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</si>
  <si>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</si>
  <si>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</si>
  <si>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</si>
  <si>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</si>
  <si>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</si>
  <si>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</si>
  <si>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</si>
  <si>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</si>
  <si>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</si>
  <si>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</si>
  <si>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</si>
  <si>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</si>
  <si>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</si>
  <si>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</si>
  <si>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</si>
  <si>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</si>
  <si>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</si>
  <si>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</si>
  <si>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</si>
  <si>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</si>
  <si>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</si>
  <si>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</si>
  <si>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</si>
  <si>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</si>
  <si>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</si>
  <si>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</si>
  <si>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</si>
  <si>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</si>
  <si>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</si>
  <si>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</si>
  <si>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</si>
  <si>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</si>
  <si>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</si>
  <si>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</si>
  <si>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</si>
  <si>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</si>
  <si>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</si>
  <si>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</si>
  <si>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</si>
  <si>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</si>
  <si>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</si>
  <si>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</si>
  <si>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</si>
  <si>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</si>
  <si>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</si>
  <si>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</si>
  <si>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</si>
  <si>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</si>
  <si>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</si>
  <si>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</si>
  <si>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</si>
  <si>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</si>
  <si>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</si>
  <si>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</si>
  <si>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</si>
  <si>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</si>
  <si>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</si>
  <si>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</si>
  <si>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</si>
  <si>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</si>
  <si>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</si>
  <si>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</si>
  <si>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</si>
  <si>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</si>
  <si>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</si>
  <si>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</si>
  <si>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</si>
  <si>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</si>
  <si>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</si>
  <si>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</si>
  <si>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</si>
  <si>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</si>
  <si>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</si>
  <si>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</si>
  <si>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</si>
  <si>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</si>
  <si>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</si>
  <si>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</si>
  <si>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</si>
  <si>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</si>
  <si>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</si>
  <si>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</si>
  <si>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</si>
  <si>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</si>
  <si>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</si>
  <si>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</si>
  <si>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</si>
  <si>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</si>
  <si>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</si>
  <si>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</si>
  <si>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</si>
  <si>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</si>
  <si>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</si>
  <si>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</si>
  <si>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</si>
  <si>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</si>
  <si>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</si>
  <si>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</si>
  <si>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</si>
  <si>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</si>
  <si>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</si>
  <si>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</si>
  <si>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</si>
  <si>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</si>
  <si>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</si>
  <si>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</si>
  <si>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</si>
  <si>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</si>
  <si>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</si>
  <si>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</si>
  <si>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</si>
  <si>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</si>
  <si>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</si>
  <si>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</si>
  <si>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</si>
  <si>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</si>
  <si>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</si>
  <si>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</si>
  <si>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</si>
  <si>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</si>
  <si>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</si>
  <si>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</si>
  <si>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</si>
  <si>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</si>
  <si>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</si>
  <si>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</si>
  <si>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</si>
  <si>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</si>
  <si>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</si>
  <si>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</si>
  <si>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</si>
  <si>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</si>
  <si>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</si>
  <si>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</si>
  <si>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</si>
  <si>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</si>
  <si>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</si>
  <si>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</si>
  <si>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</si>
  <si>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</si>
  <si>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</si>
  <si>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</si>
  <si>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</si>
  <si>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</si>
  <si>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</si>
  <si>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</si>
  <si>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</si>
  <si>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</si>
  <si>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</si>
  <si>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</si>
  <si>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</si>
  <si>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</si>
  <si>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</si>
  <si>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</si>
  <si>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</si>
  <si>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</si>
  <si>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</si>
  <si>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</si>
  <si>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</si>
  <si>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</si>
  <si>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</si>
  <si>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</si>
  <si>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</si>
  <si>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</si>
  <si>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</si>
  <si>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</si>
  <si>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</si>
  <si>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</si>
  <si>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</si>
  <si>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</si>
  <si>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</si>
  <si>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</si>
  <si>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</si>
  <si>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</si>
  <si>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</si>
  <si>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</si>
  <si>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</si>
  <si>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</si>
  <si>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</si>
  <si>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</si>
  <si>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</si>
  <si>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</si>
  <si>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</si>
  <si>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</si>
  <si>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</si>
  <si>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</si>
  <si>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</si>
  <si>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</si>
  <si>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</si>
  <si>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</si>
  <si>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</si>
  <si>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</si>
  <si>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</si>
  <si>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</si>
  <si>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</si>
  <si>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</si>
  <si>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</si>
  <si>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</si>
  <si>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</si>
  <si>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</si>
  <si>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</si>
  <si>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</si>
  <si>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</si>
  <si>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</si>
  <si>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</si>
  <si>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</si>
  <si>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</si>
  <si>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</si>
  <si>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</si>
  <si>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</si>
  <si>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</si>
  <si>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</si>
  <si>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</si>
  <si>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</si>
  <si>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</si>
  <si>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</si>
  <si>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</si>
  <si>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</si>
  <si>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</si>
  <si>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</si>
  <si>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</si>
  <si>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</si>
  <si>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</si>
  <si>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</si>
  <si>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</si>
  <si>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</si>
  <si>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</si>
  <si>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</si>
  <si>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</si>
  <si>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</si>
  <si>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</si>
  <si>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</si>
  <si>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</si>
  <si>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</si>
  <si>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</si>
  <si>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</si>
  <si>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</si>
  <si>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</si>
  <si>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</si>
  <si>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</si>
  <si>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</si>
  <si>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</si>
  <si>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</si>
  <si>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</si>
  <si>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</si>
  <si>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</si>
  <si>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</si>
  <si>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</si>
  <si>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</si>
  <si>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</si>
  <si>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</si>
  <si>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</si>
  <si>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</si>
  <si>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</si>
  <si>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</si>
  <si>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</si>
  <si>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</si>
  <si>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</si>
  <si>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</si>
  <si>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</si>
  <si>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</si>
  <si>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</si>
  <si>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</si>
  <si>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</si>
  <si>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</si>
  <si>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</si>
  <si>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</si>
  <si>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</si>
  <si>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</si>
  <si>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</si>
  <si>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</si>
  <si>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</si>
  <si>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</si>
  <si>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</si>
  <si>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</si>
  <si>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</si>
  <si>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</si>
  <si>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</si>
  <si>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</si>
  <si>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</si>
  <si>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</si>
  <si>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</si>
  <si>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</si>
  <si>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</si>
  <si>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</si>
  <si>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</si>
  <si>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</si>
  <si>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</si>
  <si>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</si>
  <si>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</si>
  <si>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</si>
  <si>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</si>
  <si>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</si>
  <si>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</si>
  <si>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</si>
  <si>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</si>
  <si>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</si>
  <si>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</si>
  <si>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</si>
  <si>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</si>
  <si>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</si>
  <si>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</si>
  <si>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</si>
  <si>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</si>
  <si>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</si>
  <si>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</si>
  <si>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</si>
  <si>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</si>
  <si>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</si>
  <si>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</si>
  <si>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</si>
  <si>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</si>
  <si>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</si>
  <si>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</si>
  <si>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</si>
  <si>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</si>
  <si>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</si>
  <si>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</si>
  <si>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</si>
  <si>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</si>
  <si>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</si>
  <si>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</si>
  <si>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</si>
  <si>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</si>
  <si>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</si>
  <si>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</si>
  <si>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</si>
  <si>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</si>
  <si>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</si>
  <si>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</si>
  <si>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</si>
  <si>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</si>
  <si>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</si>
  <si>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</si>
  <si>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</si>
  <si>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</si>
  <si>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</si>
  <si>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</si>
  <si>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</si>
  <si>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</si>
  <si>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</si>
  <si>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</si>
  <si>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</si>
  <si>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</si>
  <si>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</si>
  <si>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</si>
  <si>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</si>
  <si>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</si>
  <si>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</si>
  <si>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</si>
  <si>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</si>
  <si>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</si>
  <si>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</si>
  <si>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</si>
  <si>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</si>
  <si>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</si>
  <si>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</si>
  <si>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</si>
  <si>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</si>
  <si>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</si>
  <si>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</si>
  <si>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</si>
  <si>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</si>
  <si>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</si>
  <si>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</si>
  <si>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</si>
  <si>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</si>
  <si>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</si>
  <si>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</si>
  <si>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</si>
  <si>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</si>
  <si>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</si>
  <si>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</si>
  <si>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</si>
  <si>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</si>
  <si>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</si>
  <si>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</si>
  <si>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</si>
  <si>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</si>
  <si>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</si>
  <si>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</si>
  <si>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</si>
  <si>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</si>
  <si>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</si>
  <si>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</si>
  <si>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</si>
  <si>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</si>
  <si>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</si>
  <si>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</si>
  <si>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</si>
  <si>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</si>
  <si>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</si>
  <si>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</si>
  <si>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</si>
  <si>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</si>
  <si>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</si>
  <si>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</si>
  <si>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</si>
  <si>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</si>
  <si>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</si>
  <si>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</si>
  <si>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</si>
  <si>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</si>
  <si>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</si>
  <si>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</si>
  <si>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</si>
  <si>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</si>
  <si>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</si>
  <si>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</si>
  <si>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</si>
  <si>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</si>
  <si>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</si>
  <si>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</si>
  <si>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</si>
  <si>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</si>
  <si>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</si>
  <si>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</si>
  <si>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</si>
  <si>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</si>
  <si>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</si>
  <si>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</si>
  <si>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</si>
  <si>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</si>
  <si>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</si>
  <si>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</si>
  <si>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</si>
  <si>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</si>
  <si>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</si>
  <si>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</si>
  <si>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</si>
  <si>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</si>
  <si>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</si>
  <si>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</si>
  <si>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</si>
  <si>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</si>
  <si>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</si>
  <si>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</si>
  <si>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</si>
  <si>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</si>
  <si>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</si>
  <si>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</si>
  <si>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</si>
  <si>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</si>
  <si>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</si>
  <si>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</si>
  <si>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</si>
  <si>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</si>
  <si>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</si>
  <si>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</si>
  <si>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</si>
  <si>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</si>
  <si>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</si>
  <si>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</si>
  <si>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</si>
  <si>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</si>
  <si>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</si>
  <si>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</si>
  <si>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</si>
  <si>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</si>
  <si>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</si>
  <si>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</si>
  <si>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</si>
  <si>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</si>
  <si>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</si>
  <si>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</si>
  <si>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</si>
  <si>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</si>
  <si>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</si>
  <si>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</si>
  <si>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</si>
  <si>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</si>
  <si>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</si>
  <si>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</si>
  <si>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</si>
  <si>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</si>
  <si>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</si>
  <si>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</si>
  <si>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</si>
  <si>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</si>
  <si>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</si>
  <si>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</si>
  <si>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</si>
  <si>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</si>
  <si>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</si>
  <si>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</si>
  <si>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</si>
  <si>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</si>
  <si>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</si>
  <si>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</si>
  <si>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</si>
  <si>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</si>
  <si>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</si>
  <si>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</si>
  <si>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</si>
  <si>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</si>
  <si>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</si>
  <si>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</si>
  <si>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</si>
  <si>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</si>
  <si>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</si>
  <si>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</si>
  <si>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</si>
  <si>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</si>
  <si>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</si>
  <si>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</si>
  <si>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</si>
  <si>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</si>
  <si>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</si>
  <si>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</si>
  <si>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</si>
  <si>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</si>
  <si>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</si>
  <si>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</si>
  <si>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</si>
  <si>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</si>
  <si>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</si>
  <si>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</si>
  <si>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</si>
  <si>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</si>
  <si>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</si>
  <si>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</si>
  <si>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</si>
  <si>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</si>
  <si>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</si>
  <si>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</si>
  <si>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</si>
  <si>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</si>
  <si>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</si>
  <si>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</si>
  <si>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</si>
  <si>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</si>
  <si>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</si>
  <si>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</si>
  <si>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</si>
  <si>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</si>
  <si>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</si>
  <si>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</si>
  <si>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</si>
  <si>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</si>
  <si>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</si>
  <si>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</si>
  <si>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</si>
  <si>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</si>
  <si>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</si>
  <si>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</si>
  <si>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</si>
  <si>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</si>
  <si>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</si>
  <si>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</si>
  <si>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</si>
  <si>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</si>
  <si>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</si>
  <si>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</si>
  <si>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</si>
  <si>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</si>
  <si>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</si>
  <si>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</si>
  <si>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</si>
  <si>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</si>
  <si>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</si>
  <si>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</si>
  <si>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</si>
  <si>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</si>
  <si>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</si>
  <si>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</si>
  <si>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</si>
  <si>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</si>
  <si>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</si>
  <si>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</si>
  <si>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</si>
  <si>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</si>
  <si>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</si>
  <si>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</si>
  <si>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</si>
  <si>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</si>
  <si>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</si>
  <si>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</si>
  <si>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</si>
  <si>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</si>
  <si>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</si>
  <si>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</si>
  <si>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</si>
  <si>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</si>
  <si>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</si>
  <si>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</si>
  <si>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</si>
  <si>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</si>
  <si>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</si>
  <si>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</si>
  <si>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</si>
  <si>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</si>
  <si>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</si>
  <si>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</si>
  <si>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</si>
  <si>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</si>
  <si>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</si>
  <si>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</si>
  <si>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</si>
  <si>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</si>
  <si>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</si>
  <si>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</si>
  <si>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</si>
  <si>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</si>
  <si>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</si>
  <si>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</si>
  <si>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</si>
  <si>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</si>
  <si>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</si>
  <si>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</si>
  <si>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</si>
  <si>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</si>
  <si>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</si>
  <si>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</si>
  <si>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</si>
  <si>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</si>
  <si>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</si>
  <si>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</si>
  <si>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</si>
  <si>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</si>
  <si>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</si>
  <si>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</si>
  <si>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</si>
  <si>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</si>
  <si>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</si>
  <si>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</si>
  <si>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</si>
  <si>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</si>
  <si>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</si>
  <si>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</si>
  <si>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</si>
  <si>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</si>
  <si>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</si>
  <si>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</si>
  <si>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</si>
  <si>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</si>
  <si>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</si>
  <si>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</si>
  <si>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</si>
  <si>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</si>
  <si>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</si>
  <si>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</si>
  <si>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</si>
  <si>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</si>
  <si>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</si>
  <si>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</si>
  <si>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</si>
  <si>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</si>
  <si>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</si>
  <si>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</si>
  <si>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</si>
  <si>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</si>
  <si>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</si>
  <si>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</si>
  <si>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</si>
  <si>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</si>
  <si>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</si>
  <si>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</si>
  <si>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</si>
  <si>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</si>
  <si>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</si>
  <si>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</si>
  <si>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</si>
  <si>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</si>
  <si>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</si>
  <si>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</si>
  <si>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</si>
  <si>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</si>
  <si>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</si>
  <si>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</si>
  <si>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</si>
  <si>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</si>
  <si>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</si>
  <si>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</si>
  <si>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</si>
  <si>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</si>
  <si>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</si>
  <si>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</si>
  <si>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</si>
  <si>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</si>
  <si>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</si>
  <si>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</si>
  <si>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</si>
  <si>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</si>
  <si>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</si>
  <si>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</si>
  <si>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</si>
  <si>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</si>
  <si>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</si>
  <si>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</si>
  <si>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</si>
  <si>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</si>
  <si>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</si>
  <si>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</si>
  <si>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</si>
  <si>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</si>
  <si>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</si>
  <si>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</si>
  <si>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</si>
  <si>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</si>
  <si>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</si>
  <si>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</si>
  <si>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</si>
  <si>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</si>
  <si>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</si>
  <si>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</si>
  <si>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</si>
  <si>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</si>
  <si>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</si>
  <si>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</si>
  <si>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</si>
  <si>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</si>
  <si>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</si>
  <si>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</si>
  <si>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</si>
  <si>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</si>
  <si>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</si>
  <si>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</si>
  <si>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</si>
  <si>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</si>
  <si>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</si>
  <si>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</si>
  <si>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</si>
  <si>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</si>
  <si>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</si>
  <si>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</si>
  <si>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</si>
  <si>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</si>
  <si>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</si>
  <si>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</si>
  <si>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</si>
  <si>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</si>
  <si>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</si>
  <si>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</si>
  <si>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</si>
  <si>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</si>
  <si>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</si>
  <si>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</si>
  <si>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</si>
  <si>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</si>
  <si>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</si>
  <si>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</si>
  <si>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</si>
  <si>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</si>
  <si>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</si>
  <si>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</si>
  <si>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</si>
  <si>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</si>
  <si>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</si>
  <si>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</si>
  <si>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</si>
  <si>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</si>
  <si>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</si>
  <si>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</si>
  <si>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</si>
  <si>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</si>
  <si>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</si>
  <si>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</si>
  <si>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</si>
  <si>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</si>
  <si>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</si>
  <si>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</si>
  <si>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</si>
  <si>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</si>
  <si>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</si>
  <si>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</si>
  <si>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</si>
  <si>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</si>
  <si>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</si>
  <si>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</si>
  <si>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</si>
  <si>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</si>
  <si>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</si>
  <si>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</si>
  <si>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</si>
  <si>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</si>
  <si>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</si>
  <si>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</si>
  <si>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</si>
  <si>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</si>
  <si>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</si>
  <si>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</si>
  <si>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</si>
  <si>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</si>
  <si>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</si>
  <si>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</si>
  <si>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</si>
  <si>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</si>
  <si>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</si>
  <si>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</si>
  <si>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</si>
  <si>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</si>
  <si>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</si>
  <si>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</si>
  <si>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</si>
  <si>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</si>
  <si>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</si>
  <si>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</si>
  <si>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</si>
  <si>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</si>
  <si>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</si>
  <si>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</si>
  <si>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</si>
  <si>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</si>
  <si>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</si>
  <si>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</si>
  <si>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</si>
  <si>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</si>
  <si>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</si>
  <si>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</si>
  <si>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</si>
  <si>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</si>
  <si>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</si>
  <si>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</si>
  <si>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</si>
  <si>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</si>
  <si>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</si>
  <si>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</si>
  <si>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</si>
  <si>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</si>
  <si>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</si>
  <si>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</si>
  <si>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</si>
  <si>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</si>
  <si>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</si>
  <si>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</si>
  <si>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</si>
  <si>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</si>
  <si>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</si>
  <si>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</si>
  <si>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</si>
  <si>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</si>
  <si>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</si>
  <si>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</si>
  <si>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</si>
  <si>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</si>
  <si>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</si>
  <si>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</si>
  <si>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</si>
  <si>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</si>
  <si>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</si>
  <si>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</si>
  <si>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</si>
  <si>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</si>
  <si>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</si>
  <si>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</si>
  <si>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</si>
  <si>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</si>
  <si>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</si>
  <si>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</si>
  <si>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</si>
  <si>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</si>
  <si>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</si>
  <si>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</si>
  <si>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</si>
  <si>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</si>
  <si>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</si>
  <si>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</si>
  <si>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</si>
  <si>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</si>
  <si>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</si>
  <si>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</si>
  <si>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</si>
  <si>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</si>
  <si>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</si>
  <si>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</si>
  <si>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</si>
  <si>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</si>
  <si>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</si>
  <si>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</si>
  <si>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</si>
  <si>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</si>
  <si>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</si>
  <si>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</si>
  <si>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</si>
  <si>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</si>
  <si>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</si>
  <si>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</si>
  <si>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</si>
  <si>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</si>
  <si>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</si>
  <si>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</si>
  <si>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</si>
  <si>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</si>
  <si>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</si>
  <si>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</si>
  <si>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</si>
  <si>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</si>
  <si>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</si>
  <si>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</si>
  <si>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</si>
  <si>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</si>
  <si>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</si>
  <si>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</si>
  <si>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</si>
  <si>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</si>
  <si>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</si>
  <si>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</si>
  <si>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</si>
  <si>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</si>
  <si>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</si>
  <si>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</si>
  <si>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</si>
  <si>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</si>
  <si>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</si>
  <si>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</si>
  <si>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</si>
  <si>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</si>
  <si>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</si>
  <si>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</si>
  <si>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</si>
  <si>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</si>
  <si>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</si>
  <si>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</si>
  <si>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</si>
  <si>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</si>
  <si>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</si>
  <si>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</si>
  <si>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</si>
  <si>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</si>
  <si>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</si>
  <si>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</si>
  <si>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</si>
  <si>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</si>
  <si>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</si>
  <si>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</si>
  <si>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</si>
  <si>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</si>
  <si>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</si>
  <si>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</si>
  <si>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</si>
  <si>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</si>
  <si>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</si>
  <si>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</si>
  <si>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</si>
  <si>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</si>
  <si>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</si>
  <si>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</si>
  <si>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</si>
  <si>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</si>
  <si>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</si>
  <si>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</si>
  <si>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</si>
  <si>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</si>
  <si>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</si>
  <si>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</si>
  <si>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</si>
  <si>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</si>
  <si>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</si>
  <si>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</si>
  <si>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</si>
  <si>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</si>
  <si>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</si>
  <si>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</si>
  <si>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</si>
  <si>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</si>
  <si>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</si>
  <si>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</si>
  <si>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</si>
  <si>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</si>
  <si>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</si>
  <si>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</si>
  <si>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</si>
  <si>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</si>
  <si>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</si>
  <si>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</si>
  <si>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</si>
  <si>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</si>
  <si>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</si>
  <si>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</si>
  <si>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</si>
  <si>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</si>
  <si>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</si>
  <si>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</si>
  <si>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</si>
  <si>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</si>
  <si>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</si>
  <si>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</si>
  <si>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</si>
  <si>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</si>
  <si>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</si>
  <si>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</si>
  <si>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</si>
  <si>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</si>
  <si>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</si>
  <si>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</si>
  <si>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</si>
  <si>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</si>
  <si>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</si>
  <si>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</si>
  <si>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</si>
  <si>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</si>
  <si>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</si>
  <si>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</si>
  <si>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</si>
  <si>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</si>
  <si>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</si>
  <si>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</si>
  <si>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</si>
  <si>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</si>
  <si>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</si>
  <si>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</si>
  <si>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</si>
  <si>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</si>
  <si>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</si>
  <si>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</si>
  <si>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</si>
  <si>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</si>
  <si>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</si>
  <si>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</si>
  <si>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</si>
  <si>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</si>
  <si>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</si>
  <si>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</si>
  <si>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</si>
  <si>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</si>
  <si>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</si>
  <si>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</si>
  <si>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</si>
  <si>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</si>
  <si>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</si>
  <si>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</si>
  <si>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</si>
  <si>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</si>
  <si>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</si>
  <si>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</si>
  <si>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</si>
  <si>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</si>
  <si>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</si>
  <si>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</si>
  <si>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</si>
  <si>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</si>
  <si>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</si>
  <si>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</si>
  <si>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</si>
  <si>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</si>
  <si>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</si>
  <si>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</si>
  <si>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</si>
  <si>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</si>
  <si>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</si>
  <si>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</si>
  <si>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</si>
  <si>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</si>
  <si>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</si>
  <si>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</si>
  <si>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</si>
  <si>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</si>
  <si>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</si>
  <si>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</si>
  <si>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</si>
  <si>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</si>
  <si>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</si>
  <si>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</si>
  <si>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</si>
  <si>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</si>
  <si>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</si>
  <si>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</si>
  <si>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</si>
  <si>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</si>
  <si>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</si>
  <si>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</si>
  <si>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</si>
  <si>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</si>
  <si>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</si>
  <si>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</si>
  <si>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</si>
  <si>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</si>
  <si>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</si>
  <si>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</si>
  <si>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</si>
  <si>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</si>
  <si>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</si>
  <si>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</si>
  <si>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</si>
  <si>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</si>
  <si>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</si>
  <si>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</si>
  <si>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</si>
  <si>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</si>
  <si>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</si>
  <si>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</si>
  <si>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</si>
  <si>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</si>
  <si>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</si>
  <si>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</si>
  <si>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</si>
  <si>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</si>
  <si>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</si>
  <si>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</si>
  <si>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</si>
  <si>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</si>
  <si>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</si>
  <si>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</si>
  <si>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</si>
  <si>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</si>
  <si>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</si>
  <si>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</si>
  <si>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</si>
  <si>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</si>
  <si>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</si>
  <si>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</si>
  <si>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</si>
  <si>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</si>
  <si>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</si>
  <si>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</si>
  <si>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</si>
  <si>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</si>
  <si>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</si>
  <si>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</si>
  <si>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</si>
  <si>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</si>
  <si>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</si>
  <si>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</si>
  <si>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</si>
  <si>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</si>
  <si>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</si>
  <si>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</si>
  <si>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</si>
  <si>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</si>
  <si>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</si>
  <si>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</si>
  <si>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</si>
  <si>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</si>
  <si>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</si>
  <si>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</si>
  <si>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</si>
  <si>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</si>
  <si>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</si>
  <si>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</si>
  <si>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</si>
  <si>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</si>
  <si>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</si>
  <si>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</si>
  <si>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</si>
  <si>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</si>
  <si>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</si>
  <si>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</si>
  <si>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</si>
  <si>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</si>
  <si>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</si>
  <si>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</si>
  <si>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</si>
  <si>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</si>
  <si>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</si>
  <si>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</si>
  <si>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</si>
  <si>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</si>
  <si>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</si>
  <si>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</si>
  <si>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</si>
  <si>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</si>
  <si>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</si>
  <si>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</si>
  <si>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</si>
  <si>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</si>
  <si>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</si>
  <si>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</si>
  <si>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</si>
  <si>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</si>
  <si>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</si>
  <si>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</si>
  <si>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</si>
  <si>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</si>
  <si>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</si>
  <si>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</si>
  <si>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</si>
  <si>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</si>
  <si>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</si>
  <si>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</si>
  <si>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</si>
  <si>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</si>
  <si>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</si>
  <si>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</si>
  <si>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</si>
  <si>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</si>
  <si>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</si>
  <si>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</si>
  <si>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</si>
  <si>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</si>
  <si>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</si>
  <si>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</si>
  <si>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</si>
  <si>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</si>
  <si>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</si>
  <si>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</si>
  <si>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</si>
  <si>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</si>
  <si>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</si>
  <si>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</si>
  <si>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</si>
  <si>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</si>
  <si>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</si>
  <si>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</si>
  <si>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</si>
  <si>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</si>
  <si>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</si>
  <si>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</si>
  <si>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</si>
  <si>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</si>
  <si>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</si>
  <si>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</si>
  <si>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</si>
  <si>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</si>
  <si>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</si>
  <si>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</si>
  <si>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</si>
  <si>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</si>
  <si>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</si>
  <si>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</si>
  <si>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</si>
  <si>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</si>
  <si>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</si>
  <si>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</si>
  <si>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</si>
  <si>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</si>
  <si>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</si>
  <si>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</si>
  <si>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</si>
  <si>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</si>
  <si>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</si>
  <si>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</si>
  <si>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</si>
  <si>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</si>
  <si>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</si>
  <si>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</si>
  <si>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</si>
  <si>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</si>
  <si>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</si>
  <si>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</si>
  <si>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</si>
  <si>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</si>
  <si>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</si>
  <si>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</si>
  <si>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</si>
  <si>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</si>
  <si>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</si>
  <si>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</si>
  <si>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</si>
  <si>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</si>
  <si>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</si>
  <si>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</si>
  <si>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</si>
  <si>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</si>
  <si>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</si>
  <si>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</si>
  <si>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</si>
  <si>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</si>
  <si>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</si>
  <si>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</si>
  <si>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</si>
  <si>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</si>
  <si>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</si>
  <si>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</si>
  <si>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</si>
  <si>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</si>
  <si>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</si>
  <si>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</si>
  <si>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</si>
  <si>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</si>
  <si>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</si>
  <si>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</si>
  <si>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</si>
  <si>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</si>
  <si>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</si>
  <si>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</si>
  <si>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</si>
  <si>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</si>
  <si>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</si>
  <si>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</si>
  <si>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</si>
  <si>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</si>
  <si>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</si>
  <si>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</si>
  <si>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</si>
  <si>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</si>
  <si>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</si>
  <si>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</si>
  <si>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</si>
  <si>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</si>
  <si>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</si>
  <si>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</si>
  <si>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</si>
  <si>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</si>
  <si>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</si>
  <si>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</si>
  <si>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</si>
  <si>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</si>
  <si>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</si>
  <si>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</si>
  <si>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</si>
  <si>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</si>
  <si>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</si>
  <si>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</si>
  <si>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</si>
  <si>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</si>
  <si>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</si>
  <si>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</si>
  <si>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</si>
  <si>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</si>
  <si>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</si>
  <si>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</si>
  <si>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</si>
  <si>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</si>
  <si>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</si>
  <si>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</si>
  <si>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</si>
  <si>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</si>
  <si>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</si>
  <si>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</si>
  <si>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</si>
  <si>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</si>
  <si>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</si>
  <si>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</si>
  <si>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</si>
  <si>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</si>
  <si>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</si>
  <si>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</si>
  <si>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</si>
  <si>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</si>
  <si>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</si>
  <si>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</si>
  <si>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</si>
  <si>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</si>
  <si>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</si>
  <si>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</si>
  <si>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</si>
  <si>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</si>
  <si>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</si>
  <si>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</si>
  <si>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</si>
  <si>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</si>
  <si>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</si>
  <si>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</si>
  <si>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</si>
  <si>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</si>
  <si>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</si>
  <si>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</si>
  <si>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</si>
  <si>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</si>
  <si>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</si>
  <si>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</si>
  <si>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</si>
  <si>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</si>
  <si>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</si>
  <si>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</si>
  <si>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</si>
  <si>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</si>
  <si>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</si>
  <si>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</si>
  <si>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</si>
  <si>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</si>
  <si>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</si>
  <si>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</si>
  <si>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</si>
  <si>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</si>
  <si>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</si>
  <si>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</si>
  <si>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</si>
  <si>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</si>
  <si>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</si>
  <si>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</si>
  <si>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</si>
  <si>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</si>
  <si>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</si>
  <si>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</si>
  <si>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</si>
  <si>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</si>
  <si>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</si>
  <si>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</si>
  <si>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</si>
  <si>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</si>
  <si>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</si>
  <si>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</si>
  <si>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</si>
  <si>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</si>
  <si>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</si>
  <si>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</si>
  <si>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</si>
  <si>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</si>
  <si>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</si>
  <si>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</si>
  <si>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</si>
  <si>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</si>
  <si>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</si>
  <si>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</si>
  <si>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</si>
  <si>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</si>
  <si>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</si>
  <si>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</si>
  <si>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</si>
  <si>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</si>
  <si>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</si>
  <si>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</si>
  <si>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</si>
  <si>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</si>
  <si>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</si>
  <si>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</si>
  <si>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</si>
  <si>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</si>
  <si>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</si>
  <si>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</si>
  <si>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</si>
  <si>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</si>
  <si>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</si>
  <si>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</si>
  <si>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</si>
  <si>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</si>
  <si>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</si>
  <si>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</si>
  <si>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</si>
  <si>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</si>
  <si>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</si>
  <si>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</si>
  <si>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</si>
  <si>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</si>
  <si>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</si>
  <si>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</si>
  <si>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</si>
  <si>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</si>
  <si>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</si>
  <si>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</si>
  <si>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</si>
  <si>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</si>
  <si>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</si>
  <si>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</si>
  <si>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</si>
  <si>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</si>
  <si>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</si>
  <si>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</si>
  <si>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</si>
  <si>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</si>
  <si>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</si>
  <si>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</si>
  <si>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</si>
  <si>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</si>
  <si>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</si>
  <si>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</si>
  <si>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</si>
  <si>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</si>
  <si>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</si>
  <si>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</si>
  <si>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</si>
  <si>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</si>
  <si>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</si>
  <si>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</si>
  <si>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</si>
  <si>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</si>
  <si>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</si>
  <si>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</si>
  <si>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</si>
  <si>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</si>
  <si>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</si>
  <si>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</si>
  <si>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</si>
  <si>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</si>
  <si>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</si>
  <si>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</si>
  <si>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</si>
  <si>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</si>
  <si>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</si>
  <si>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</si>
  <si>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</si>
  <si>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</si>
  <si>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</si>
  <si>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</si>
  <si>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</si>
  <si>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</si>
  <si>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</si>
  <si>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</si>
  <si>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</si>
  <si>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</si>
  <si>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</si>
  <si>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</si>
  <si>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</si>
  <si>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</si>
  <si>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</si>
  <si>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</si>
  <si>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</si>
  <si>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</si>
  <si>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</si>
  <si>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</si>
  <si>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</si>
  <si>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</si>
  <si>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</si>
  <si>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</si>
  <si>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</si>
  <si>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</si>
  <si>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</si>
  <si>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</si>
  <si>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</si>
  <si>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</si>
  <si>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</si>
  <si>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</si>
  <si>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</si>
  <si>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</si>
  <si>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</si>
  <si>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</si>
  <si>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</si>
  <si>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</si>
  <si>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</si>
  <si>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</si>
  <si>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</si>
  <si>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</si>
  <si>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</si>
  <si>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</si>
  <si>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</si>
  <si>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</si>
  <si>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</si>
  <si>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</si>
  <si>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</si>
  <si>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</si>
  <si>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</si>
  <si>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</si>
  <si>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</si>
  <si>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</si>
  <si>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</si>
  <si>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</si>
  <si>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</si>
  <si>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</si>
  <si>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</si>
  <si>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</si>
  <si>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</si>
  <si>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</si>
  <si>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</si>
  <si>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</si>
  <si>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</si>
  <si>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</si>
  <si>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</si>
  <si>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</si>
  <si>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</si>
  <si>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</si>
  <si>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</si>
  <si>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</si>
  <si>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</si>
  <si>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</si>
  <si>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</si>
  <si>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</si>
  <si>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</si>
  <si>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</si>
  <si>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</si>
  <si>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</si>
  <si>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</si>
  <si>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</si>
  <si>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</si>
  <si>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</si>
  <si>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</si>
  <si>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</si>
  <si>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</si>
  <si>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</si>
  <si>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</si>
  <si>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</si>
  <si>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</si>
  <si>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</si>
  <si>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</si>
  <si>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</si>
  <si>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</si>
  <si>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</si>
  <si>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</si>
  <si>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</si>
  <si>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</si>
  <si>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</si>
  <si>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</si>
  <si>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</si>
  <si>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</si>
  <si>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</si>
  <si>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</si>
  <si>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</si>
  <si>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</si>
  <si>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</si>
  <si>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</si>
  <si>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</si>
  <si>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</si>
  <si>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</si>
  <si>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</si>
  <si>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</si>
  <si>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</si>
  <si>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</si>
  <si>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</si>
  <si>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</si>
  <si>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</si>
  <si>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</si>
  <si>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</si>
  <si>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</si>
  <si>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</si>
  <si>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</si>
  <si>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</si>
  <si>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</si>
  <si>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</si>
  <si>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</si>
  <si>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</si>
  <si>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</si>
  <si>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</si>
  <si>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</si>
  <si>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</si>
  <si>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</si>
  <si>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</si>
  <si>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</si>
  <si>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</si>
  <si>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</si>
  <si>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</si>
  <si>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</si>
  <si>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</si>
  <si>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</si>
  <si>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</si>
  <si>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</si>
  <si>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</si>
  <si>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</si>
  <si>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</si>
  <si>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</si>
  <si>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</si>
  <si>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</si>
  <si>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</si>
  <si>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</si>
  <si>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</si>
  <si>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</si>
  <si>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</si>
  <si>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</si>
  <si>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</si>
  <si>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</si>
  <si>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</si>
  <si>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</si>
  <si>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</si>
  <si>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</si>
  <si>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</si>
  <si>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</si>
  <si>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</si>
  <si>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</si>
  <si>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</si>
  <si>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</si>
  <si>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</si>
  <si>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</si>
  <si>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</si>
  <si>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</si>
  <si>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</si>
  <si>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</si>
  <si>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</si>
  <si>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</si>
  <si>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</si>
  <si>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</si>
  <si>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</si>
  <si>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</si>
  <si>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</si>
  <si>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</si>
  <si>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</si>
  <si>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</si>
  <si>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</si>
  <si>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</si>
  <si>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</si>
  <si>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</si>
  <si>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</si>
  <si>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</si>
  <si>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</si>
  <si>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</si>
  <si>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</si>
  <si>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</si>
  <si>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</si>
  <si>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</si>
  <si>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</si>
  <si>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</si>
  <si>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</si>
  <si>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</si>
  <si>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</si>
  <si>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</si>
  <si>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</si>
  <si>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</si>
  <si>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</si>
  <si>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</si>
  <si>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</si>
  <si>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</si>
  <si>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</si>
  <si>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</si>
  <si>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</si>
  <si>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</si>
  <si>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</si>
  <si>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</si>
  <si>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</si>
  <si>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</si>
  <si>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</si>
  <si>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</si>
  <si>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</si>
  <si>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</si>
  <si>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</si>
  <si>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</si>
  <si>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</si>
  <si>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</si>
  <si>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</si>
  <si>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</si>
  <si>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</si>
  <si>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</si>
  <si>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</si>
  <si>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</si>
  <si>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</si>
  <si>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</si>
  <si>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</si>
  <si>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</si>
  <si>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</si>
  <si>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</si>
  <si>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</si>
  <si>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</si>
  <si>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</si>
  <si>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</si>
  <si>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</si>
  <si>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</si>
  <si>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</si>
  <si>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</si>
  <si>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</si>
  <si>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</si>
  <si>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</si>
  <si>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</si>
  <si>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</si>
  <si>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</si>
  <si>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</si>
  <si>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</si>
  <si>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</si>
  <si>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</si>
  <si>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</si>
  <si>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</si>
  <si>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</si>
  <si>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</si>
  <si>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</si>
  <si>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</si>
  <si>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</si>
  <si>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</si>
  <si>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</si>
  <si>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</si>
  <si>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</si>
  <si>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</si>
  <si>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</si>
  <si>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</si>
  <si>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</si>
  <si>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</si>
  <si>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</si>
  <si>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</si>
  <si>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</si>
  <si>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</si>
  <si>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</si>
  <si>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</si>
  <si>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</si>
  <si>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</si>
  <si>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</si>
  <si>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</si>
  <si>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</si>
  <si>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</si>
  <si>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</si>
  <si>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</si>
  <si>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</si>
  <si>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</si>
  <si>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</si>
  <si>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</si>
  <si>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</si>
  <si>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</si>
  <si>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</si>
  <si>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</si>
  <si>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</si>
  <si>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</si>
  <si>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</si>
  <si>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</si>
  <si>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</si>
  <si>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</si>
  <si>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</si>
  <si>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</si>
  <si>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</si>
  <si>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</si>
  <si>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</si>
  <si>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</si>
  <si>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</si>
  <si>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</si>
  <si>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</si>
  <si>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</si>
  <si>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</si>
  <si>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</si>
  <si>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</si>
  <si>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</si>
  <si>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</si>
  <si>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</si>
  <si>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</si>
  <si>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</si>
  <si>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</si>
  <si>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</si>
  <si>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</si>
  <si>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</si>
  <si>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</si>
  <si>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</si>
  <si>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</si>
  <si>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</si>
  <si>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</si>
  <si>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</si>
  <si>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</si>
  <si>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</si>
  <si>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</si>
  <si>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</si>
  <si>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</si>
  <si>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</si>
  <si>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</si>
  <si>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</si>
  <si>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</si>
  <si>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</si>
  <si>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</si>
  <si>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</si>
  <si>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</si>
  <si>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</si>
  <si>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</si>
  <si>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</si>
  <si>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</si>
  <si>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</si>
  <si>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</si>
  <si>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</si>
  <si>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</si>
  <si>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</si>
  <si>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</si>
  <si>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</si>
  <si>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</si>
  <si>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</si>
  <si>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</si>
  <si>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</si>
  <si>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</si>
  <si>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</si>
  <si>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</si>
  <si>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</si>
  <si>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</si>
  <si>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</si>
  <si>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</si>
  <si>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</si>
  <si>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</si>
  <si>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</si>
  <si>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</si>
  <si>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</si>
  <si>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</si>
  <si>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</si>
  <si>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</si>
  <si>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</si>
  <si>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</si>
  <si>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</si>
  <si>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</si>
  <si>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</si>
  <si>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</si>
  <si>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</si>
  <si>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</si>
  <si>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</si>
  <si>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</si>
  <si>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</si>
  <si>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</si>
  <si>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</si>
  <si>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</si>
  <si>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</si>
  <si>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</si>
  <si>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</si>
  <si>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</si>
  <si>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</si>
  <si>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</si>
  <si>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</si>
  <si>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</si>
  <si>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</si>
  <si>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</si>
  <si>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</si>
  <si>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</si>
  <si>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</si>
  <si>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</si>
  <si>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</si>
  <si>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</si>
  <si>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</si>
  <si>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</si>
  <si>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</si>
  <si>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</si>
  <si>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</si>
  <si>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</si>
  <si>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</si>
  <si>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</si>
  <si>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</si>
  <si>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</si>
  <si>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</si>
  <si>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</si>
  <si>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</si>
  <si>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</si>
  <si>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</si>
  <si>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</si>
  <si>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</si>
  <si>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</si>
  <si>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</si>
  <si>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</si>
  <si>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</si>
  <si>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</si>
  <si>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</si>
  <si>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</si>
  <si>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</si>
  <si>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</si>
  <si>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</si>
  <si>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</si>
  <si>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</si>
  <si>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</si>
  <si>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</si>
  <si>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</si>
  <si>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</si>
  <si>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</si>
  <si>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</si>
  <si>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</si>
  <si>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</si>
  <si>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</si>
  <si>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</si>
  <si>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</si>
  <si>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</si>
  <si>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</si>
  <si>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</si>
  <si>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</si>
  <si>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</si>
  <si>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</si>
  <si>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</si>
  <si>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</si>
  <si>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</si>
  <si>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</si>
  <si>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</si>
  <si>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</si>
  <si>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</si>
  <si>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</si>
  <si>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</si>
  <si>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</si>
  <si>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</si>
  <si>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</si>
  <si>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</si>
  <si>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</si>
  <si>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</si>
  <si>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</si>
  <si>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</si>
  <si>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</si>
  <si>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</si>
  <si>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</si>
  <si>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</si>
  <si>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</si>
  <si>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</si>
  <si>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</si>
  <si>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</si>
  <si>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</si>
  <si>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</si>
  <si>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</si>
  <si>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</si>
  <si>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</si>
  <si>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</si>
  <si>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</si>
  <si>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</si>
  <si>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</si>
  <si>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</si>
  <si>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</si>
  <si>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</si>
  <si>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</si>
  <si>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</si>
  <si>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</si>
  <si>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</si>
  <si>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</si>
  <si>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</si>
  <si>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</si>
  <si>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</si>
  <si>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</si>
  <si>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</si>
  <si>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</si>
  <si>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</si>
  <si>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</si>
  <si>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</si>
  <si>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</si>
  <si>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</si>
  <si>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</si>
  <si>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</si>
  <si>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</si>
  <si>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</si>
  <si>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</si>
  <si>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</si>
  <si>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</si>
  <si>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</si>
  <si>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</si>
  <si>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</si>
  <si>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</si>
  <si>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</si>
  <si>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</si>
  <si>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</si>
  <si>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</si>
  <si>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</si>
  <si>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</si>
  <si>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</si>
  <si>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</si>
  <si>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</si>
  <si>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</si>
  <si>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</si>
  <si>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</si>
  <si>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</si>
  <si>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</si>
  <si>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</si>
  <si>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</si>
  <si>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</si>
  <si>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</si>
  <si>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</si>
  <si>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</si>
  <si>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</si>
  <si>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</si>
  <si>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</si>
  <si>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</si>
  <si>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</si>
  <si>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</si>
  <si>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</si>
  <si>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</si>
  <si>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</si>
  <si>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</si>
  <si>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</si>
  <si>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</si>
  <si>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</si>
  <si>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</si>
  <si>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</si>
  <si>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</si>
  <si>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</si>
  <si>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</si>
  <si>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</si>
  <si>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</si>
  <si>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</si>
  <si>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</si>
  <si>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</si>
  <si>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</si>
  <si>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</si>
  <si>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</si>
  <si>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</si>
  <si>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</si>
  <si>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</si>
  <si>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</si>
  <si>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</si>
  <si>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</si>
  <si>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</si>
  <si>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</si>
  <si>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</si>
  <si>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</si>
  <si>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</si>
  <si>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</si>
  <si>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</si>
  <si>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</si>
  <si>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</si>
  <si>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</si>
  <si>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</si>
  <si>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</si>
  <si>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</si>
  <si>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</si>
  <si>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</si>
  <si>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</si>
  <si>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</si>
  <si>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</si>
  <si>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</si>
  <si>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</si>
  <si>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</si>
  <si>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</si>
  <si>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</si>
  <si>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</si>
  <si>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</si>
  <si>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</si>
  <si>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</si>
  <si>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</si>
  <si>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</si>
  <si>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</si>
  <si>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</si>
  <si>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</si>
  <si>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</si>
  <si>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</si>
  <si>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</si>
  <si>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</si>
  <si>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</si>
  <si>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</si>
  <si>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</si>
  <si>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</si>
  <si>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</si>
  <si>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</si>
  <si>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</si>
  <si>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</si>
  <si>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</si>
  <si>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</si>
  <si>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</si>
  <si>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</si>
  <si>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</si>
  <si>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</si>
  <si>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</si>
  <si>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</si>
  <si>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</si>
  <si>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</si>
  <si>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</si>
  <si>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</si>
  <si>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</si>
  <si>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</si>
  <si>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</si>
  <si>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</si>
  <si>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</si>
  <si>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</si>
  <si>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</si>
  <si>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</si>
  <si>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</si>
  <si>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</si>
  <si>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</si>
  <si>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</si>
  <si>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</si>
  <si>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</si>
  <si>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</si>
  <si>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</si>
  <si>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</si>
  <si>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</si>
  <si>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</si>
  <si>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</si>
  <si>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</si>
  <si>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</si>
  <si>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</si>
  <si>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</si>
  <si>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</si>
  <si>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</si>
  <si>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</si>
  <si>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</si>
  <si>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</si>
  <si>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</si>
  <si>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</si>
  <si>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</si>
  <si>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</si>
  <si>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</si>
  <si>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</si>
  <si>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</si>
  <si>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</si>
  <si>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</si>
  <si>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</si>
  <si>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</si>
  <si>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</si>
  <si>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</si>
  <si>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</si>
  <si>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</si>
  <si>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</si>
  <si>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</si>
  <si>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</si>
  <si>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</si>
  <si>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</si>
  <si>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</si>
  <si>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</si>
  <si>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</si>
  <si>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</si>
  <si>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</si>
  <si>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</si>
  <si>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</si>
  <si>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</si>
  <si>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</si>
  <si>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</si>
  <si>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</si>
  <si>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</si>
  <si>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</si>
  <si>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</si>
  <si>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</si>
  <si>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</si>
  <si>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</si>
  <si>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</si>
  <si>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</si>
  <si>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</si>
  <si>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</si>
  <si>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</si>
  <si>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</si>
  <si>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</si>
  <si>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</si>
  <si>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</si>
  <si>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</si>
  <si>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</si>
  <si>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</si>
  <si>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</si>
  <si>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</si>
  <si>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</si>
  <si>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</si>
  <si>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</si>
  <si>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</si>
  <si>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</si>
  <si>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</si>
  <si>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</si>
  <si>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</si>
  <si>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</si>
  <si>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</si>
  <si>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</si>
  <si>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</si>
  <si>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</si>
  <si>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</si>
  <si>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</si>
  <si>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</si>
  <si>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</si>
  <si>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</si>
  <si>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</si>
  <si>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</si>
  <si>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</si>
  <si>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</si>
  <si>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</si>
  <si>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</si>
  <si>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</si>
  <si>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</si>
  <si>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</si>
  <si>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</si>
  <si>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</si>
  <si>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</si>
  <si>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</si>
  <si>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</si>
  <si>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</si>
  <si>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</si>
  <si>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</si>
  <si>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</si>
  <si>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</si>
  <si>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</si>
  <si>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</si>
  <si>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</si>
  <si>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</si>
  <si>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</si>
  <si>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</si>
  <si>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</si>
  <si>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</si>
  <si>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</si>
  <si>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</si>
  <si>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</si>
  <si>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</si>
  <si>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</si>
  <si>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</si>
  <si>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</si>
  <si>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</si>
  <si>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</si>
  <si>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</si>
  <si>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</si>
  <si>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</si>
  <si>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</si>
  <si>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</si>
  <si>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</si>
  <si>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</si>
  <si>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</si>
  <si>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</si>
  <si>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</si>
  <si>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</si>
  <si>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</si>
  <si>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</si>
  <si>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</si>
  <si>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</si>
  <si>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</si>
  <si>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</si>
  <si>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</si>
  <si>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</si>
  <si>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</si>
  <si>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</si>
  <si>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</si>
  <si>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</si>
  <si>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</si>
  <si>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</si>
  <si>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</si>
  <si>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</si>
  <si>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</si>
  <si>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</si>
  <si>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</si>
  <si>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</si>
  <si>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</si>
  <si>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</si>
  <si>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</si>
  <si>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</si>
  <si>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</si>
  <si>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</si>
  <si>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</si>
  <si>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</si>
  <si>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</si>
  <si>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</si>
  <si>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</si>
  <si>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</si>
  <si>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</si>
  <si>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</si>
  <si>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</si>
  <si>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</si>
  <si>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</si>
  <si>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</si>
  <si>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</si>
  <si>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</si>
  <si>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</si>
  <si>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</si>
  <si>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</si>
  <si>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</si>
  <si>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</si>
  <si>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</si>
  <si>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</si>
  <si>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</si>
  <si>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</si>
  <si>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</si>
  <si>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</si>
  <si>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</si>
  <si>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</si>
  <si>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</si>
  <si>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</si>
  <si>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</si>
  <si>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</si>
  <si>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</si>
  <si>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</si>
  <si>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</si>
  <si>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</si>
  <si>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</si>
  <si>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</si>
  <si>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</si>
  <si>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</si>
  <si>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</si>
  <si>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</si>
  <si>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</si>
  <si>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</si>
  <si>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</si>
  <si>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</si>
  <si>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</si>
  <si>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</si>
  <si>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</si>
  <si>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</si>
  <si>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</si>
  <si>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</si>
  <si>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</si>
  <si>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</si>
  <si>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</si>
  <si>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</si>
  <si>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</si>
  <si>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</si>
  <si>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</si>
  <si>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</si>
  <si>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</si>
  <si>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</si>
  <si>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</si>
  <si>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</si>
  <si>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</si>
  <si>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</si>
  <si>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</si>
  <si>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</si>
  <si>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</si>
  <si>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</si>
  <si>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</si>
  <si>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</si>
  <si>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</si>
  <si>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</si>
  <si>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</si>
  <si>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</si>
  <si>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</si>
  <si>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</si>
  <si>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</si>
  <si>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</si>
  <si>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</si>
  <si>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</si>
  <si>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</si>
  <si>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</si>
  <si>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</si>
  <si>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</si>
  <si>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</si>
  <si>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</si>
  <si>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</si>
  <si>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</si>
  <si>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</si>
  <si>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</si>
  <si>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</si>
  <si>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</si>
  <si>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</si>
  <si>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</si>
  <si>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</si>
  <si>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</si>
  <si>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</si>
  <si>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</si>
  <si>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</si>
  <si>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</si>
  <si>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</si>
  <si>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</si>
  <si>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</si>
  <si>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</si>
  <si>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</si>
  <si>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</si>
  <si>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</si>
  <si>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</si>
  <si>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</si>
  <si>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</si>
  <si>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</si>
  <si>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</si>
  <si>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</si>
  <si>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</si>
  <si>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</si>
  <si>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</si>
  <si>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</si>
  <si>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</si>
  <si>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</si>
  <si>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</si>
  <si>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</si>
  <si>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</si>
  <si>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</si>
  <si>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</si>
  <si>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</si>
  <si>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</si>
  <si>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</si>
  <si>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</si>
  <si>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</si>
  <si>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</si>
  <si>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</si>
  <si>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</si>
  <si>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</si>
  <si>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</si>
  <si>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</si>
  <si>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</si>
  <si>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</si>
  <si>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</si>
  <si>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</si>
  <si>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</si>
  <si>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</si>
  <si>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</si>
  <si>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</si>
  <si>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</si>
  <si>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</si>
  <si>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</si>
  <si>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</si>
  <si>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</si>
  <si>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</si>
  <si>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</si>
  <si>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</si>
  <si>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</si>
  <si>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</si>
  <si>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</si>
  <si>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</si>
  <si>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</si>
  <si>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</si>
  <si>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</si>
  <si>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</si>
  <si>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</si>
  <si>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</si>
  <si>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</si>
  <si>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</si>
  <si>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</si>
  <si>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</si>
  <si>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</si>
  <si>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</si>
  <si>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</si>
  <si>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</si>
  <si>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</si>
  <si>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</si>
  <si>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</si>
  <si>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</si>
  <si>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</si>
  <si>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</si>
  <si>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</si>
  <si>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</si>
  <si>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</si>
  <si>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</si>
  <si>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</si>
  <si>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</si>
  <si>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</si>
  <si>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</si>
  <si>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</si>
  <si>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</si>
  <si>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</si>
  <si>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</si>
  <si>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</si>
  <si>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</si>
  <si>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</si>
  <si>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</si>
  <si>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</si>
  <si>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</si>
  <si>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</si>
  <si>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</si>
  <si>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</si>
  <si>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</si>
  <si>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</si>
  <si>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</si>
  <si>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</si>
  <si>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</si>
  <si>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</si>
  <si>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</si>
  <si>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</si>
  <si>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</si>
  <si>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</si>
  <si>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</si>
  <si>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</si>
  <si>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</si>
  <si>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</si>
  <si>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</si>
  <si>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</si>
  <si>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</si>
  <si>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</si>
  <si>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</si>
  <si>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</si>
  <si>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</si>
  <si>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</si>
  <si>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</si>
  <si>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</si>
  <si>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</si>
  <si>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</si>
  <si>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</si>
  <si>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</si>
  <si>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</si>
  <si>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</si>
  <si>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</si>
  <si>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</si>
  <si>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</si>
  <si>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</si>
  <si>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</si>
  <si>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</si>
  <si>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</si>
  <si>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</si>
  <si>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</si>
  <si>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</si>
  <si>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</si>
  <si>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</si>
  <si>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</si>
  <si>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</si>
  <si>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</si>
  <si>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</si>
  <si>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</si>
  <si>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</si>
  <si>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</si>
  <si>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</si>
  <si>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</si>
  <si>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</si>
  <si>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</si>
  <si>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</si>
  <si>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</si>
  <si>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</si>
  <si>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</si>
  <si>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</si>
  <si>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</si>
  <si>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</si>
  <si>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</si>
  <si>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</si>
  <si>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</si>
  <si>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</si>
  <si>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</si>
  <si>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</si>
  <si>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</si>
  <si>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</si>
  <si>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</si>
  <si>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</si>
  <si>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</si>
  <si>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</si>
  <si>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</si>
  <si>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</si>
  <si>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</si>
  <si>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</si>
  <si>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</si>
  <si>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</si>
  <si>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</si>
  <si>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</si>
  <si>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</si>
  <si>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</si>
  <si>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</si>
  <si>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</si>
  <si>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</si>
  <si>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</si>
  <si>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</si>
  <si>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</si>
  <si>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</si>
  <si>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</si>
  <si>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</si>
  <si>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</si>
  <si>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</si>
  <si>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</si>
  <si>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</si>
  <si>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</si>
  <si>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</si>
  <si>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</si>
  <si>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</si>
  <si>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</si>
  <si>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</si>
  <si>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</si>
  <si>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</si>
  <si>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</si>
  <si>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</si>
  <si>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</si>
  <si>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</si>
  <si>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</si>
  <si>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</si>
  <si>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</si>
  <si>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</si>
  <si>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</si>
  <si>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</si>
  <si>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</si>
  <si>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</si>
  <si>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</si>
  <si>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</si>
  <si>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</si>
  <si>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</si>
  <si>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</si>
  <si>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</si>
  <si>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</si>
  <si>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</si>
  <si>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</si>
  <si>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</si>
  <si>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</si>
  <si>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</si>
  <si>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</si>
  <si>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</si>
  <si>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</si>
  <si>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</si>
  <si>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</si>
  <si>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</si>
  <si>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</si>
  <si>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</si>
  <si>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</si>
  <si>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</si>
  <si>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</si>
  <si>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</si>
  <si>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</si>
  <si>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</si>
  <si>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</si>
  <si>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</si>
  <si>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</si>
  <si>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</si>
  <si>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</si>
  <si>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</si>
  <si>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</si>
  <si>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</si>
  <si>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</si>
  <si>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</si>
  <si>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</si>
  <si>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</si>
  <si>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</si>
  <si>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</si>
  <si>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</si>
  <si>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</si>
  <si>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</si>
  <si>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</si>
  <si>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</si>
  <si>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</si>
  <si>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</si>
  <si>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</si>
  <si>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</si>
  <si>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</si>
  <si>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</si>
  <si>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</si>
  <si>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</si>
  <si>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</si>
  <si>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</si>
  <si>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</si>
  <si>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</si>
  <si>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</si>
  <si>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</si>
  <si>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</si>
  <si>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</si>
  <si>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</si>
  <si>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</si>
  <si>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</si>
  <si>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</si>
  <si>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</si>
  <si>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</si>
  <si>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</si>
  <si>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</si>
  <si>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</si>
  <si>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</si>
  <si>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</si>
  <si>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</si>
  <si>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</si>
  <si>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</si>
  <si>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</si>
  <si>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</si>
  <si>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</si>
  <si>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</si>
  <si>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</si>
  <si>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</si>
  <si>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</si>
  <si>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</si>
  <si>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</si>
  <si>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</si>
  <si>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</si>
  <si>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</si>
  <si>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</si>
  <si>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</si>
  <si>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</si>
  <si>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</si>
  <si>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</si>
  <si>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</si>
  <si>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</si>
  <si>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</si>
  <si>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</si>
  <si>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</si>
  <si>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</si>
  <si>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</si>
  <si>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</si>
  <si>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</si>
  <si>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</si>
  <si>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</si>
  <si>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</si>
  <si>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</si>
  <si>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</si>
  <si>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</si>
  <si>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</si>
  <si>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</si>
  <si>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</si>
  <si>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</si>
  <si>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</si>
  <si>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</si>
  <si>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</si>
  <si>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</si>
  <si>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</si>
  <si>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</si>
  <si>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</si>
  <si>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</si>
  <si>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</si>
  <si>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</si>
  <si>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</si>
  <si>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</si>
  <si>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</si>
  <si>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</si>
  <si>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</si>
  <si>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</si>
  <si>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</si>
  <si>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</si>
  <si>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</si>
  <si>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</si>
  <si>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</si>
  <si>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</si>
  <si>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</si>
  <si>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</si>
  <si>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</si>
  <si>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</si>
  <si>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</si>
  <si>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</si>
  <si>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</si>
  <si>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</si>
  <si>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</si>
  <si>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</si>
  <si>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</si>
  <si>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</si>
  <si>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</si>
  <si>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</si>
  <si>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</si>
  <si>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</si>
  <si>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</si>
  <si>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</si>
  <si>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</si>
  <si>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</si>
  <si>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</si>
  <si>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</si>
  <si>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</si>
  <si>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</si>
  <si>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</si>
  <si>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</si>
  <si>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</si>
  <si>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</si>
  <si>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</si>
  <si>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</si>
  <si>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</si>
  <si>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</si>
  <si>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</si>
  <si>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</si>
  <si>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</si>
  <si>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</si>
  <si>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</si>
  <si>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</si>
  <si>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</si>
  <si>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</si>
  <si>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</si>
  <si>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</si>
  <si>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</si>
  <si>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</si>
  <si>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</si>
  <si>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</si>
  <si>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</si>
  <si>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</si>
  <si>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</si>
  <si>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</si>
  <si>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</si>
  <si>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</si>
  <si>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</si>
  <si>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</si>
  <si>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</si>
  <si>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</si>
  <si>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</si>
  <si>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</si>
  <si>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</si>
  <si>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</si>
  <si>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</si>
  <si>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</si>
  <si>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</si>
  <si>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</si>
  <si>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</si>
  <si>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</si>
  <si>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</si>
  <si>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</si>
  <si>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</si>
  <si>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</si>
  <si>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</si>
  <si>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</si>
  <si>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</si>
  <si>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</si>
  <si>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</si>
  <si>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</si>
  <si>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</si>
  <si>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</si>
  <si>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</si>
  <si>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</si>
  <si>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</si>
  <si>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</si>
  <si>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</si>
  <si>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</si>
  <si>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</si>
  <si>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</si>
  <si>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</si>
  <si>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</si>
  <si>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</si>
  <si>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</si>
  <si>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</si>
  <si>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</si>
  <si>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</si>
  <si>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</si>
  <si>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</si>
  <si>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</si>
  <si>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</si>
  <si>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</si>
  <si>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</si>
  <si>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</si>
  <si>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</si>
  <si>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</si>
  <si>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</si>
  <si>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</si>
  <si>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</si>
  <si>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</si>
  <si>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</si>
  <si>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</si>
  <si>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</si>
  <si>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</si>
  <si>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</si>
  <si>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</si>
  <si>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</si>
  <si>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</si>
  <si>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</si>
  <si>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</si>
  <si>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</si>
  <si>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</si>
  <si>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</si>
  <si>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</si>
  <si>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</si>
  <si>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</si>
  <si>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</si>
  <si>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</si>
  <si>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</si>
  <si>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</si>
  <si>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</si>
  <si>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</si>
  <si>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</si>
  <si>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</si>
  <si>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</si>
  <si>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</si>
  <si>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</si>
  <si>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</si>
  <si>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</si>
  <si>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</si>
  <si>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</si>
  <si>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</si>
  <si>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</si>
  <si>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</si>
  <si>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</si>
  <si>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</si>
  <si>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</si>
  <si>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</si>
  <si>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</si>
  <si>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</si>
  <si>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</si>
  <si>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</si>
  <si>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</si>
  <si>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</si>
  <si>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</si>
  <si>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</si>
  <si>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</si>
  <si>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</si>
  <si>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</si>
  <si>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</si>
  <si>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</si>
  <si>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</si>
  <si>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</si>
  <si>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</si>
  <si>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</si>
  <si>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</si>
  <si>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</si>
  <si>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</si>
  <si>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</si>
  <si>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</si>
  <si>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</si>
  <si>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</si>
  <si>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</si>
  <si>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</si>
  <si>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</si>
  <si>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</si>
  <si>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</si>
  <si>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</si>
  <si>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</si>
  <si>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</si>
  <si>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</si>
  <si>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</si>
  <si>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</si>
  <si>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</si>
  <si>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</si>
  <si>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</si>
  <si>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</si>
  <si>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</si>
  <si>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</si>
  <si>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</si>
  <si>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</si>
  <si>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</si>
  <si>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</si>
  <si>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</si>
  <si>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</si>
  <si>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</si>
  <si>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</si>
  <si>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</si>
  <si>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</si>
  <si>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</si>
  <si>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</si>
  <si>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</si>
  <si>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</si>
  <si>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</si>
  <si>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</si>
  <si>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</si>
  <si>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</si>
  <si>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</si>
  <si>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</si>
  <si>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</si>
  <si>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</si>
  <si>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</si>
  <si>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</si>
  <si>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</si>
  <si>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</si>
  <si>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</si>
  <si>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</si>
  <si>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</si>
  <si>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</si>
  <si>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</si>
  <si>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</si>
  <si>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</si>
  <si>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</si>
  <si>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</si>
  <si>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</si>
  <si>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</si>
  <si>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</si>
  <si>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</si>
  <si>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</si>
  <si>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</si>
  <si>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</si>
  <si>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</si>
  <si>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</si>
  <si>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</si>
  <si>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</si>
  <si>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</si>
  <si>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</si>
  <si>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</si>
  <si>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</si>
  <si>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</si>
  <si>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</si>
  <si>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</si>
  <si>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</si>
  <si>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</si>
  <si>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</si>
  <si>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</si>
  <si>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</si>
  <si>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</si>
  <si>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</si>
  <si>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</si>
  <si>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</si>
  <si>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</si>
  <si>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</si>
  <si>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</si>
  <si>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</si>
  <si>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</si>
  <si>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</si>
  <si>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</si>
  <si>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</si>
  <si>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</si>
  <si>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</si>
  <si>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</si>
  <si>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</si>
  <si>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</si>
  <si>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</si>
  <si>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</si>
  <si>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</si>
  <si>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</si>
  <si>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</si>
  <si>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</si>
  <si>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</si>
  <si>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</si>
  <si>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</si>
  <si>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</si>
  <si>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</si>
  <si>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</si>
  <si>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</si>
  <si>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</si>
  <si>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</si>
  <si>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</si>
  <si>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</si>
  <si>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</si>
  <si>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</si>
  <si>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</si>
  <si>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</si>
  <si>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</si>
  <si>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</si>
  <si>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</si>
  <si>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</si>
  <si>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</si>
  <si>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</si>
  <si>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</si>
  <si>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</si>
  <si>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</si>
  <si>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</si>
  <si>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</si>
  <si>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</si>
  <si>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</si>
  <si>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</si>
  <si>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</si>
  <si>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</si>
  <si>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</si>
  <si>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</si>
  <si>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</si>
  <si>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</si>
  <si>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</si>
  <si>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</si>
  <si>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</si>
  <si>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</si>
  <si>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</si>
  <si>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</si>
  <si>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</si>
  <si>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</si>
  <si>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</si>
  <si>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</si>
  <si>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</si>
  <si>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</si>
  <si>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</si>
  <si>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</si>
  <si>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</si>
  <si>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</si>
  <si>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</si>
  <si>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</si>
  <si>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</si>
  <si>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</si>
  <si>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</si>
  <si>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</si>
  <si>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</si>
  <si>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</si>
  <si>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</si>
  <si>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</si>
  <si>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</si>
  <si>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</si>
  <si>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</si>
  <si>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</si>
  <si>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</si>
  <si>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</si>
  <si>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</si>
  <si>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</si>
  <si>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</si>
  <si>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</si>
  <si>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</si>
  <si>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</si>
  <si>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</si>
  <si>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</si>
  <si>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</si>
  <si>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</si>
  <si>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</si>
  <si>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</si>
  <si>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</si>
  <si>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</si>
  <si>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</si>
  <si>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</si>
  <si>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</si>
  <si>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</si>
  <si>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</si>
  <si>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</si>
  <si>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</si>
  <si>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</si>
  <si>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</si>
  <si>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</si>
  <si>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</si>
  <si>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</si>
  <si>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</si>
  <si>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</si>
  <si>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</si>
  <si>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</si>
  <si>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</si>
  <si>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</si>
  <si>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</si>
  <si>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</si>
  <si>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</si>
  <si>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</si>
  <si>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</si>
  <si>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</si>
  <si>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</si>
  <si>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</si>
  <si>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</si>
  <si>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</si>
  <si>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</si>
  <si>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</si>
  <si>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</si>
  <si>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</si>
  <si>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</si>
  <si>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</si>
  <si>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</si>
  <si>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</si>
  <si>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</si>
  <si>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</si>
  <si>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</si>
  <si>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</si>
  <si>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</si>
  <si>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</si>
  <si>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</si>
  <si>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</si>
  <si>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</si>
  <si>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</si>
  <si>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</si>
  <si>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</si>
  <si>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</si>
  <si>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</si>
  <si>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</si>
  <si>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</si>
  <si>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</si>
  <si>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</si>
  <si>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</si>
  <si>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</si>
  <si>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</si>
  <si>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</si>
  <si>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</si>
  <si>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</si>
  <si>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</si>
  <si>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</si>
  <si>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</si>
  <si>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</si>
  <si>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</si>
  <si>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</si>
  <si>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</si>
  <si>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</si>
  <si>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</si>
  <si>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</si>
  <si>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</si>
  <si>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</si>
  <si>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</si>
  <si>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</si>
  <si>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</si>
  <si>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</si>
  <si>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</si>
  <si>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</si>
  <si>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</si>
  <si>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</si>
  <si>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</si>
  <si>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</si>
  <si>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</si>
  <si>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</si>
  <si>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</si>
  <si>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</si>
  <si>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</si>
  <si>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</si>
  <si>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</si>
  <si>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</si>
  <si>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</si>
  <si>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</si>
  <si>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</si>
  <si>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</si>
  <si>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</si>
  <si>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</si>
  <si>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</si>
  <si>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</si>
  <si>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</si>
  <si>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</si>
  <si>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</si>
  <si>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</si>
  <si>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</si>
  <si>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</si>
  <si>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</si>
  <si>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</si>
  <si>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</si>
  <si>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</si>
  <si>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</si>
  <si>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</si>
  <si>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</si>
  <si>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</si>
  <si>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</si>
  <si>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</si>
  <si>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</si>
  <si>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</si>
  <si>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</si>
  <si>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</si>
  <si>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</si>
  <si>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</si>
  <si>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</si>
  <si>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</si>
  <si>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</si>
  <si>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</si>
  <si>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</si>
  <si>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</si>
  <si>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</si>
  <si>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</si>
  <si>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</si>
  <si>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</si>
  <si>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</si>
  <si>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</si>
  <si>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</si>
  <si>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</si>
  <si>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</si>
  <si>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</si>
  <si>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</si>
  <si>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</si>
  <si>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</si>
  <si>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</si>
  <si>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</si>
  <si>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</si>
  <si>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</si>
  <si>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</si>
  <si>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</si>
  <si>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</si>
  <si>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</si>
  <si>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</si>
  <si>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</si>
  <si>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</si>
  <si>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</si>
  <si>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</si>
  <si>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</si>
  <si>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</si>
  <si>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</si>
  <si>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</si>
  <si>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</si>
  <si>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</si>
  <si>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</si>
  <si>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</si>
  <si>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</si>
  <si>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</si>
  <si>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</si>
  <si>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</si>
  <si>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</si>
  <si>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</si>
  <si>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</si>
  <si>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</si>
  <si>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</si>
  <si>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</si>
  <si>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</si>
  <si>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</si>
  <si>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</si>
  <si>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</si>
  <si>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</si>
  <si>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</si>
  <si>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</si>
  <si>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</si>
  <si>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</si>
  <si>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</si>
  <si>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</si>
  <si>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</si>
  <si>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</si>
  <si>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</si>
  <si>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</si>
  <si>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</si>
  <si>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</si>
  <si>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</si>
  <si>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</si>
  <si>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</si>
  <si>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</si>
  <si>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</si>
  <si>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</si>
  <si>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</si>
  <si>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</si>
  <si>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</si>
  <si>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</si>
  <si>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</si>
  <si>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</si>
  <si>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</si>
  <si>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</si>
  <si>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</si>
  <si>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</si>
  <si>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</si>
  <si>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</si>
  <si>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</si>
  <si>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</si>
  <si>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</si>
  <si>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</si>
  <si>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</si>
  <si>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</si>
  <si>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</si>
  <si>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</si>
  <si>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</si>
  <si>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</si>
  <si>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</si>
  <si>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</si>
  <si>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</si>
  <si>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</si>
  <si>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</si>
  <si>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</si>
  <si>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</si>
  <si>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</si>
  <si>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</si>
  <si>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</si>
  <si>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</si>
  <si>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</si>
  <si>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</si>
  <si>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</si>
  <si>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</si>
  <si>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</si>
  <si>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</si>
  <si>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</si>
  <si>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</si>
  <si>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</si>
  <si>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</si>
  <si>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</si>
  <si>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</si>
  <si>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</si>
  <si>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</si>
  <si>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</si>
  <si>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</si>
  <si>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</si>
  <si>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</si>
  <si>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</si>
  <si>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</si>
  <si>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</si>
  <si>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</si>
  <si>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</si>
  <si>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</si>
  <si>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</si>
  <si>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</si>
  <si>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</si>
  <si>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</si>
  <si>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</si>
  <si>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</si>
  <si>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</si>
  <si>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</si>
  <si>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</si>
  <si>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</si>
  <si>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</si>
  <si>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</si>
  <si>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</si>
  <si>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</si>
  <si>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</si>
  <si>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</si>
  <si>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</si>
  <si>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</si>
  <si>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</si>
  <si>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</si>
  <si>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</si>
  <si>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</si>
  <si>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</si>
  <si>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</si>
  <si>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</si>
  <si>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</si>
  <si>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</si>
  <si>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</si>
  <si>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</si>
  <si>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</si>
  <si>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</si>
  <si>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</si>
  <si>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</si>
  <si>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</si>
  <si>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</si>
  <si>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</si>
  <si>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</si>
  <si>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</si>
  <si>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</si>
  <si>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</si>
  <si>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</si>
  <si>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</si>
  <si>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</si>
  <si>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</si>
  <si>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</si>
  <si>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</si>
  <si>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</si>
  <si>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</si>
  <si>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</si>
  <si>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</si>
  <si>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</si>
  <si>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</si>
  <si>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</si>
  <si>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</si>
  <si>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</si>
  <si>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</si>
  <si>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</si>
  <si>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</si>
  <si>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</si>
  <si>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</si>
  <si>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</si>
  <si>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</si>
  <si>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</si>
  <si>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</si>
  <si>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</si>
  <si>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</si>
  <si>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</si>
  <si>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</si>
  <si>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</si>
  <si>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</si>
  <si>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</si>
  <si>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</si>
  <si>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</si>
  <si>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</si>
  <si>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</si>
  <si>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</si>
  <si>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</si>
  <si>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</si>
  <si>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</si>
  <si>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</si>
  <si>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</si>
  <si>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</si>
  <si>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</si>
  <si>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</si>
  <si>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</si>
  <si>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</si>
  <si>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</si>
  <si>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</si>
  <si>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</si>
  <si>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</si>
  <si>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</si>
  <si>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</si>
  <si>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</si>
  <si>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</si>
  <si>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</si>
  <si>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</si>
  <si>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</si>
  <si>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</si>
  <si>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</si>
  <si>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</si>
  <si>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</si>
  <si>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</si>
  <si>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</si>
  <si>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</si>
  <si>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</si>
  <si>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</si>
  <si>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</si>
  <si>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</si>
  <si>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</si>
  <si>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</si>
  <si>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</si>
  <si>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</si>
  <si>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</si>
  <si>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</si>
  <si>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</si>
  <si>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</si>
  <si>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</si>
  <si>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</si>
  <si>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</si>
  <si>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</si>
  <si>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</si>
  <si>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</si>
  <si>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</si>
  <si>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</si>
  <si>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</si>
  <si>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</si>
  <si>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</si>
  <si>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</si>
  <si>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</si>
  <si>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</si>
  <si>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</si>
  <si>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</si>
  <si>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</si>
  <si>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</si>
  <si>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</si>
  <si>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</si>
  <si>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</si>
  <si>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</si>
  <si>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</si>
  <si>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</si>
  <si>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</si>
  <si>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</si>
  <si>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</si>
  <si>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</si>
  <si>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</si>
  <si>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</si>
  <si>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</si>
  <si>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</si>
  <si>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</si>
  <si>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</si>
  <si>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</si>
  <si>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</si>
  <si>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</si>
  <si>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</si>
  <si>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</si>
  <si>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</si>
  <si>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</si>
  <si>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</si>
  <si>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</si>
  <si>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</si>
  <si>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</si>
  <si>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</si>
  <si>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</si>
  <si>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</si>
  <si>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</si>
  <si>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</si>
  <si>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</si>
  <si>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</si>
  <si>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</si>
  <si>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</si>
  <si>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</si>
  <si>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</si>
  <si>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</si>
  <si>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</si>
  <si>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</si>
  <si>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</si>
  <si>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</si>
  <si>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</si>
  <si>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</si>
  <si>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</si>
  <si>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</si>
  <si>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</si>
  <si>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</si>
  <si>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</si>
  <si>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</si>
  <si>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</si>
  <si>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</si>
  <si>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</si>
  <si>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</si>
  <si>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</si>
  <si>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</si>
  <si>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</si>
  <si>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</si>
  <si>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</si>
  <si>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</si>
  <si>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</si>
  <si>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</si>
  <si>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</si>
  <si>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</si>
  <si>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</si>
  <si>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</si>
  <si>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</si>
  <si>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</si>
  <si>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</si>
  <si>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</si>
  <si>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</si>
  <si>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</si>
  <si>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</si>
  <si>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</si>
  <si>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</si>
  <si>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</si>
  <si>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</si>
  <si>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</si>
  <si>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</si>
  <si>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</si>
  <si>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</si>
  <si>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</si>
  <si>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</si>
  <si>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</si>
  <si>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</si>
  <si>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</si>
  <si>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</si>
  <si>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</si>
  <si>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</si>
  <si>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</si>
  <si>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</si>
  <si>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</si>
  <si>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</si>
  <si>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</si>
  <si>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</si>
  <si>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</si>
  <si>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</si>
  <si>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</si>
  <si>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</si>
  <si>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</si>
  <si>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</si>
  <si>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</si>
  <si>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</si>
  <si>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</si>
  <si>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</si>
  <si>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</si>
  <si>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</si>
  <si>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</si>
  <si>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</si>
  <si>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</si>
  <si>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</si>
  <si>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</si>
  <si>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</si>
  <si>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</si>
  <si>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</si>
  <si>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</si>
  <si>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</si>
  <si>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</si>
  <si>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</si>
  <si>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</si>
  <si>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</si>
  <si>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</si>
  <si>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</si>
  <si>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</si>
  <si>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</si>
  <si>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</si>
  <si>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</si>
  <si>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</si>
  <si>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</si>
  <si>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</si>
  <si>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</si>
  <si>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</si>
  <si>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</si>
  <si>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</si>
  <si>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</si>
  <si>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</si>
  <si>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</si>
  <si>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</si>
  <si>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</si>
  <si>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</si>
  <si>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</si>
  <si>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</si>
  <si>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</si>
  <si>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</si>
  <si>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</si>
  <si>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</si>
  <si>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</si>
  <si>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</si>
  <si>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</si>
  <si>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</si>
  <si>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</si>
  <si>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</si>
  <si>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</si>
  <si>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</si>
  <si>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</si>
  <si>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</si>
  <si>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</si>
  <si>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</si>
  <si>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</si>
  <si>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</si>
  <si>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</si>
  <si>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</si>
  <si>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</si>
  <si>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</si>
  <si>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</si>
  <si>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</si>
  <si>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</si>
  <si>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</si>
  <si>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</si>
  <si>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</si>
  <si>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</si>
  <si>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</si>
  <si>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</si>
  <si>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</si>
  <si>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</si>
  <si>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</si>
  <si>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</si>
  <si>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</si>
  <si>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</si>
  <si>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</si>
  <si>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</si>
  <si>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</si>
  <si>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</si>
  <si>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</si>
  <si>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</si>
  <si>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</si>
  <si>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</si>
  <si>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</si>
  <si>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</si>
  <si>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</si>
  <si>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</si>
  <si>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</si>
  <si>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</si>
  <si>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</si>
  <si>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</si>
  <si>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</si>
  <si>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</si>
  <si>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</si>
  <si>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</si>
  <si>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</si>
  <si>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</si>
  <si>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</si>
  <si>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</si>
  <si>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</si>
  <si>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</si>
  <si>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</si>
  <si>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</si>
  <si>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</si>
  <si>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</si>
  <si>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</si>
  <si>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</si>
  <si>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</si>
  <si>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</si>
  <si>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</si>
  <si>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</si>
  <si>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</si>
  <si>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</si>
  <si>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</si>
  <si>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</si>
  <si>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</si>
  <si>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</si>
  <si>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</si>
  <si>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</si>
  <si>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</si>
  <si>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</si>
  <si>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</si>
  <si>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</si>
  <si>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</si>
  <si>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</si>
  <si>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</si>
  <si>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</si>
  <si>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</si>
  <si>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</si>
  <si>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</si>
  <si>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</si>
  <si>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</si>
  <si>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</si>
  <si>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</si>
  <si>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</si>
  <si>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</si>
  <si>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</si>
  <si>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</si>
  <si>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</si>
  <si>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</si>
  <si>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</si>
  <si>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</si>
  <si>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</si>
  <si>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</si>
  <si>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</si>
  <si>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</si>
  <si>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</si>
  <si>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</si>
  <si>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</si>
  <si>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</si>
  <si>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</si>
  <si>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</si>
  <si>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</si>
  <si>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</si>
  <si>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</si>
  <si>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</si>
  <si>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</si>
  <si>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</si>
  <si>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</si>
  <si>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</si>
  <si>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</si>
  <si>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</si>
  <si>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</si>
  <si>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</si>
  <si>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</si>
  <si>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</si>
  <si>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</si>
  <si>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</si>
  <si>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</si>
  <si>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</si>
  <si>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</si>
  <si>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</si>
  <si>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</si>
  <si>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</si>
  <si>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</si>
  <si>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</si>
  <si>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</si>
  <si>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</si>
  <si>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</si>
  <si>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</si>
  <si>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</si>
  <si>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</si>
  <si>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</si>
  <si>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</si>
  <si>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</si>
  <si>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</si>
  <si>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</si>
  <si>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</si>
  <si>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</si>
  <si>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</si>
  <si>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</si>
  <si>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</si>
  <si>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</si>
  <si>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</si>
  <si>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</si>
  <si>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</si>
  <si>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</si>
  <si>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</si>
  <si>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</si>
  <si>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</si>
  <si>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</si>
  <si>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</si>
  <si>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</si>
  <si>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</si>
  <si>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</si>
  <si>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</si>
  <si>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</si>
  <si>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</si>
  <si>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</si>
  <si>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</si>
  <si>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</si>
  <si>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</si>
  <si>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</si>
  <si>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</si>
  <si>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</si>
  <si>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</si>
  <si>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</si>
  <si>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</si>
  <si>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</si>
  <si>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</si>
  <si>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</si>
  <si>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</si>
  <si>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</si>
  <si>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</si>
  <si>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</si>
  <si>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</si>
  <si>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</si>
  <si>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</si>
  <si>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</si>
  <si>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</si>
  <si>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</si>
  <si>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</si>
  <si>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</si>
  <si>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</si>
  <si>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</si>
  <si>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</si>
  <si>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</si>
  <si>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</si>
  <si>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</si>
  <si>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</si>
  <si>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</si>
  <si>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</si>
  <si>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</si>
  <si>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</si>
  <si>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</si>
  <si>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</si>
  <si>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</si>
  <si>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</si>
  <si>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</si>
  <si>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</si>
  <si>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</si>
  <si>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</si>
  <si>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</si>
  <si>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</si>
  <si>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</si>
  <si>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</si>
  <si>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</si>
  <si>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</si>
  <si>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</si>
  <si>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</si>
  <si>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</si>
  <si>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</si>
  <si>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</si>
  <si>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</si>
  <si>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</si>
  <si>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</si>
  <si>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</si>
  <si>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</si>
  <si>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</si>
  <si>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</si>
  <si>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</si>
  <si>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</si>
  <si>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</si>
  <si>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</si>
  <si>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</si>
  <si>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</si>
  <si>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</si>
  <si>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</si>
  <si>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</si>
  <si>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</si>
  <si>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</si>
  <si>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</si>
  <si>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</si>
  <si>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</si>
  <si>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</si>
  <si>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</si>
  <si>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</si>
  <si>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</si>
  <si>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</si>
  <si>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</si>
  <si>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</si>
  <si>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</si>
  <si>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</si>
  <si>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</si>
  <si>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</si>
  <si>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</si>
  <si>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</si>
  <si>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</si>
  <si>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</si>
  <si>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</si>
  <si>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</si>
  <si>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</si>
  <si>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</si>
  <si>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</si>
  <si>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</si>
  <si>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</si>
  <si>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</si>
  <si>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</si>
  <si>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</si>
  <si>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</si>
  <si>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</si>
  <si>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</si>
  <si>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</si>
  <si>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</si>
  <si>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</si>
  <si>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</si>
  <si>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</si>
  <si>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</si>
  <si>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</si>
  <si>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</si>
  <si>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</si>
  <si>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</si>
  <si>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</si>
  <si>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</si>
  <si>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</si>
  <si>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</si>
  <si>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</si>
  <si>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</si>
  <si>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</si>
  <si>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</si>
  <si>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</si>
  <si>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</si>
  <si>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</si>
  <si>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</si>
  <si>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</si>
  <si>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</si>
  <si>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</si>
  <si>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</si>
  <si>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</si>
  <si>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</si>
  <si>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</si>
  <si>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</si>
  <si>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</si>
  <si>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</si>
  <si>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</si>
  <si>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</si>
  <si>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</si>
  <si>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</si>
  <si>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</si>
  <si>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</si>
  <si>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</si>
  <si>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</si>
  <si>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</si>
  <si>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</si>
  <si>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</si>
  <si>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</si>
  <si>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</si>
  <si>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</si>
  <si>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</si>
  <si>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</si>
  <si>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</si>
  <si>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</si>
  <si>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</si>
  <si>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</si>
  <si>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</si>
  <si>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</si>
  <si>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</si>
  <si>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</si>
  <si>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</si>
  <si>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</si>
  <si>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</si>
  <si>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</si>
  <si>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</si>
  <si>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</si>
  <si>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</si>
  <si>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</si>
  <si>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</si>
  <si>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</si>
  <si>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</si>
  <si>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</si>
  <si>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</si>
  <si>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</si>
  <si>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</si>
  <si>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</si>
  <si>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</si>
  <si>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</si>
  <si>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</si>
  <si>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</si>
  <si>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</si>
  <si>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</si>
  <si>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</si>
  <si>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</si>
  <si>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</si>
  <si>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</si>
  <si>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</si>
  <si>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</si>
  <si>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</si>
  <si>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</si>
  <si>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</si>
  <si>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</si>
  <si>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</si>
  <si>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</si>
  <si>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</si>
  <si>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</si>
  <si>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</si>
  <si>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</si>
  <si>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</si>
  <si>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</si>
  <si>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</si>
  <si>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</si>
  <si>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</si>
  <si>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</si>
  <si>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</si>
  <si>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</si>
  <si>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</si>
  <si>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</si>
  <si>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</si>
  <si>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</si>
  <si>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</si>
  <si>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</si>
  <si>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</si>
  <si>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</si>
  <si>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</si>
  <si>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</si>
  <si>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</si>
  <si>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</si>
  <si>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</si>
  <si>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</si>
  <si>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</si>
  <si>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</si>
  <si>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</si>
  <si>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</si>
  <si>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</si>
  <si>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</si>
  <si>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</si>
  <si>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</si>
  <si>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</si>
  <si>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</si>
  <si>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</si>
  <si>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</si>
  <si>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</si>
  <si>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</si>
  <si>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</si>
  <si>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</si>
  <si>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</si>
  <si>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</si>
  <si>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</si>
  <si>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</si>
  <si>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</si>
  <si>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</si>
  <si>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</si>
  <si>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</si>
  <si>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</si>
  <si>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</si>
  <si>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</si>
  <si>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</si>
  <si>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</si>
  <si>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</si>
  <si>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</si>
  <si>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</si>
  <si>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</si>
  <si>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</si>
  <si>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</si>
  <si>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</si>
  <si>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</si>
  <si>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</si>
  <si>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</si>
  <si>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</si>
  <si>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</si>
  <si>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</si>
  <si>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</si>
  <si>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</si>
  <si>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</si>
  <si>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</si>
  <si>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</si>
  <si>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</si>
  <si>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</si>
  <si>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</si>
  <si>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</si>
  <si>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</si>
  <si>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</si>
  <si>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</si>
  <si>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</si>
  <si>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</si>
  <si>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</si>
  <si>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</si>
  <si>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</si>
  <si>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</si>
  <si>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</si>
  <si>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</si>
  <si>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</si>
  <si>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</si>
  <si>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</si>
  <si>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</si>
  <si>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</si>
  <si>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</si>
  <si>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</si>
  <si>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</si>
  <si>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</si>
  <si>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</si>
  <si>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</si>
  <si>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</si>
  <si>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</si>
  <si>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</si>
  <si>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</si>
  <si>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</si>
  <si>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</si>
  <si>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</si>
  <si>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</si>
  <si>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</si>
  <si>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</si>
  <si>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</si>
  <si>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</si>
  <si>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</si>
  <si>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</si>
  <si>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</si>
  <si>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</si>
  <si>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</si>
  <si>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</si>
  <si>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</si>
  <si>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</si>
  <si>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</si>
  <si>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</si>
  <si>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</si>
  <si>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</si>
  <si>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</si>
  <si>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</si>
  <si>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</si>
  <si>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</si>
  <si>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</si>
  <si>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</si>
  <si>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</si>
  <si>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</si>
  <si>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</si>
  <si>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</si>
  <si>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</si>
  <si>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</si>
  <si>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</si>
  <si>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</si>
  <si>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</si>
  <si>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</si>
  <si>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</si>
  <si>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</si>
  <si>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</si>
  <si>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</si>
  <si>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</si>
  <si>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</si>
  <si>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</si>
  <si>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</si>
  <si>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</si>
  <si>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</si>
  <si>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</si>
  <si>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</si>
  <si>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</si>
  <si>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</si>
  <si>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</si>
  <si>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</si>
  <si>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</si>
  <si>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</si>
  <si>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</si>
  <si>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</si>
  <si>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</si>
  <si>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</si>
  <si>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</si>
  <si>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</si>
  <si>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</si>
  <si>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</si>
  <si>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</si>
  <si>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</si>
  <si>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</si>
  <si>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</si>
  <si>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</si>
  <si>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</si>
  <si>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</si>
  <si>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</si>
  <si>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</si>
  <si>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</si>
  <si>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</si>
  <si>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</si>
  <si>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</si>
  <si>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</si>
  <si>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</si>
  <si>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</si>
  <si>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</si>
  <si>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</si>
  <si>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</si>
  <si>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</si>
  <si>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</si>
  <si>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</si>
  <si>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</si>
  <si>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</si>
  <si>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</si>
  <si>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</si>
  <si>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</si>
  <si>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</si>
  <si>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</si>
  <si>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</si>
  <si>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</si>
  <si>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</si>
  <si>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</si>
  <si>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</si>
  <si>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</si>
  <si>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</si>
  <si>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</si>
  <si>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</si>
  <si>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</si>
  <si>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</si>
  <si>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</si>
  <si>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</si>
  <si>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</si>
  <si>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</si>
  <si>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</si>
  <si>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</si>
  <si>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</si>
  <si>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</si>
  <si>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</si>
  <si>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</si>
  <si>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</si>
  <si>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</si>
  <si>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</si>
  <si>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</si>
  <si>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</si>
  <si>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</si>
  <si>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</si>
  <si>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</si>
  <si>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</si>
  <si>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</si>
  <si>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</si>
  <si>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</si>
  <si>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</si>
  <si>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</si>
  <si>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</si>
  <si>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</si>
  <si>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</si>
  <si>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</si>
  <si>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</si>
  <si>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</si>
  <si>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</si>
  <si>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</si>
  <si>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</si>
  <si>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</si>
  <si>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</si>
  <si>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</si>
  <si>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</si>
  <si>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</si>
  <si>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</si>
  <si>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</si>
  <si>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</si>
  <si>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</si>
  <si>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</si>
  <si>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</si>
  <si>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</si>
  <si>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</si>
  <si>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</si>
  <si>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</si>
  <si>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</si>
  <si>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</si>
  <si>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</si>
  <si>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</si>
  <si>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</si>
  <si>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</si>
  <si>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</si>
  <si>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</si>
  <si>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</si>
  <si>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</si>
  <si>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</si>
  <si>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</si>
  <si>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</si>
  <si>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</si>
  <si>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</si>
  <si>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</si>
  <si>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</si>
  <si>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</si>
  <si>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</si>
  <si>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</si>
  <si>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</si>
  <si>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</si>
  <si>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</si>
  <si>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</si>
  <si>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</si>
  <si>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</si>
  <si>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</si>
  <si>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</si>
  <si>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</si>
  <si>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</si>
  <si>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</si>
  <si>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</si>
  <si>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</si>
  <si>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</si>
  <si>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</si>
  <si>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</si>
  <si>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</si>
  <si>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</si>
  <si>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</si>
  <si>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</si>
  <si>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</si>
  <si>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</si>
  <si>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</si>
  <si>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</si>
  <si>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</si>
  <si>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</si>
  <si>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</si>
  <si>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</si>
  <si>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</si>
  <si>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</si>
  <si>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</si>
  <si>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</si>
  <si>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</si>
  <si>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</si>
  <si>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</si>
  <si>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</si>
  <si>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</si>
  <si>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</si>
  <si>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</si>
  <si>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</si>
  <si>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</si>
  <si>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</si>
  <si>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</si>
  <si>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</si>
  <si>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</si>
  <si>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</si>
  <si>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</si>
  <si>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</si>
  <si>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</si>
  <si>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</si>
  <si>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</si>
  <si>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</si>
  <si>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</si>
  <si>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</si>
  <si>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</si>
  <si>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</si>
  <si>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</si>
  <si>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</si>
  <si>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</si>
  <si>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</si>
  <si>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</si>
  <si>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</si>
  <si>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</si>
  <si>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</si>
  <si>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</si>
  <si>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</si>
  <si>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</si>
  <si>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</si>
  <si>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</si>
  <si>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</si>
  <si>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</si>
  <si>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</si>
  <si>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</si>
  <si>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</si>
  <si>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</si>
  <si>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</si>
  <si>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</si>
  <si>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</si>
  <si>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</si>
  <si>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</si>
  <si>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</si>
  <si>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</si>
  <si>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</si>
  <si>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</si>
  <si>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</si>
  <si>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</si>
  <si>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</si>
  <si>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</si>
  <si>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</si>
  <si>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</si>
  <si>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</si>
  <si>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</si>
  <si>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</si>
  <si>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</si>
  <si>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</si>
  <si>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</si>
  <si>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</si>
  <si>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</si>
  <si>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</si>
  <si>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</si>
  <si>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</si>
  <si>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</si>
  <si>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</si>
  <si>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</si>
  <si>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</si>
  <si>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</si>
  <si>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</si>
  <si>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</si>
  <si>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</si>
  <si>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</si>
  <si>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</si>
  <si>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</si>
  <si>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</si>
  <si>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</si>
  <si>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</si>
  <si>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</si>
  <si>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</si>
  <si>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</si>
  <si>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</si>
  <si>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</si>
  <si>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</si>
  <si>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</si>
  <si>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</si>
  <si>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</si>
  <si>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</si>
  <si>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</si>
  <si>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</si>
  <si>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</si>
  <si>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</si>
  <si>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</si>
  <si>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</si>
  <si>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</si>
  <si>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</si>
  <si>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</si>
  <si>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</si>
  <si>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</si>
  <si>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</si>
  <si>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</si>
  <si>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</si>
  <si>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</si>
  <si>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</si>
  <si>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</si>
  <si>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</si>
  <si>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</si>
  <si>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</si>
  <si>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</si>
  <si>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</si>
  <si>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</si>
  <si>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</si>
  <si>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</si>
  <si>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</si>
  <si>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</si>
  <si>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</si>
  <si>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</si>
  <si>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</si>
  <si>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</si>
  <si>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</si>
  <si>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</si>
  <si>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</si>
  <si>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</si>
  <si>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</si>
  <si>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</si>
  <si>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</si>
  <si>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</si>
  <si>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</si>
  <si>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</si>
  <si>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</si>
  <si>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</si>
  <si>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</si>
  <si>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</si>
  <si>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</si>
  <si>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</si>
  <si>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</si>
  <si>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</si>
  <si>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</si>
  <si>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</si>
  <si>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</si>
  <si>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</si>
  <si>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</si>
  <si>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</si>
  <si>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</si>
  <si>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</si>
  <si>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</si>
  <si>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</si>
  <si>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</si>
  <si>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</si>
  <si>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</si>
  <si>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</si>
  <si>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</si>
  <si>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</si>
  <si>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</si>
  <si>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</si>
  <si>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</si>
  <si>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</si>
  <si>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</si>
  <si>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</si>
  <si>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</si>
  <si>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</si>
  <si>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</si>
  <si>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</si>
  <si>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</si>
  <si>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</si>
  <si>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</si>
  <si>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</si>
  <si>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</si>
  <si>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</si>
  <si>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</si>
  <si>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</si>
  <si>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</si>
  <si>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</si>
  <si>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</si>
  <si>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</si>
  <si>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</si>
  <si>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</si>
  <si>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</si>
  <si>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</si>
  <si>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</si>
  <si>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</si>
  <si>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</si>
  <si>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</si>
  <si>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</si>
  <si>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</si>
  <si>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</si>
  <si>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</si>
  <si>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</si>
  <si>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</si>
  <si>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</si>
  <si>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</si>
  <si>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</si>
  <si>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</si>
  <si>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</si>
  <si>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</si>
  <si>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</si>
  <si>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</si>
  <si>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</si>
  <si>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</si>
  <si>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</si>
  <si>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</si>
  <si>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</si>
  <si>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</si>
  <si>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</si>
  <si>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</si>
  <si>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</si>
  <si>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</si>
  <si>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</si>
  <si>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</si>
  <si>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</si>
  <si>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</si>
  <si>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</si>
  <si>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</si>
  <si>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</si>
  <si>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</si>
  <si>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</si>
  <si>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</si>
  <si>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</si>
  <si>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</si>
  <si>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</si>
  <si>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</si>
  <si>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</si>
  <si>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</si>
  <si>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</si>
  <si>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</si>
  <si>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</si>
  <si>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</si>
  <si>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</si>
  <si>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</si>
  <si>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</si>
  <si>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</si>
  <si>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</si>
  <si>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</si>
  <si>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</si>
  <si>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</si>
  <si>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</si>
  <si>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</si>
  <si>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</si>
  <si>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</si>
  <si>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</si>
  <si>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</si>
  <si>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</si>
  <si>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</si>
  <si>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</si>
  <si>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</si>
  <si>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</si>
  <si>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</si>
  <si>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</si>
  <si>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</si>
  <si>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</si>
  <si>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</si>
  <si>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</si>
  <si>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</si>
  <si>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</si>
  <si>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</si>
  <si>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</si>
  <si>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</si>
  <si>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</si>
  <si>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</si>
  <si>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</si>
  <si>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</si>
  <si>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</si>
  <si>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</si>
  <si>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</si>
  <si>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</si>
  <si>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</si>
  <si>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</si>
  <si>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</si>
  <si>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</si>
  <si>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</si>
  <si>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</si>
  <si>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</si>
  <si>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</si>
  <si>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</si>
  <si>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</si>
  <si>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</si>
  <si>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</si>
  <si>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</si>
  <si>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</si>
  <si>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</si>
  <si>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</si>
  <si>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</si>
  <si>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</si>
  <si>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</si>
  <si>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</si>
  <si>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</si>
  <si>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</si>
  <si>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</si>
  <si>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</si>
  <si>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</si>
  <si>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</si>
  <si>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</si>
  <si>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</si>
  <si>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</si>
  <si>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</si>
  <si>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</si>
  <si>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</si>
  <si>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</si>
  <si>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</si>
  <si>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</si>
  <si>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</si>
  <si>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</si>
  <si>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</si>
  <si>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</si>
  <si>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</si>
  <si>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</si>
  <si>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</si>
  <si>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</si>
  <si>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</si>
  <si>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</si>
  <si>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</si>
  <si>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</si>
  <si>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</si>
  <si>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</si>
  <si>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</si>
  <si>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</si>
  <si>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</si>
  <si>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</si>
  <si>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</si>
  <si>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</si>
  <si>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</si>
  <si>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</si>
  <si>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</si>
  <si>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</si>
  <si>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</si>
  <si>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</si>
  <si>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</si>
  <si>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</si>
  <si>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</si>
  <si>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</si>
  <si>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</si>
  <si>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</si>
  <si>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</si>
  <si>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</si>
  <si>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</si>
  <si>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</si>
  <si>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</si>
  <si>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</si>
  <si>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</si>
  <si>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</si>
  <si>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</si>
  <si>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</si>
  <si>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</si>
  <si>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</si>
  <si>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</si>
  <si>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</si>
  <si>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</si>
  <si>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</si>
  <si>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</si>
  <si>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</si>
  <si>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</si>
  <si>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</si>
  <si>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</si>
  <si>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</si>
  <si>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</si>
  <si>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</si>
  <si>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</si>
  <si>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</si>
  <si>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</si>
  <si>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</si>
  <si>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</si>
  <si>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</si>
  <si>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</si>
  <si>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</si>
  <si>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</si>
  <si>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</si>
  <si>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</si>
  <si>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</si>
  <si>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</si>
  <si>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</si>
  <si>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</si>
  <si>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</si>
  <si>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</si>
  <si>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</si>
  <si>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</si>
  <si>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</si>
  <si>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</si>
  <si>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</si>
  <si>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</si>
  <si>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</si>
  <si>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</si>
  <si>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</si>
  <si>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</si>
  <si>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</si>
  <si>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</si>
  <si>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</si>
  <si>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</si>
  <si>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</si>
  <si>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</si>
  <si>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</si>
  <si>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</si>
  <si>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</si>
  <si>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</si>
  <si>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</si>
  <si>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</si>
  <si>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</si>
  <si>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</si>
  <si>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</si>
  <si>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</si>
  <si>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</si>
  <si>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</si>
  <si>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</si>
  <si>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</si>
  <si>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</si>
  <si>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</si>
  <si>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</si>
  <si>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</si>
  <si>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</si>
  <si>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</si>
  <si>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</si>
  <si>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</si>
  <si>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</si>
  <si>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</si>
  <si>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</si>
  <si>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</si>
  <si>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</si>
  <si>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</si>
  <si>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</si>
  <si>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</si>
  <si>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</si>
  <si>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</si>
  <si>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</si>
  <si>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</si>
  <si>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</si>
  <si>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</si>
  <si>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</si>
  <si>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</si>
  <si>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</si>
  <si>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</si>
  <si>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</si>
  <si>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</si>
  <si>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</si>
  <si>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</si>
  <si>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</si>
  <si>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</si>
  <si>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</si>
  <si>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</si>
  <si>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</si>
  <si>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</si>
  <si>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</si>
  <si>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</si>
  <si>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</si>
  <si>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</si>
  <si>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</si>
  <si>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</si>
  <si>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</si>
  <si>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</si>
  <si>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</si>
  <si>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</si>
  <si>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</si>
  <si>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</si>
  <si>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</si>
  <si>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</si>
  <si>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</si>
  <si>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</si>
  <si>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</si>
  <si>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</si>
  <si>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</si>
  <si>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</si>
  <si>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</si>
  <si>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</si>
  <si>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</si>
  <si>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</si>
  <si>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</si>
  <si>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</si>
  <si>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</si>
  <si>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</si>
  <si>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</si>
  <si>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</si>
  <si>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</si>
  <si>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</si>
  <si>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</si>
  <si>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</si>
  <si>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</si>
  <si>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</si>
  <si>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</si>
  <si>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</si>
  <si>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</si>
  <si>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</si>
  <si>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</si>
  <si>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</si>
  <si>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</si>
  <si>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</si>
  <si>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</si>
  <si>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</si>
  <si>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</si>
  <si>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</si>
  <si>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</si>
  <si>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</si>
  <si>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</si>
  <si>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</si>
  <si>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</si>
  <si>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</si>
  <si>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</si>
  <si>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</si>
  <si>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</si>
  <si>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</si>
  <si>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</si>
  <si>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</si>
  <si>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</si>
  <si>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</si>
  <si>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</si>
  <si>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</si>
  <si>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</si>
  <si>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</si>
  <si>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</si>
  <si>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</si>
  <si>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</si>
  <si>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</si>
  <si>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</si>
  <si>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</si>
  <si>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</si>
  <si>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</si>
  <si>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</si>
  <si>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</si>
  <si>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</si>
  <si>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</si>
  <si>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</si>
  <si>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</si>
  <si>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</si>
  <si>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</si>
  <si>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</si>
  <si>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</si>
  <si>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</si>
  <si>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</si>
  <si>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</si>
  <si>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</si>
  <si>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</si>
  <si>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</si>
  <si>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</si>
  <si>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</si>
  <si>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</si>
  <si>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</si>
  <si>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</si>
  <si>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</si>
  <si>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</si>
  <si>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</si>
  <si>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</si>
  <si>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</si>
  <si>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</si>
  <si>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</si>
  <si>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</si>
  <si>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</si>
  <si>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</si>
  <si>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</si>
  <si>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</si>
  <si>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</si>
  <si>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</si>
  <si>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</si>
  <si>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</si>
  <si>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</si>
  <si>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</si>
  <si>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</si>
  <si>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</si>
  <si>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</si>
  <si>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</si>
  <si>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</si>
  <si>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</si>
  <si>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</si>
  <si>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</si>
  <si>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</si>
  <si>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</si>
  <si>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</si>
  <si>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</si>
  <si>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</si>
  <si>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</si>
  <si>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</si>
  <si>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</si>
  <si>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</si>
  <si>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</si>
  <si>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</si>
  <si>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</si>
  <si>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</si>
  <si>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</si>
  <si>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</si>
  <si>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</si>
  <si>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</si>
  <si>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</si>
  <si>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</si>
  <si>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</si>
  <si>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</si>
  <si>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</si>
  <si>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</si>
  <si>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</si>
  <si>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</si>
  <si>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</si>
  <si>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</si>
  <si>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</si>
  <si>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</si>
  <si>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</si>
  <si>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</si>
  <si>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</si>
  <si>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</si>
  <si>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</si>
  <si>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</si>
  <si>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</si>
  <si>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</si>
  <si>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</si>
  <si>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</si>
  <si>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</si>
  <si>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</si>
  <si>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</si>
  <si>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</si>
  <si>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</si>
  <si>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</si>
  <si>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</si>
  <si>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</si>
  <si>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</si>
  <si>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</si>
  <si>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</si>
  <si>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</si>
  <si>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</si>
  <si>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</si>
  <si>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</si>
  <si>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</si>
  <si>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</si>
  <si>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</si>
  <si>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</si>
  <si>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</si>
  <si>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</si>
  <si>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</si>
  <si>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</si>
  <si>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</si>
  <si>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</si>
  <si>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</si>
  <si>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</si>
  <si>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</si>
  <si>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</si>
  <si>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</si>
  <si>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</si>
  <si>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</si>
  <si>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</si>
  <si>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</si>
  <si>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</si>
  <si>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</si>
  <si>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</si>
  <si>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</si>
  <si>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</si>
  <si>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</si>
  <si>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</si>
  <si>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</si>
  <si>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</si>
  <si>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</si>
  <si>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</si>
  <si>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</si>
  <si>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</si>
  <si>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</si>
  <si>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</si>
  <si>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</si>
  <si>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</si>
  <si>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</si>
  <si>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</si>
  <si>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</si>
  <si>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</si>
  <si>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</si>
  <si>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</si>
  <si>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</si>
  <si>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</si>
  <si>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</si>
  <si>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</si>
  <si>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</si>
  <si>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</si>
  <si>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</si>
  <si>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</si>
  <si>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</si>
  <si>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</si>
  <si>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</si>
  <si>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</si>
  <si>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</si>
  <si>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</si>
  <si>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</si>
  <si>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</si>
  <si>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</si>
  <si>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</si>
  <si>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</si>
  <si>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</si>
  <si>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</si>
  <si>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</si>
  <si>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</si>
  <si>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</si>
  <si>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</si>
  <si>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</si>
  <si>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</si>
  <si>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</si>
  <si>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</si>
  <si>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</si>
  <si>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</si>
  <si>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</si>
  <si>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</si>
  <si>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</si>
  <si>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</si>
  <si>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</si>
  <si>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</si>
  <si>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</si>
  <si>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</si>
  <si>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</si>
  <si>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</si>
  <si>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</si>
  <si>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</si>
  <si>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</si>
  <si>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</si>
  <si>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</si>
  <si>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</si>
  <si>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</si>
  <si>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</si>
  <si>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</si>
  <si>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</si>
  <si>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</si>
  <si>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</si>
  <si>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</si>
  <si>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</si>
  <si>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</si>
  <si>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</si>
  <si>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</si>
  <si>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</si>
  <si>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</si>
  <si>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</si>
  <si>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</si>
  <si>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</si>
  <si>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</si>
  <si>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</si>
  <si>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</si>
  <si>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</si>
  <si>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</si>
  <si>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</si>
  <si>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</si>
  <si>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</si>
  <si>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</si>
  <si>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</si>
  <si>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</si>
  <si>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</si>
  <si>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</si>
  <si>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</si>
  <si>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</si>
  <si>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</si>
  <si>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</si>
  <si>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</si>
  <si>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</si>
  <si>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</si>
  <si>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</si>
  <si>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</si>
  <si>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</si>
  <si>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</si>
  <si>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</si>
  <si>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</si>
  <si>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</si>
  <si>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</si>
  <si>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</si>
  <si>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</si>
  <si>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</si>
  <si>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</si>
  <si>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</si>
  <si>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</si>
  <si>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</si>
  <si>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</si>
  <si>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</si>
  <si>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</si>
  <si>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</si>
  <si>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</si>
  <si>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</si>
  <si>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</si>
  <si>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</si>
  <si>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</si>
  <si>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</si>
  <si>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</si>
  <si>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</si>
  <si>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</si>
  <si>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</si>
  <si>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</si>
  <si>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</si>
  <si>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</si>
  <si>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</si>
  <si>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</si>
  <si>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</si>
  <si>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</si>
  <si>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</si>
  <si>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</si>
  <si>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</si>
  <si>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</si>
  <si>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</si>
  <si>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</si>
  <si>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</si>
  <si>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</si>
  <si>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</si>
  <si>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</si>
  <si>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</si>
  <si>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</si>
  <si>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</si>
  <si>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</si>
  <si>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</si>
  <si>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</si>
  <si>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</si>
  <si>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</si>
  <si>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</si>
  <si>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</si>
  <si>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</si>
  <si>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</si>
  <si>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</si>
  <si>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</si>
  <si>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</si>
  <si>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</si>
  <si>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</si>
  <si>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</si>
  <si>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</si>
  <si>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</si>
  <si>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</si>
  <si>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</si>
  <si>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</si>
  <si>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</si>
  <si>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</si>
  <si>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</si>
  <si>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</si>
  <si>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</si>
  <si>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</si>
  <si>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</si>
  <si>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</si>
  <si>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</si>
  <si>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</si>
  <si>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</si>
  <si>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</si>
  <si>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</si>
  <si>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</si>
  <si>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</si>
  <si>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</si>
  <si>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</si>
  <si>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</si>
  <si>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</si>
  <si>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</si>
  <si>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</si>
  <si>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</si>
  <si>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</si>
  <si>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</si>
  <si>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</si>
  <si>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</si>
  <si>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</si>
  <si>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</si>
  <si>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</si>
  <si>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</si>
  <si>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</si>
  <si>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</si>
  <si>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</si>
  <si>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</si>
  <si>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</si>
  <si>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</si>
  <si>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</si>
  <si>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</si>
  <si>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</si>
  <si>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</si>
  <si>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</si>
  <si>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</si>
  <si>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</si>
  <si>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</si>
  <si>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</si>
  <si>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</si>
  <si>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</si>
  <si>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</si>
  <si>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</si>
  <si>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</si>
  <si>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</si>
  <si>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</si>
  <si>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</si>
  <si>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</si>
  <si>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</si>
  <si>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</si>
  <si>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</si>
  <si>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</si>
  <si>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</si>
  <si>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</si>
  <si>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</si>
  <si>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</si>
  <si>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</si>
  <si>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</si>
  <si>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</si>
  <si>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</si>
  <si>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</si>
  <si>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</si>
  <si>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</si>
  <si>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</si>
  <si>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</si>
  <si>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</si>
  <si>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</si>
  <si>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</si>
  <si>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</si>
  <si>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</si>
  <si>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</si>
  <si>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</si>
  <si>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</si>
  <si>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</si>
  <si>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</si>
  <si>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</si>
  <si>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</si>
  <si>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</si>
  <si>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</si>
  <si>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</si>
  <si>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</si>
  <si>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</si>
  <si>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</si>
  <si>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</si>
  <si>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</si>
  <si>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</si>
  <si>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</si>
  <si>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</si>
  <si>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</si>
  <si>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</si>
  <si>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</si>
  <si>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</si>
  <si>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</si>
  <si>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</si>
  <si>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</si>
  <si>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</si>
  <si>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</si>
  <si>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</si>
  <si>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</si>
  <si>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</si>
  <si>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</si>
  <si>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</si>
  <si>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</si>
  <si>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</si>
  <si>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</si>
  <si>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</si>
  <si>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</si>
  <si>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</si>
  <si>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</si>
  <si>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</si>
  <si>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</si>
  <si>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</si>
  <si>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</si>
  <si>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</si>
  <si>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</si>
  <si>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</si>
  <si>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</si>
  <si>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</si>
  <si>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</si>
  <si>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</si>
  <si>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</si>
  <si>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</si>
  <si>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</si>
  <si>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</si>
  <si>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</si>
  <si>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</si>
  <si>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</si>
  <si>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</si>
  <si>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</si>
  <si>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</si>
  <si>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</si>
  <si>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</si>
  <si>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</si>
  <si>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</si>
  <si>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</si>
  <si>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</si>
  <si>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</si>
  <si>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</si>
  <si>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</si>
  <si>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</si>
  <si>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</si>
  <si>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</si>
  <si>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</si>
  <si>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</si>
  <si>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</si>
  <si>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</si>
  <si>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</si>
  <si>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</si>
  <si>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</si>
  <si>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</si>
  <si>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</si>
  <si>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</si>
  <si>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</si>
  <si>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</si>
  <si>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</si>
  <si>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</si>
  <si>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</si>
  <si>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</si>
  <si>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</si>
  <si>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</si>
  <si>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</si>
  <si>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</si>
  <si>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</si>
  <si>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</si>
  <si>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</si>
  <si>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</si>
  <si>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</si>
  <si>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</si>
  <si>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</si>
  <si>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</si>
  <si>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</si>
  <si>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</si>
  <si>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</si>
  <si>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</si>
  <si>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</si>
  <si>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</si>
  <si>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</si>
  <si>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</si>
  <si>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</si>
  <si>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</si>
  <si>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</si>
  <si>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</si>
  <si>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</si>
  <si>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</si>
  <si>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</si>
  <si>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</si>
  <si>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</si>
  <si>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</si>
  <si>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</si>
  <si>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</si>
  <si>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</si>
  <si>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</si>
  <si>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</si>
  <si>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</si>
  <si>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</si>
  <si>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</si>
  <si>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</si>
  <si>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</si>
  <si>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</si>
  <si>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</si>
  <si>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</si>
  <si>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</si>
  <si>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</si>
  <si>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</si>
  <si>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</si>
  <si>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</si>
  <si>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</si>
  <si>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</si>
  <si>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</si>
  <si>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</si>
  <si>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</si>
  <si>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</si>
  <si>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</si>
  <si>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</si>
  <si>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</si>
  <si>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</si>
  <si>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</si>
  <si>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</si>
  <si>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</si>
  <si>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</si>
  <si>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</si>
  <si>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</si>
  <si>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</si>
  <si>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</si>
  <si>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</si>
  <si>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</si>
  <si>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</si>
  <si>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</si>
  <si>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</si>
  <si>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</si>
  <si>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</si>
  <si>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</si>
  <si>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</si>
  <si>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</si>
  <si>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</si>
  <si>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</si>
  <si>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</si>
  <si>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</si>
  <si>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</si>
  <si>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</si>
  <si>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</si>
  <si>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</si>
  <si>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</si>
  <si>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</si>
  <si>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</si>
  <si>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</si>
  <si>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</si>
  <si>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</si>
  <si>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</si>
  <si>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</si>
  <si>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</si>
  <si>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</si>
  <si>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</si>
  <si>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</si>
  <si>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</si>
  <si>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</si>
  <si>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</si>
  <si>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</si>
  <si>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</si>
  <si>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</si>
  <si>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</si>
  <si>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</si>
  <si>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</si>
  <si>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</si>
  <si>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</si>
  <si>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</si>
  <si>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</si>
  <si>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</si>
  <si>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</si>
  <si>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</si>
  <si>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</si>
  <si>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</si>
  <si>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</si>
  <si>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</si>
  <si>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</si>
  <si>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</si>
  <si>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</si>
  <si>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</si>
  <si>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</si>
  <si>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</si>
  <si>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</si>
  <si>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</si>
  <si>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</si>
  <si>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</si>
  <si>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</si>
  <si>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</si>
  <si>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</si>
  <si>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</si>
  <si>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</si>
  <si>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</si>
  <si>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</si>
  <si>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</si>
  <si>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</si>
  <si>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</si>
  <si>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</si>
  <si>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</si>
  <si>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</si>
  <si>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</si>
  <si>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</si>
  <si>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</si>
  <si>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</si>
  <si>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</si>
  <si>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</si>
  <si>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</si>
  <si>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</si>
  <si>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</si>
  <si>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</si>
  <si>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</si>
  <si>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</si>
  <si>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</si>
  <si>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</si>
  <si>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</si>
  <si>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</si>
  <si>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</si>
  <si>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</si>
  <si>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</si>
  <si>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</si>
  <si>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</si>
  <si>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</si>
  <si>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</si>
  <si>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</si>
  <si>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</si>
  <si>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</si>
  <si>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</si>
  <si>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</si>
  <si>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</si>
  <si>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</si>
  <si>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</si>
  <si>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</si>
  <si>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</si>
  <si>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</si>
  <si>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</si>
  <si>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</si>
  <si>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</si>
  <si>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</si>
  <si>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</si>
  <si>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</si>
  <si>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</si>
  <si>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</si>
  <si>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</si>
  <si>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</si>
  <si>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</si>
  <si>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</si>
  <si>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</si>
  <si>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</si>
  <si>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</si>
  <si>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</si>
  <si>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</si>
  <si>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</si>
  <si>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</si>
  <si>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</si>
  <si>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</si>
  <si>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</si>
  <si>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</si>
  <si>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</si>
  <si>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</si>
  <si>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</si>
  <si>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</si>
  <si>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</si>
  <si>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</si>
  <si>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</si>
  <si>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</si>
  <si>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</si>
  <si>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</si>
  <si>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</si>
  <si>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</si>
  <si>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</si>
  <si>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</si>
  <si>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</si>
  <si>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</si>
  <si>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</si>
  <si>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</si>
  <si>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</si>
  <si>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</si>
  <si>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</si>
  <si>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</si>
  <si>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</si>
  <si>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</si>
  <si>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</si>
  <si>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</si>
  <si>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</si>
  <si>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</si>
  <si>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</si>
  <si>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</si>
  <si>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</si>
  <si>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</si>
  <si>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</si>
  <si>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</si>
  <si>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</si>
  <si>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</si>
  <si>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</si>
  <si>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</si>
  <si>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</si>
  <si>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</si>
  <si>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</si>
  <si>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</si>
  <si>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</si>
  <si>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</si>
  <si>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</si>
  <si>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</si>
  <si>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</si>
  <si>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</si>
  <si>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</si>
  <si>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</si>
  <si>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</si>
  <si>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</si>
  <si>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</si>
  <si>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</si>
  <si>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</si>
  <si>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</si>
  <si>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</si>
  <si>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</si>
  <si>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</si>
  <si>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</si>
  <si>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</si>
  <si>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</si>
  <si>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</si>
  <si>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</si>
  <si>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</si>
  <si>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</si>
  <si>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</si>
  <si>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</si>
  <si>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</si>
  <si>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</si>
  <si>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</si>
  <si>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</si>
  <si>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</si>
  <si>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</si>
  <si>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</si>
  <si>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</si>
  <si>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</si>
  <si>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</si>
  <si>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</si>
  <si>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</si>
  <si>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</si>
  <si>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</si>
  <si>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</si>
  <si>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</si>
  <si>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</si>
  <si>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</si>
  <si>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</si>
  <si>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</si>
  <si>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</si>
  <si>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</si>
  <si>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</si>
  <si>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</si>
  <si>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</si>
  <si>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</si>
  <si>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</si>
  <si>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</si>
  <si>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</si>
  <si>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</si>
  <si>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</si>
  <si>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</si>
  <si>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</si>
  <si>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</si>
  <si>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</si>
  <si>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</si>
  <si>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</si>
  <si>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</si>
  <si>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</si>
  <si>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</si>
  <si>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</si>
  <si>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</si>
  <si>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</si>
  <si>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</si>
  <si>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</si>
  <si>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</si>
  <si>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</si>
  <si>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</si>
  <si>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</si>
  <si>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</si>
  <si>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</si>
  <si>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</si>
  <si>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</si>
  <si>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</si>
  <si>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</si>
  <si>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</si>
  <si>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</si>
  <si>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</si>
  <si>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</si>
  <si>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</si>
  <si>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</si>
  <si>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</si>
  <si>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</si>
  <si>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</si>
  <si>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</si>
  <si>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</si>
  <si>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</si>
  <si>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</si>
  <si>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</si>
  <si>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</si>
  <si>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</si>
  <si>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</si>
  <si>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</si>
  <si>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</si>
  <si>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</si>
  <si>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</si>
  <si>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</si>
  <si>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</si>
  <si>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</si>
  <si>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</si>
  <si>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</si>
  <si>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</si>
  <si>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</si>
  <si>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</si>
  <si>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</si>
  <si>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</si>
  <si>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</si>
  <si>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</si>
  <si>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</si>
  <si>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</si>
  <si>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</si>
  <si>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</si>
  <si>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</si>
  <si>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</si>
  <si>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</si>
  <si>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</si>
  <si>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</si>
  <si>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</si>
  <si>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</si>
  <si>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</si>
  <si>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</si>
  <si>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</si>
  <si>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</si>
  <si>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</si>
  <si>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</si>
  <si>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</si>
  <si>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</si>
  <si>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</si>
  <si>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</si>
  <si>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</si>
  <si>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</si>
  <si>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</si>
  <si>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</si>
  <si>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</si>
  <si>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</si>
  <si>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</si>
  <si>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</si>
  <si>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</si>
  <si>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</si>
  <si>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</si>
  <si>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</si>
  <si>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</si>
  <si>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</si>
  <si>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</si>
  <si>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</si>
  <si>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</si>
  <si>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</si>
  <si>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</si>
  <si>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</si>
  <si>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</si>
  <si>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</si>
  <si>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</si>
  <si>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</si>
  <si>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</si>
  <si>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</si>
  <si>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</si>
  <si>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</si>
  <si>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</si>
  <si>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</si>
  <si>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</si>
  <si>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</si>
  <si>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</si>
  <si>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</si>
  <si>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</si>
  <si>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</si>
  <si>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</si>
  <si>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</si>
  <si>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</si>
  <si>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</si>
  <si>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</si>
  <si>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</si>
  <si>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</si>
  <si>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</si>
  <si>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</si>
  <si>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</si>
  <si>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</si>
  <si>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</si>
  <si>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</si>
  <si>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</si>
  <si>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</si>
  <si>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</si>
  <si>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</si>
  <si>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</si>
  <si>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</si>
  <si>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</si>
  <si>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</si>
  <si>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</si>
  <si>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</si>
  <si>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</si>
  <si>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</si>
  <si>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</si>
  <si>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</si>
  <si>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</si>
  <si>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</si>
  <si>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</si>
  <si>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</si>
  <si>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</si>
  <si>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</si>
  <si>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</si>
  <si>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</si>
  <si>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</si>
  <si>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</si>
  <si>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</si>
  <si>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</si>
  <si>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</si>
  <si>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</si>
  <si>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</si>
  <si>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</si>
  <si>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</si>
  <si>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</si>
  <si>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</si>
  <si>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</si>
  <si>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</si>
  <si>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</si>
  <si>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</si>
  <si>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</si>
  <si>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</si>
  <si>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</si>
  <si>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</si>
  <si>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</si>
  <si>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</si>
  <si>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</si>
  <si>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</si>
  <si>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</si>
  <si>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</si>
  <si>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</si>
  <si>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</si>
  <si>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</si>
  <si>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</si>
  <si>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</si>
  <si>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</si>
  <si>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</si>
  <si>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</si>
  <si>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</si>
  <si>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</si>
  <si>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</si>
  <si>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</si>
  <si>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</si>
  <si>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</si>
  <si>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</si>
  <si>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</si>
  <si>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</si>
  <si>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</si>
  <si>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</si>
  <si>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</si>
  <si>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</si>
  <si>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</si>
  <si>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</si>
  <si>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</si>
  <si>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</si>
  <si>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</si>
  <si>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</si>
  <si>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</si>
  <si>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</si>
  <si>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</si>
  <si>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</si>
  <si>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</si>
  <si>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</si>
  <si>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</si>
  <si>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</si>
  <si>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</si>
  <si>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</si>
  <si>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</si>
  <si>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</si>
  <si>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</si>
  <si>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</si>
  <si>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</si>
  <si>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</si>
  <si>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</si>
  <si>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</si>
  <si>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</si>
  <si>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</si>
  <si>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</si>
  <si>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</si>
  <si>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</si>
  <si>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</si>
  <si>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</si>
  <si>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</si>
  <si>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</si>
  <si>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</si>
  <si>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</si>
  <si>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</si>
  <si>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</si>
  <si>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</si>
  <si>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</si>
  <si>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</si>
  <si>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</si>
  <si>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</si>
  <si>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</si>
  <si>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</si>
  <si>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</si>
  <si>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</si>
  <si>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</si>
  <si>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</si>
  <si>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</si>
  <si>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</si>
  <si>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</si>
  <si>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</si>
  <si>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</si>
  <si>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</si>
  <si>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</si>
  <si>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</si>
  <si>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</si>
  <si>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</si>
  <si>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</si>
  <si>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</si>
  <si>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</si>
  <si>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</si>
  <si>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</si>
  <si>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</si>
  <si>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</si>
  <si>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</si>
  <si>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</si>
  <si>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</si>
  <si>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</si>
  <si>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</si>
  <si>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</si>
  <si>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</si>
  <si>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</si>
  <si>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</si>
  <si>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</si>
  <si>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</si>
  <si>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</si>
  <si>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</si>
  <si>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</si>
  <si>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</si>
  <si>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</si>
  <si>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</si>
  <si>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</si>
  <si>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</si>
  <si>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</si>
  <si>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</si>
  <si>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</si>
  <si>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</si>
  <si>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</si>
  <si>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</si>
  <si>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</si>
  <si>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</si>
  <si>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</si>
  <si>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</si>
  <si>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</si>
  <si>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</si>
  <si>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</si>
  <si>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</si>
  <si>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</si>
  <si>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</si>
  <si>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</si>
  <si>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</si>
  <si>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</si>
  <si>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</si>
  <si>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</si>
  <si>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</si>
  <si>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</si>
  <si>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</si>
  <si>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</si>
  <si>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</si>
  <si>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</si>
  <si>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</si>
  <si>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</si>
  <si>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</si>
  <si>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</si>
  <si>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</si>
  <si>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</si>
  <si>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</si>
  <si>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</si>
  <si>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</si>
  <si>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</si>
  <si>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</si>
  <si>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</si>
  <si>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</si>
  <si>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</si>
  <si>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</si>
  <si>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</si>
  <si>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</si>
  <si>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</si>
  <si>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</si>
  <si>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</si>
  <si>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</si>
  <si>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</si>
  <si>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</si>
  <si>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</si>
  <si>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</si>
  <si>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</si>
  <si>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</si>
  <si>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</si>
  <si>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</si>
  <si>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</si>
  <si>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</si>
  <si>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</si>
  <si>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</si>
  <si>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</si>
  <si>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</si>
  <si>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</si>
  <si>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</si>
  <si>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</si>
  <si>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</si>
  <si>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</si>
  <si>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</si>
  <si>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</si>
  <si>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</si>
  <si>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</si>
  <si>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</si>
  <si>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</si>
  <si>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</si>
  <si>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</si>
  <si>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</si>
  <si>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</si>
  <si>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</si>
  <si>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</si>
  <si>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</si>
  <si>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</si>
  <si>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</si>
  <si>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</si>
  <si>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</si>
  <si>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</si>
  <si>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</si>
  <si>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</si>
  <si>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</si>
  <si>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</si>
  <si>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</si>
  <si>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</si>
  <si>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</si>
  <si>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</si>
  <si>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</si>
  <si>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</si>
  <si>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</si>
  <si>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</si>
  <si>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</si>
  <si>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</si>
  <si>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</si>
  <si>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</si>
  <si>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</si>
  <si>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</si>
  <si>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</si>
  <si>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</si>
  <si>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</si>
  <si>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</si>
  <si>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</si>
  <si>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</si>
  <si>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</si>
  <si>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</si>
  <si>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</si>
  <si>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</si>
  <si>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</si>
  <si>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</si>
  <si>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</si>
  <si>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</si>
  <si>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</si>
  <si>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</si>
  <si>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</si>
  <si>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</si>
  <si>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</si>
  <si>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</si>
  <si>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</si>
  <si>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</si>
  <si>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</si>
  <si>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</si>
  <si>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</si>
  <si>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</si>
  <si>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</si>
  <si>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</si>
  <si>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</si>
  <si>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</si>
  <si>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</si>
  <si>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</si>
  <si>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</si>
  <si>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</si>
  <si>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</si>
  <si>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</si>
  <si>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</si>
  <si>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</si>
  <si>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</si>
  <si>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</si>
  <si>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</si>
  <si>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</si>
  <si>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</si>
  <si>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</si>
  <si>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</si>
  <si>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</si>
  <si>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</si>
  <si>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</si>
  <si>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</si>
  <si>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</si>
  <si>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</si>
  <si>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</si>
  <si>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</si>
  <si>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</si>
  <si>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</si>
  <si>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</si>
  <si>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</si>
  <si>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</si>
  <si>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</si>
  <si>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</si>
  <si>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</si>
  <si>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</si>
  <si>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</si>
  <si>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</si>
  <si>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</si>
  <si>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</si>
  <si>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</si>
  <si>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</si>
  <si>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</si>
  <si>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</si>
  <si>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</si>
  <si>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</si>
  <si>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</si>
  <si>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</si>
  <si>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</si>
  <si>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</si>
  <si>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</si>
  <si>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</si>
  <si>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</si>
  <si>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</si>
  <si>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</si>
  <si>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</si>
  <si>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</si>
  <si>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</si>
  <si>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</si>
  <si>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</si>
  <si>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</si>
  <si>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</si>
  <si>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</si>
  <si>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</si>
  <si>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</si>
  <si>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</si>
  <si>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</si>
  <si>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</si>
  <si>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</si>
  <si>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</si>
  <si>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</si>
  <si>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</si>
  <si>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</si>
  <si>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</si>
  <si>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</si>
  <si>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</si>
  <si>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</si>
  <si>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</si>
  <si>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</si>
  <si>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</si>
  <si>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</si>
  <si>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</si>
  <si>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</si>
  <si>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</si>
  <si>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</si>
  <si>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</si>
  <si>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</si>
  <si>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</si>
  <si>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</si>
  <si>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</si>
  <si>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</si>
  <si>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</si>
  <si>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</si>
  <si>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</si>
  <si>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</si>
  <si>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</si>
  <si>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</si>
  <si>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</si>
  <si>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</si>
  <si>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</si>
  <si>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</si>
  <si>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</si>
  <si>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</si>
  <si>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</si>
  <si>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</si>
  <si>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</si>
  <si>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</si>
  <si>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</si>
  <si>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</si>
  <si>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</si>
  <si>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</si>
  <si>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</si>
  <si>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</si>
  <si>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</si>
  <si>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</si>
  <si>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</si>
  <si>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</si>
  <si>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</si>
  <si>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</si>
  <si>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</si>
  <si>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</si>
  <si>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</si>
  <si>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</si>
  <si>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</si>
  <si>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</si>
  <si>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</si>
  <si>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</si>
  <si>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</si>
  <si>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</si>
  <si>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</si>
  <si>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</si>
  <si>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</si>
  <si>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</si>
  <si>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</si>
  <si>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</si>
  <si>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</si>
  <si>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</si>
  <si>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</si>
  <si>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</si>
  <si>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</si>
  <si>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</si>
  <si>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</si>
  <si>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</si>
  <si>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</si>
  <si>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</si>
  <si>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</si>
  <si>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</si>
  <si>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</si>
  <si>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</si>
  <si>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</si>
  <si>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</si>
  <si>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</si>
  <si>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</si>
  <si>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</si>
  <si>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</si>
  <si>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</si>
  <si>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</si>
  <si>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</si>
  <si>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</si>
  <si>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</si>
  <si>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</si>
  <si>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</si>
  <si>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</si>
  <si>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</si>
  <si>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</si>
  <si>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</si>
  <si>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</si>
  <si>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</si>
  <si>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</si>
  <si>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</si>
  <si>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</si>
  <si>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</si>
  <si>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</si>
  <si>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</si>
  <si>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</si>
  <si>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</si>
  <si>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</si>
  <si>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</si>
  <si>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</si>
  <si>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</si>
  <si>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</si>
  <si>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</si>
  <si>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</si>
  <si>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</si>
  <si>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</si>
  <si>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</si>
  <si>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</si>
  <si>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</si>
  <si>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</si>
  <si>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</si>
  <si>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</si>
  <si>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</si>
  <si>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</si>
  <si>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</si>
  <si>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</si>
  <si>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</si>
  <si>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</si>
  <si>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</si>
  <si>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</si>
  <si>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</si>
  <si>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</si>
  <si>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</si>
  <si>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</si>
  <si>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</si>
  <si>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</si>
  <si>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</si>
  <si>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</si>
  <si>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</si>
  <si>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</si>
  <si>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</si>
  <si>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</si>
  <si>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</si>
  <si>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</si>
  <si>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</si>
  <si>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</si>
  <si>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</si>
  <si>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</si>
  <si>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</si>
  <si>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</si>
  <si>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</si>
  <si>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</si>
  <si>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</si>
  <si>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</si>
  <si>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</si>
  <si>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</si>
  <si>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</si>
  <si>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</si>
  <si>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</si>
  <si>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</si>
  <si>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</si>
  <si>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</si>
  <si>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</si>
  <si>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</si>
  <si>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</si>
  <si>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</si>
  <si>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</si>
  <si>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</si>
  <si>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</si>
  <si>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</si>
  <si>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</si>
  <si>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</si>
  <si>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</si>
  <si>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</si>
  <si>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</si>
  <si>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</si>
  <si>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</si>
  <si>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</si>
  <si>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</si>
  <si>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</si>
  <si>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</si>
  <si>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</si>
  <si>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</si>
  <si>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</si>
  <si>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</si>
  <si>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</si>
  <si>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</si>
  <si>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</si>
  <si>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</si>
  <si>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</si>
  <si>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</si>
  <si>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</si>
  <si>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</si>
  <si>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</si>
  <si>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</si>
  <si>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</si>
  <si>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</si>
  <si>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</si>
  <si>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</si>
  <si>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</si>
  <si>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</si>
  <si>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</si>
  <si>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</si>
  <si>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</si>
  <si>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</si>
  <si>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</si>
  <si>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</si>
  <si>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</si>
  <si>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</si>
  <si>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</si>
  <si>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</si>
  <si>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</si>
  <si>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</si>
  <si>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</si>
  <si>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</si>
  <si>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</si>
  <si>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</si>
  <si>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</si>
  <si>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</si>
  <si>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</si>
  <si>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</si>
  <si>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</si>
  <si>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</si>
  <si>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</si>
  <si>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</si>
  <si>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</si>
  <si>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</si>
  <si>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</si>
  <si>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</si>
  <si>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</si>
  <si>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</si>
  <si>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</si>
  <si>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</si>
  <si>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</si>
  <si>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</si>
  <si>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</si>
  <si>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</si>
  <si>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</si>
  <si>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</si>
  <si>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</si>
  <si>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</si>
  <si>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</si>
  <si>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</si>
  <si>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</si>
  <si>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</si>
  <si>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</si>
  <si>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</si>
  <si>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</si>
  <si>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</si>
  <si>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</si>
  <si>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</si>
  <si>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</si>
  <si>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</si>
  <si>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</si>
  <si>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</si>
  <si>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</si>
  <si>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</si>
  <si>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</si>
  <si>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</si>
  <si>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</si>
  <si>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</si>
  <si>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</si>
  <si>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</si>
  <si>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</si>
  <si>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</si>
  <si>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</si>
  <si>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</si>
  <si>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</si>
  <si>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</si>
  <si>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</si>
  <si>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</si>
  <si>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</si>
  <si>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</si>
  <si>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</si>
  <si>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</si>
  <si>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</si>
  <si>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</si>
  <si>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</si>
  <si>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</si>
  <si>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</si>
  <si>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</si>
  <si>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</si>
  <si>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</si>
  <si>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</si>
  <si>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</si>
  <si>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</si>
  <si>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</si>
  <si>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</si>
  <si>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</si>
  <si>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</si>
  <si>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</si>
  <si>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</si>
  <si>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</si>
  <si>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</si>
  <si>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</si>
  <si>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</si>
  <si>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</si>
  <si>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</si>
  <si>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</si>
  <si>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</si>
  <si>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</si>
  <si>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</si>
  <si>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</si>
  <si>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</si>
  <si>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</si>
  <si>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</si>
  <si>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</si>
  <si>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</si>
  <si>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</si>
  <si>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</si>
  <si>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</si>
  <si>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</si>
  <si>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</si>
  <si>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</si>
  <si>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</si>
  <si>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</si>
  <si>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</si>
  <si>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</si>
  <si>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</si>
  <si>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</si>
  <si>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</si>
  <si>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</si>
  <si>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</si>
  <si>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</si>
  <si>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</si>
  <si>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</si>
  <si>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</si>
  <si>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</si>
  <si>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</si>
  <si>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</si>
  <si>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</si>
  <si>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</si>
  <si>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</si>
  <si>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</si>
  <si>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</si>
  <si>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</si>
  <si>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</si>
  <si>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</si>
  <si>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</si>
  <si>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</si>
  <si>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</si>
  <si>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</si>
  <si>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</si>
  <si>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</si>
  <si>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</si>
  <si>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</si>
  <si>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</si>
  <si>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</si>
  <si>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</si>
  <si>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</si>
  <si>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</si>
  <si>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</si>
  <si>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</si>
  <si>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</si>
  <si>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</si>
  <si>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</si>
  <si>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</si>
  <si>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</si>
  <si>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</si>
  <si>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</si>
  <si>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</si>
  <si>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</si>
  <si>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</si>
  <si>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</si>
  <si>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</si>
  <si>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</si>
  <si>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</si>
  <si>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</si>
  <si>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</si>
  <si>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</si>
  <si>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</si>
  <si>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</si>
  <si>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</si>
  <si>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</si>
  <si>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</si>
  <si>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</si>
  <si>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</si>
  <si>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</si>
  <si>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</si>
  <si>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</si>
  <si>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</si>
  <si>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</si>
  <si>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</si>
  <si>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</si>
  <si>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</si>
  <si>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</si>
  <si>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</si>
  <si>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</si>
  <si>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</si>
  <si>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</si>
  <si>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</si>
  <si>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</si>
  <si>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</si>
  <si>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</si>
  <si>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</si>
  <si>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</si>
  <si>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</si>
  <si>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</si>
  <si>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</si>
  <si>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</si>
  <si>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</si>
  <si>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</si>
  <si>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</si>
  <si>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</si>
  <si>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</si>
  <si>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</si>
  <si>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</si>
  <si>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</si>
  <si>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</si>
  <si>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</si>
  <si>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</si>
  <si>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</si>
  <si>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</si>
  <si>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</si>
  <si>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</si>
  <si>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</si>
  <si>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</si>
  <si>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</si>
  <si>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</si>
  <si>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</si>
  <si>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</si>
  <si>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</si>
  <si>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</si>
  <si>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</si>
  <si>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</si>
  <si>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</si>
  <si>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</si>
  <si>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</si>
  <si>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</si>
  <si>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</si>
  <si>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</si>
  <si>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</si>
  <si>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</si>
  <si>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</si>
  <si>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</si>
  <si>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</si>
  <si>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</si>
  <si>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</si>
  <si>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</si>
  <si>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</si>
  <si>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</si>
  <si>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</si>
  <si>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</si>
  <si>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</si>
  <si>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</si>
  <si>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</si>
  <si>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</si>
  <si>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</si>
  <si>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</si>
  <si>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</si>
  <si>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</si>
  <si>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</si>
  <si>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</si>
  <si>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</si>
  <si>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</si>
  <si>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</si>
  <si>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</si>
  <si>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</si>
  <si>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</si>
  <si>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</si>
  <si>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</si>
  <si>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</si>
  <si>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</si>
  <si>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</si>
  <si>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</si>
  <si>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</si>
  <si>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</si>
  <si>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</si>
  <si>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</si>
  <si>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</si>
  <si>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</si>
  <si>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</si>
  <si>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</si>
  <si>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</si>
  <si>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</si>
  <si>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</si>
  <si>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</si>
  <si>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</si>
  <si>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</si>
  <si>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</si>
  <si>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</si>
  <si>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</si>
  <si>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</si>
  <si>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</si>
  <si>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</si>
  <si>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</si>
  <si>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</si>
  <si>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</si>
  <si>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</si>
  <si>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</si>
  <si>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</si>
  <si>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</si>
  <si>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</si>
  <si>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</si>
  <si>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</si>
  <si>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</si>
  <si>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</si>
  <si>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</si>
  <si>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</si>
  <si>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</si>
  <si>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</si>
  <si>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</si>
  <si>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</si>
  <si>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</si>
  <si>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</si>
  <si>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</si>
  <si>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</si>
  <si>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</si>
  <si>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</si>
  <si>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</si>
  <si>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</si>
  <si>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</si>
  <si>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</si>
  <si>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</si>
  <si>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</si>
  <si>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</si>
  <si>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</si>
  <si>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</si>
  <si>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</si>
  <si>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</si>
  <si>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</si>
  <si>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</si>
  <si>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</si>
  <si>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</si>
  <si>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</si>
  <si>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</si>
  <si>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</si>
  <si>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</si>
  <si>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</si>
  <si>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</si>
  <si>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</si>
  <si>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</si>
  <si>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</si>
  <si>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</si>
  <si>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</si>
  <si>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</si>
  <si>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</si>
  <si>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</si>
  <si>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</si>
  <si>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</si>
  <si>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</si>
  <si>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</si>
  <si>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</si>
  <si>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</si>
  <si>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</si>
  <si>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</si>
  <si>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</si>
  <si>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</si>
  <si>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</si>
  <si>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</si>
  <si>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</si>
  <si>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</si>
  <si>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</si>
  <si>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</si>
  <si>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</si>
  <si>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</si>
  <si>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</si>
  <si>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</si>
  <si>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</si>
  <si>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</si>
  <si>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</si>
  <si>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</si>
  <si>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</si>
  <si>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</si>
  <si>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</si>
  <si>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</si>
  <si>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</si>
  <si>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</si>
  <si>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</si>
  <si>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</si>
  <si>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</si>
  <si>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</si>
  <si>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</si>
  <si>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</si>
  <si>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</si>
  <si>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</si>
  <si>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</si>
  <si>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</si>
  <si>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</si>
  <si>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</si>
  <si>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</si>
  <si>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</si>
  <si>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</si>
  <si>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</si>
  <si>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</si>
  <si>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</si>
  <si>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</si>
  <si>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</si>
  <si>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</si>
  <si>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</si>
  <si>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</si>
  <si>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</si>
  <si>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</si>
  <si>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</si>
  <si>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</si>
  <si>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</si>
  <si>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</si>
  <si>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</si>
  <si>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</si>
  <si>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</si>
  <si>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</si>
  <si>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</si>
  <si>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</si>
  <si>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</si>
  <si>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</si>
  <si>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</si>
  <si>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</si>
  <si>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</si>
  <si>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</si>
  <si>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</si>
  <si>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</si>
  <si>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</si>
  <si>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</si>
  <si>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</si>
  <si>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</si>
  <si>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</si>
  <si>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</si>
  <si>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</si>
  <si>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</si>
  <si>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</si>
  <si>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</si>
  <si>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</si>
  <si>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</si>
  <si>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</si>
  <si>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</si>
  <si>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</si>
  <si>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</si>
  <si>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</si>
  <si>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</si>
  <si>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</si>
  <si>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</si>
  <si>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</si>
  <si>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</si>
  <si>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</si>
  <si>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</si>
  <si>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</si>
  <si>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</si>
  <si>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</si>
  <si>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</si>
  <si>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</si>
  <si>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</si>
  <si>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</si>
  <si>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</si>
  <si>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</si>
  <si>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</si>
  <si>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</si>
  <si>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</si>
  <si>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</si>
  <si>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</si>
  <si>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</si>
  <si>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</si>
  <si>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</si>
  <si>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</si>
  <si>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</si>
  <si>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</si>
  <si>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</si>
  <si>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</si>
  <si>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</si>
  <si>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</si>
  <si>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</si>
  <si>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</si>
  <si>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</si>
  <si>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</si>
  <si>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</si>
  <si>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</si>
  <si>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</si>
  <si>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</si>
  <si>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</si>
  <si>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</si>
  <si>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</si>
  <si>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</si>
  <si>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</si>
  <si>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</si>
  <si>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</si>
  <si>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</si>
  <si>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</si>
  <si>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</si>
  <si>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</si>
  <si>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</si>
  <si>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</si>
  <si>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</si>
  <si>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</si>
  <si>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</si>
  <si>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</si>
  <si>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</si>
  <si>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</si>
  <si>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</si>
  <si>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</si>
  <si>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</si>
  <si>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</si>
  <si>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</si>
  <si>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</si>
  <si>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</si>
  <si>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</si>
  <si>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</si>
  <si>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</si>
  <si>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</si>
  <si>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</si>
  <si>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</si>
  <si>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</si>
  <si>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</si>
  <si>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</si>
  <si>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</si>
  <si>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</si>
  <si>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</si>
  <si>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</si>
  <si>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</si>
  <si>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</si>
  <si>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</si>
  <si>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</si>
  <si>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</si>
  <si>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</si>
  <si>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</si>
  <si>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</si>
  <si>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</si>
  <si>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</si>
  <si>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</si>
  <si>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</si>
  <si>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</si>
  <si>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</si>
  <si>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</si>
  <si>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</si>
  <si>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</si>
  <si>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</si>
  <si>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</si>
  <si>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</si>
  <si>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</si>
  <si>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</si>
  <si>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</si>
  <si>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</si>
  <si>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</si>
  <si>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</si>
  <si>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</si>
  <si>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</si>
  <si>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</si>
  <si>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</si>
  <si>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</si>
  <si>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</si>
  <si>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</si>
  <si>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</si>
  <si>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</si>
  <si>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</si>
  <si>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</si>
  <si>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</si>
  <si>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</si>
  <si>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</si>
  <si>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</si>
  <si>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</si>
  <si>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</si>
  <si>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</si>
  <si>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</si>
  <si>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</si>
  <si>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</si>
  <si>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</si>
  <si>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</si>
  <si>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</si>
  <si>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</si>
  <si>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</si>
  <si>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</si>
  <si>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</si>
  <si>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</si>
  <si>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</si>
  <si>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</si>
  <si>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</si>
  <si>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</si>
  <si>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</si>
  <si>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</si>
  <si>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</si>
  <si>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</si>
  <si>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</si>
  <si>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</si>
  <si>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</si>
  <si>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</si>
  <si>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</si>
  <si>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</si>
  <si>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</si>
  <si>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</si>
  <si>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</si>
  <si>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</si>
  <si>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</si>
  <si>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</si>
  <si>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</si>
  <si>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</si>
  <si>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</si>
  <si>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</si>
  <si>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</si>
  <si>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</si>
  <si>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</si>
  <si>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</si>
  <si>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</si>
  <si>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</si>
  <si>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</si>
  <si>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</si>
  <si>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</si>
  <si>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</si>
  <si>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</si>
  <si>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</si>
  <si>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</si>
  <si>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</si>
  <si>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</si>
  <si>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</si>
  <si>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</si>
  <si>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</si>
  <si>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</si>
  <si>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</si>
  <si>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</si>
  <si>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</si>
  <si>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</si>
  <si>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</si>
  <si>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</si>
  <si>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</si>
  <si>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</si>
  <si>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</si>
  <si>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</si>
  <si>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</si>
  <si>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</si>
  <si>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</si>
  <si>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</si>
  <si>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</si>
  <si>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</si>
  <si>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</si>
  <si>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</si>
  <si>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</si>
  <si>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</si>
  <si>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</si>
  <si>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</si>
  <si>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</si>
  <si>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</si>
  <si>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</si>
  <si>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</si>
  <si>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</si>
  <si>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</si>
  <si>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</si>
  <si>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</si>
  <si>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</si>
  <si>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</si>
  <si>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</si>
  <si>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</si>
  <si>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</si>
  <si>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</si>
  <si>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</si>
  <si>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</si>
  <si>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</si>
  <si>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</si>
  <si>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</si>
  <si>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</si>
  <si>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</si>
  <si>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</si>
  <si>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</si>
  <si>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</si>
  <si>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</si>
  <si>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</si>
  <si>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</si>
  <si>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</si>
  <si>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</si>
  <si>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</si>
  <si>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</si>
  <si>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</si>
  <si>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</si>
  <si>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</si>
  <si>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</si>
  <si>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</si>
  <si>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</si>
  <si>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</si>
  <si>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</si>
  <si>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</si>
  <si>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</si>
  <si>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</si>
  <si>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</si>
  <si>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</si>
  <si>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</si>
  <si>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</si>
  <si>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</si>
  <si>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</si>
  <si>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</si>
  <si>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</si>
  <si>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</si>
  <si>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</si>
  <si>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</si>
  <si>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</si>
  <si>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</si>
  <si>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</si>
  <si>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</si>
  <si>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</si>
  <si>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</si>
  <si>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</si>
  <si>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</si>
  <si>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</si>
  <si>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</si>
  <si>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</si>
  <si>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</si>
  <si>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</si>
  <si>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</si>
  <si>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</si>
  <si>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</si>
  <si>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</si>
  <si>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</si>
  <si>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</si>
  <si>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</si>
  <si>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</si>
  <si>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</si>
  <si>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</si>
  <si>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</si>
  <si>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</si>
  <si>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</si>
  <si>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</si>
  <si>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</si>
  <si>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</si>
  <si>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</si>
  <si>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</si>
  <si>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</si>
  <si>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</si>
  <si>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</si>
  <si>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</si>
  <si>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</si>
  <si>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</si>
  <si>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</si>
  <si>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</si>
  <si>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</si>
  <si>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</si>
  <si>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</si>
  <si>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</si>
  <si>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</si>
  <si>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</si>
  <si>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</si>
  <si>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</si>
  <si>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</si>
  <si>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</si>
  <si>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</si>
  <si>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</si>
  <si>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</si>
  <si>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</si>
  <si>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</si>
  <si>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</si>
  <si>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</si>
  <si>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</si>
  <si>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</si>
  <si>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</si>
  <si>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</si>
  <si>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</si>
  <si>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</si>
  <si>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</si>
  <si>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</si>
  <si>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</si>
  <si>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</si>
  <si>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</si>
  <si>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</si>
  <si>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</si>
  <si>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</si>
  <si>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</si>
  <si>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</si>
  <si>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</si>
  <si>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</si>
  <si>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</si>
  <si>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</si>
  <si>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</si>
  <si>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</si>
  <si>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</si>
  <si>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</si>
  <si>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</si>
  <si>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</si>
  <si>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</si>
  <si>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</si>
  <si>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</si>
  <si>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</si>
  <si>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</si>
  <si>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</si>
  <si>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</si>
  <si>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</si>
  <si>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</si>
  <si>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</si>
  <si>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</si>
  <si>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</si>
  <si>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</si>
  <si>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</si>
  <si>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</si>
  <si>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</si>
  <si>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</si>
  <si>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</si>
  <si>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</si>
  <si>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</si>
  <si>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</si>
  <si>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</si>
  <si>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</si>
  <si>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</si>
  <si>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</si>
  <si>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</si>
  <si>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</si>
  <si>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</si>
  <si>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</si>
  <si>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</si>
  <si>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</si>
  <si>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</si>
  <si>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</si>
  <si>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</si>
  <si>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</si>
  <si>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</si>
  <si>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</si>
  <si>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</si>
  <si>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</si>
  <si>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</si>
  <si>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</si>
  <si>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</si>
  <si>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</si>
  <si>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</si>
  <si>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</si>
  <si>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</si>
  <si>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</si>
  <si>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</si>
  <si>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</si>
  <si>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</si>
  <si>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</si>
  <si>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</si>
  <si>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</si>
  <si>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</si>
  <si>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</si>
  <si>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</si>
  <si>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</si>
  <si>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</si>
  <si>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</si>
  <si>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</si>
  <si>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</si>
  <si>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</si>
  <si>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</si>
  <si>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</si>
  <si>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</si>
  <si>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</si>
  <si>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</si>
  <si>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</si>
  <si>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</si>
  <si>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</si>
  <si>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</si>
  <si>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</si>
  <si>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</si>
  <si>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</si>
  <si>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</si>
  <si>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</si>
  <si>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</si>
  <si>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</si>
  <si>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</si>
  <si>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</si>
  <si>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</si>
  <si>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</si>
  <si>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</si>
  <si>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</si>
  <si>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</si>
  <si>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</si>
  <si>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</si>
  <si>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</si>
  <si>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</si>
  <si>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</si>
  <si>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</si>
  <si>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</si>
  <si>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</si>
  <si>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</si>
  <si>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</si>
  <si>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</si>
  <si>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</si>
  <si>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</si>
  <si>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</si>
  <si>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</si>
  <si>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</si>
  <si>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</si>
  <si>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</si>
  <si>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</si>
  <si>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</si>
  <si>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</si>
  <si>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</si>
  <si>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</si>
  <si>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</si>
  <si>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</si>
  <si>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</si>
  <si>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</si>
  <si>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</si>
  <si>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</si>
  <si>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</si>
  <si>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</si>
  <si>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</si>
  <si>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</si>
  <si>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</si>
  <si>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</si>
  <si>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</si>
  <si>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</si>
  <si>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</si>
  <si>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</si>
  <si>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</si>
  <si>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</si>
  <si>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</si>
  <si>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</si>
  <si>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</si>
  <si>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</si>
  <si>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</si>
  <si>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</si>
  <si>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</si>
  <si>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</si>
  <si>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</si>
  <si>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</si>
  <si>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</si>
  <si>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</si>
  <si>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</si>
  <si>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</si>
  <si>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</si>
  <si>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</si>
  <si>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</si>
  <si>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</si>
  <si>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</si>
  <si>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</si>
  <si>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</si>
  <si>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</si>
  <si>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</si>
  <si>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</si>
  <si>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</si>
  <si>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</si>
  <si>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</si>
  <si>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</si>
  <si>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</si>
  <si>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</si>
  <si>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</si>
  <si>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</si>
  <si>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</si>
  <si>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</si>
  <si>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</si>
  <si>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</si>
  <si>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</si>
  <si>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</si>
  <si>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</si>
  <si>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</si>
  <si>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</si>
  <si>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</si>
  <si>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</si>
  <si>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</si>
  <si>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</si>
  <si>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</si>
  <si>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</si>
  <si>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</si>
  <si>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</si>
  <si>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</si>
  <si>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</si>
  <si>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</si>
  <si>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</si>
  <si>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</si>
  <si>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</si>
  <si>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</si>
  <si>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</si>
  <si>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</si>
  <si>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</si>
  <si>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</si>
  <si>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</si>
  <si>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</si>
  <si>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</si>
  <si>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</si>
  <si>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</si>
  <si>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</si>
  <si>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</si>
  <si>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</si>
  <si>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</si>
  <si>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</si>
  <si>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</si>
  <si>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</si>
  <si>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</si>
  <si>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</si>
  <si>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</si>
  <si>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</si>
  <si>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</si>
  <si>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</si>
  <si>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</si>
  <si>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</si>
  <si>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</si>
  <si>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</si>
  <si>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</si>
  <si>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</si>
  <si>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</si>
  <si>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</si>
  <si>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</si>
  <si>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</si>
  <si>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</si>
  <si>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</si>
  <si>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</si>
  <si>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</si>
  <si>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</si>
  <si>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</si>
  <si>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</si>
  <si>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</si>
  <si>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</si>
  <si>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</si>
  <si>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</si>
  <si>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</si>
  <si>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</si>
  <si>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</si>
  <si>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</si>
  <si>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</si>
  <si>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</si>
  <si>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</si>
  <si>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</si>
  <si>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</si>
  <si>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</si>
  <si>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</si>
  <si>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</si>
  <si>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</si>
  <si>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</si>
  <si>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</si>
  <si>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</si>
  <si>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</si>
  <si>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</si>
  <si>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</si>
  <si>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</si>
  <si>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</si>
  <si>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</si>
  <si>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</si>
  <si>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</si>
  <si>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</si>
  <si>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</si>
  <si>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</si>
  <si>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</si>
  <si>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</si>
  <si>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</si>
  <si>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</si>
  <si>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</si>
  <si>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</si>
  <si>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</si>
  <si>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</si>
  <si>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</si>
  <si>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</si>
  <si>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</si>
  <si>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</si>
  <si>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</si>
  <si>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</si>
  <si>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</si>
  <si>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</si>
  <si>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</si>
  <si>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</si>
  <si>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</si>
  <si>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</si>
  <si>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</si>
  <si>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</si>
  <si>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</si>
  <si>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</si>
  <si>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</si>
  <si>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</si>
  <si>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</si>
  <si>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</si>
  <si>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</si>
  <si>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</si>
  <si>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</si>
  <si>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</si>
  <si>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</si>
  <si>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</si>
  <si>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</si>
  <si>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</si>
  <si>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</si>
  <si>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</si>
  <si>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</si>
  <si>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</si>
  <si>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</si>
  <si>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</si>
  <si>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</si>
  <si>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</si>
  <si>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</si>
  <si>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</si>
  <si>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</si>
  <si>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</si>
  <si>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</si>
  <si>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</si>
  <si>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</si>
  <si>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</si>
  <si>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</si>
  <si>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</si>
  <si>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</si>
  <si>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</si>
  <si>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</si>
  <si>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</si>
  <si>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</si>
  <si>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</si>
  <si>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</si>
  <si>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</si>
  <si>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</si>
  <si>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</si>
  <si>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</si>
  <si>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</si>
  <si>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</si>
  <si>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</si>
  <si>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</si>
  <si>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</si>
  <si>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</si>
  <si>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</si>
  <si>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</si>
  <si>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</si>
  <si>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</si>
  <si>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</si>
  <si>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</si>
  <si>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</si>
  <si>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</si>
  <si>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</si>
  <si>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</si>
  <si>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</si>
  <si>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</si>
  <si>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</si>
  <si>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</si>
  <si>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</si>
  <si>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</si>
  <si>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</si>
  <si>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</si>
  <si>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</si>
  <si>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</si>
  <si>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</si>
  <si>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</si>
  <si>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</si>
  <si>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</si>
  <si>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</si>
  <si>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</si>
  <si>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</si>
  <si>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</si>
  <si>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</si>
  <si>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</si>
  <si>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</si>
  <si>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</si>
  <si>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</si>
  <si>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</si>
  <si>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</si>
  <si>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</si>
  <si>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</si>
  <si>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</si>
  <si>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</si>
  <si>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</si>
  <si>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</si>
  <si>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</si>
  <si>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</si>
  <si>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</si>
  <si>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</si>
  <si>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</si>
  <si>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</si>
  <si>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</si>
  <si>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</si>
  <si>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</si>
  <si>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</si>
  <si>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</si>
  <si>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</si>
  <si>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</si>
  <si>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</si>
  <si>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</si>
  <si>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</si>
  <si>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</si>
  <si>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</si>
  <si>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</si>
  <si>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</si>
  <si>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</si>
  <si>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</si>
  <si>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</si>
  <si>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</si>
  <si>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</si>
  <si>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</si>
  <si>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</si>
  <si>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</si>
  <si>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</si>
  <si>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</si>
  <si>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</si>
  <si>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</si>
  <si>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</si>
  <si>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</si>
  <si>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</si>
  <si>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</si>
  <si>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</si>
  <si>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</si>
  <si>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</si>
  <si>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</si>
  <si>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</si>
  <si>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</si>
  <si>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</si>
  <si>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</si>
  <si>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</si>
  <si>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</si>
  <si>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</si>
  <si>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</si>
  <si>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</si>
  <si>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</si>
  <si>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</si>
  <si>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</si>
  <si>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</si>
  <si>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</si>
  <si>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</si>
  <si>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</si>
  <si>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</si>
  <si>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</si>
  <si>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</si>
  <si>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</si>
  <si>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</si>
  <si>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</si>
  <si>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</si>
  <si>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</si>
  <si>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</si>
  <si>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</si>
  <si>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</si>
  <si>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</si>
  <si>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</si>
  <si>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</si>
  <si>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</si>
  <si>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</si>
  <si>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</si>
  <si>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</si>
  <si>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</si>
  <si>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</si>
  <si>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</si>
  <si>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</si>
  <si>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</si>
  <si>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</si>
  <si>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</si>
  <si>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</si>
  <si>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</si>
  <si>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</si>
  <si>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</si>
  <si>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</si>
  <si>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</si>
  <si>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</si>
  <si>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</si>
  <si>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</si>
  <si>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</si>
  <si>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</si>
  <si>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</si>
  <si>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</si>
  <si>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</si>
  <si>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</si>
  <si>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</si>
  <si>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</si>
  <si>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</si>
  <si>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</si>
  <si>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</si>
  <si>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</si>
  <si>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</si>
  <si>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</si>
  <si>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</si>
  <si>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</si>
  <si>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</si>
  <si>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</si>
  <si>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</si>
  <si>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</si>
  <si>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</si>
  <si>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</si>
  <si>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</si>
  <si>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</si>
  <si>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</si>
  <si>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</si>
  <si>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</si>
  <si>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</si>
  <si>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</si>
  <si>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</si>
  <si>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</si>
  <si>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</si>
  <si>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</si>
  <si>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</si>
  <si>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</si>
  <si>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</si>
  <si>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</si>
  <si>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</si>
  <si>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</si>
  <si>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</si>
  <si>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</si>
  <si>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</si>
  <si>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</si>
  <si>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</si>
  <si>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</si>
  <si>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</si>
  <si>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</si>
  <si>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</si>
  <si>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</si>
  <si>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</si>
  <si>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</si>
  <si>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</si>
  <si>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</si>
  <si>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</si>
  <si>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</si>
  <si>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</si>
  <si>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</si>
  <si>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</si>
  <si>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</si>
  <si>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</si>
  <si>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</si>
  <si>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</si>
  <si>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</si>
  <si>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</si>
  <si>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</si>
  <si>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</si>
  <si>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</si>
  <si>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</si>
  <si>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</si>
  <si>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</si>
  <si>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</si>
  <si>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</si>
  <si>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</si>
  <si>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</si>
  <si>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</si>
  <si>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</si>
  <si>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</si>
  <si>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</si>
  <si>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</si>
  <si>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</si>
  <si>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</si>
  <si>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</si>
  <si>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</si>
  <si>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</si>
  <si>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</si>
  <si>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</si>
  <si>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</si>
  <si>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</si>
  <si>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</si>
  <si>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</si>
  <si>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</si>
  <si>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</si>
  <si>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</si>
  <si>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</si>
  <si>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</si>
  <si>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</si>
  <si>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</si>
  <si>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</si>
  <si>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</si>
  <si>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</si>
  <si>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</si>
  <si>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</si>
  <si>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</si>
  <si>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</si>
  <si>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</si>
  <si>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</si>
  <si>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</si>
  <si>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</si>
  <si>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</si>
  <si>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</si>
  <si>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</si>
  <si>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</si>
  <si>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</si>
  <si>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</si>
  <si>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</si>
  <si>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</si>
  <si>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</si>
  <si>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</si>
  <si>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</si>
  <si>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</si>
  <si>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</si>
  <si>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</si>
  <si>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</si>
  <si>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</si>
  <si>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</si>
  <si>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</si>
  <si>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</si>
  <si>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</si>
  <si>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</si>
  <si>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</si>
  <si>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</si>
  <si>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</si>
  <si>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</si>
  <si>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</si>
  <si>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</si>
  <si>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</si>
  <si>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</si>
  <si>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</si>
  <si>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</si>
  <si>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</si>
  <si>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</si>
  <si>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</si>
  <si>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</si>
  <si>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</si>
  <si>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</si>
  <si>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</si>
  <si>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</si>
  <si>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</si>
  <si>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</si>
  <si>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</si>
  <si>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</si>
  <si>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</si>
  <si>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</si>
  <si>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</si>
  <si>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</si>
  <si>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</si>
  <si>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</si>
  <si>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</si>
  <si>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</si>
  <si>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</si>
  <si>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</si>
  <si>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</si>
  <si>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</si>
  <si>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</si>
  <si>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</si>
  <si>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</si>
  <si>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</si>
  <si>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</si>
  <si>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</si>
  <si>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</si>
  <si>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</si>
  <si>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</si>
  <si>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</si>
  <si>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</si>
  <si>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</si>
  <si>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</si>
  <si>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</si>
  <si>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</si>
  <si>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</si>
  <si>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</si>
  <si>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</si>
  <si>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</si>
  <si>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</si>
  <si>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</si>
  <si>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</si>
  <si>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</si>
  <si>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</si>
  <si>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</si>
  <si>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</si>
  <si>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</si>
  <si>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</si>
  <si>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</si>
  <si>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</si>
  <si>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</si>
  <si>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</si>
  <si>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</si>
  <si>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</si>
  <si>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</si>
  <si>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</si>
  <si>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</si>
  <si>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</si>
  <si>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</si>
  <si>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</si>
  <si>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</si>
  <si>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</si>
  <si>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</si>
  <si>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</si>
  <si>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</si>
  <si>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</si>
  <si>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</si>
  <si>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</si>
  <si>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</si>
  <si>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</si>
  <si>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</si>
  <si>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</si>
  <si>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</si>
  <si>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</si>
  <si>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</si>
  <si>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</si>
  <si>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</si>
  <si>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</si>
  <si>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</si>
  <si>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</si>
  <si>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</si>
  <si>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</si>
  <si>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</si>
  <si>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</si>
  <si>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</si>
  <si>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</si>
  <si>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</si>
  <si>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</si>
  <si>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</si>
  <si>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</si>
  <si>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</si>
  <si>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</si>
  <si>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</si>
  <si>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</si>
  <si>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</si>
  <si>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</si>
  <si>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</si>
  <si>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</si>
  <si>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</si>
  <si>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</si>
  <si>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</si>
  <si>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</si>
  <si>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</si>
  <si>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</si>
  <si>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</si>
  <si>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</si>
  <si>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</si>
  <si>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</si>
  <si>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</si>
  <si>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</si>
  <si>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</si>
  <si>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</si>
  <si>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</si>
  <si>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</si>
  <si>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</si>
  <si>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</si>
  <si>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</si>
  <si>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</si>
  <si>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</si>
  <si>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</si>
  <si>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</si>
  <si>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</si>
  <si>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</si>
  <si>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</si>
  <si>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</si>
  <si>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</si>
  <si>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</si>
  <si>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</si>
  <si>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</si>
  <si>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</si>
  <si>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</si>
  <si>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</si>
  <si>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</si>
  <si>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</si>
  <si>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</si>
  <si>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</si>
  <si>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</si>
  <si>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</si>
  <si>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</si>
  <si>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</si>
  <si>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</si>
  <si>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</si>
  <si>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</si>
  <si>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</si>
  <si>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</si>
  <si>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</si>
  <si>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</si>
  <si>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</si>
  <si>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</si>
  <si>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</si>
  <si>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</si>
  <si>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</si>
  <si>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</si>
  <si>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</si>
  <si>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</si>
  <si>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</si>
  <si>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</si>
  <si>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</si>
  <si>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</si>
  <si>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</si>
  <si>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</si>
  <si>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</si>
  <si>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</si>
  <si>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</si>
  <si>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</si>
  <si>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</si>
  <si>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</si>
  <si>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</si>
  <si>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</si>
  <si>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</si>
  <si>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</si>
  <si>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</si>
  <si>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</si>
  <si>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</si>
  <si>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</si>
  <si>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</si>
  <si>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</si>
  <si>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</si>
  <si>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</si>
  <si>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</si>
  <si>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</si>
  <si>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</si>
  <si>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</si>
  <si>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</si>
  <si>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</si>
  <si>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</si>
  <si>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</si>
  <si>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</si>
  <si>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</si>
  <si>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</si>
  <si>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</si>
  <si>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</si>
  <si>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</si>
  <si>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</si>
  <si>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</si>
  <si>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</si>
  <si>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</si>
  <si>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</si>
  <si>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</si>
  <si>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</si>
  <si>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</si>
  <si>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</si>
  <si>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</si>
  <si>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</si>
  <si>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</si>
  <si>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</si>
  <si>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</si>
  <si>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</si>
  <si>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</si>
  <si>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</si>
  <si>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</si>
  <si>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</si>
  <si>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</si>
  <si>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</si>
  <si>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</si>
  <si>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</si>
  <si>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</si>
  <si>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</si>
  <si>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</si>
  <si>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</si>
  <si>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</si>
  <si>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</si>
  <si>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</si>
  <si>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</si>
  <si>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</si>
  <si>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</si>
  <si>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</si>
  <si>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</si>
  <si>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</si>
  <si>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</si>
  <si>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</si>
  <si>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</si>
  <si>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</si>
  <si>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</si>
  <si>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</si>
  <si>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</si>
  <si>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</si>
  <si>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</si>
  <si>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</si>
  <si>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</si>
  <si>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</si>
  <si>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</si>
  <si>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</si>
  <si>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</si>
  <si>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</si>
  <si>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</si>
  <si>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</si>
  <si>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</si>
  <si>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</si>
  <si>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</si>
  <si>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</si>
  <si>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</si>
  <si>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</si>
  <si>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</si>
  <si>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</si>
  <si>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</si>
  <si>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</si>
  <si>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</si>
  <si>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</si>
  <si>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</si>
  <si>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</si>
  <si>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</si>
  <si>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</si>
  <si>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</si>
  <si>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</si>
  <si>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</si>
  <si>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</si>
  <si>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</si>
  <si>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</si>
  <si>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</si>
  <si>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</si>
  <si>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</si>
  <si>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</si>
  <si>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</si>
  <si>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</si>
  <si>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</si>
  <si>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</si>
  <si>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</si>
  <si>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</si>
  <si>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</si>
  <si>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</si>
  <si>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</si>
  <si>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</si>
  <si>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</si>
  <si>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</si>
  <si>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</si>
  <si>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</si>
  <si>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</si>
  <si>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</si>
  <si>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</si>
  <si>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</si>
  <si>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</si>
  <si>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</si>
  <si>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</si>
  <si>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</si>
  <si>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</si>
  <si>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</si>
  <si>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</si>
  <si>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</si>
  <si>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</si>
  <si>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</si>
  <si>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</si>
  <si>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</si>
  <si>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</si>
  <si>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</si>
  <si>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</si>
  <si>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</si>
  <si>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</si>
  <si>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</si>
  <si>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</si>
  <si>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</si>
  <si>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</si>
  <si>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</si>
  <si>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</si>
  <si>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</si>
  <si>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</si>
  <si>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</si>
  <si>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</si>
  <si>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</si>
  <si>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</si>
  <si>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</si>
  <si>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</si>
  <si>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</si>
  <si>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</si>
  <si>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</si>
  <si>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</si>
  <si>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</si>
  <si>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</si>
  <si>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</si>
  <si>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</si>
  <si>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</si>
  <si>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</si>
  <si>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</si>
  <si>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</si>
  <si>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</si>
  <si>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</si>
  <si>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</si>
  <si>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</si>
  <si>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</si>
  <si>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</si>
  <si>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</si>
  <si>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</si>
  <si>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</si>
  <si>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</si>
  <si>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</si>
  <si>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</si>
  <si>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</si>
  <si>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</si>
  <si>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</si>
  <si>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</si>
  <si>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</si>
  <si>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</si>
  <si>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</si>
  <si>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</si>
  <si>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</si>
  <si>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</si>
  <si>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</si>
  <si>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</si>
  <si>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</si>
  <si>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</si>
  <si>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</si>
  <si>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</si>
  <si>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</si>
  <si>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</si>
  <si>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</si>
  <si>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</si>
  <si>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</si>
  <si>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</si>
  <si>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</si>
  <si>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</si>
  <si>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</si>
  <si>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</si>
  <si>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</si>
  <si>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</si>
  <si>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</si>
  <si>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</si>
  <si>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</si>
  <si>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</si>
  <si>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</si>
  <si>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</si>
  <si>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</si>
  <si>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</si>
  <si>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</si>
  <si>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</si>
  <si>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</si>
  <si>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</si>
  <si>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</si>
  <si>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</si>
  <si>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</si>
  <si>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</si>
  <si>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</si>
  <si>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</si>
  <si>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</si>
  <si>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</si>
  <si>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</si>
  <si>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</si>
  <si>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</si>
  <si>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</si>
  <si>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</si>
  <si>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</si>
  <si>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</si>
  <si>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</si>
  <si>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</si>
  <si>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</si>
  <si>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</si>
  <si>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</si>
  <si>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</si>
  <si>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</si>
  <si>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</si>
  <si>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</si>
  <si>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Number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</si>
  <si>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</si>
  <si>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</si>
  <si>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</si>
  <si>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</si>
  <si>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</si>
  <si>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</si>
  <si>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</si>
  <si>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</si>
  <si>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</si>
  <si>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</si>
  <si>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</si>
  <si>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</si>
  <si>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Count of Outcomes</t>
  </si>
  <si>
    <t>Outcome</t>
  </si>
  <si>
    <t>Backers_Count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</si>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</sst>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1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Homework.xlsx]Count per Category!PivotTable1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Count of Outcomes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'Count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8-491A-BA0A-ECA0D235863B}"/>
            </c:ext>
          </c:extLst>
        </c:ser>
        <c:ser>
          <c:idx val="1"/>
          <c:order val="1"/>
          <c:tx>
            <c:strRef>
              <c:f>'Count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'Count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E0-4D42-A580-2628A5B9E693}"/>
            </c:ext>
          </c:extLst>
        </c:ser>
        <c:ser>
          <c:idx val="2"/>
          <c:order val="2"/>
          <c:tx>
            <c:strRef>
              <c:f>'Count per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FE0-4D42-A580-2628A5B9E693}"/>
            </c:ext>
          </c:extLst>
        </c:ser>
        <c:ser>
          <c:idx val="3"/>
          <c:order val="3"/>
          <c:tx>
            <c:strRef>
              <c:f>'Count per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'Count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FE0-4D42-A580-2628A5B9E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0600096"/>
        <c:axId val="495014272"/>
      </c:barChart>
      <c:catAx>
        <c:axId val="1740600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14272"/>
        <c:crosses val="autoZero"/>
        <c:auto val="1"/>
        <c:lblAlgn val="ctr"/>
        <c:lblOffset val="100"/>
        <c:noMultiLvlLbl val="0"/>
      </c:catAx>
      <c:valAx>
        <c:axId val="49501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60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Homework.xlsx]Count per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Count</a:t>
            </a:r>
            <a:r>
              <a:rPr lang="en-AU" baseline="0"/>
              <a:t> of Outcomes per Sub-Category 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A-4828-850F-CA17C6041BF6}"/>
            </c:ext>
          </c:extLst>
        </c:ser>
        <c:ser>
          <c:idx val="1"/>
          <c:order val="1"/>
          <c:tx>
            <c:strRef>
              <c:f>'Count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6A-473E-AD27-094F614744B7}"/>
            </c:ext>
          </c:extLst>
        </c:ser>
        <c:ser>
          <c:idx val="2"/>
          <c:order val="2"/>
          <c:tx>
            <c:strRef>
              <c:f>'Count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6A-473E-AD27-094F614744B7}"/>
            </c:ext>
          </c:extLst>
        </c:ser>
        <c:ser>
          <c:idx val="3"/>
          <c:order val="3"/>
          <c:tx>
            <c:strRef>
              <c:f>'Count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86A-473E-AD27-094F61474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091856"/>
        <c:axId val="501093104"/>
      </c:barChart>
      <c:catAx>
        <c:axId val="501091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93104"/>
        <c:crosses val="autoZero"/>
        <c:auto val="1"/>
        <c:lblAlgn val="ctr"/>
        <c:lblOffset val="100"/>
        <c:noMultiLvlLbl val="0"/>
      </c:catAx>
      <c:valAx>
        <c:axId val="50109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9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Homework.xlsx]Count per Month!PivotTable3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AU"/>
              <a:t>Count of Outcomes</a:t>
            </a:r>
            <a:r>
              <a:rPr lang="en-AU" baseline="0"/>
              <a:t> per Month Created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8"/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FF0000"/>
            </a:solidFill>
            <a:round/>
          </a:ln>
          <a:effectLst/>
        </c:spPr>
        <c:marker>
          <c:symbol val="circle"/>
          <c:size val="8"/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38100" cap="rnd">
            <a:solidFill>
              <a:srgbClr val="FFFF00"/>
            </a:solidFill>
            <a:round/>
          </a:ln>
          <a:effectLst/>
        </c:spPr>
        <c:marker>
          <c:symbol val="circle"/>
          <c:size val="8"/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rgbClr val="92D050"/>
            </a:solidFill>
            <a:round/>
          </a:ln>
          <a:effectLst/>
        </c:spPr>
        <c:marker>
          <c:symbol val="circle"/>
          <c:size val="8"/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per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  <a:effectLst/>
            </c:spPr>
          </c:marker>
          <c:cat>
            <c:strRef>
              <c:f>'Count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per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A2-4304-A02F-8F5C5B484DD8}"/>
            </c:ext>
          </c:extLst>
        </c:ser>
        <c:ser>
          <c:idx val="1"/>
          <c:order val="1"/>
          <c:tx>
            <c:strRef>
              <c:f>'Count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/>
            </c:spPr>
          </c:marker>
          <c:cat>
            <c:strRef>
              <c:f>'Count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A2-4304-A02F-8F5C5B484DD8}"/>
            </c:ext>
          </c:extLst>
        </c:ser>
        <c:ser>
          <c:idx val="2"/>
          <c:order val="2"/>
          <c:tx>
            <c:strRef>
              <c:f>'Count per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>
                  <a:lumMod val="50000"/>
                  <a:lumOff val="50000"/>
                </a:schemeClr>
              </a:solidFill>
              <a:ln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'Count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per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A2-4304-A02F-8F5C5B484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122256"/>
        <c:axId val="119120592"/>
      </c:lineChart>
      <c:catAx>
        <c:axId val="119122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20592"/>
        <c:crosses val="autoZero"/>
        <c:auto val="1"/>
        <c:lblAlgn val="ctr"/>
        <c:lblOffset val="100"/>
        <c:noMultiLvlLbl val="0"/>
      </c:catAx>
      <c:valAx>
        <c:axId val="1191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2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Percentage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6-4817-9870-5901C91445E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6-4817-9870-5901C91445E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B6-4817-9870-5901C9144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196080"/>
        <c:axId val="655194000"/>
      </c:lineChart>
      <c:catAx>
        <c:axId val="655196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Goal ($USD)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94000"/>
        <c:crosses val="autoZero"/>
        <c:auto val="1"/>
        <c:lblAlgn val="ctr"/>
        <c:lblOffset val="100"/>
        <c:noMultiLvlLbl val="0"/>
      </c:catAx>
      <c:valAx>
        <c:axId val="65519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9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277457</xdr:colOff>
      <xdr:row>0</xdr:row>
      <xdr:rowOff>107351</xdr:rowOff>
    </xdr:from>
    <xdr:to>
      <xdr:col>18</xdr:col>
      <xdr:colOff>406997</xdr:colOff>
      <xdr:row>19</xdr:row>
      <xdr:rowOff>80681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B6CDC0-B777-4BD1-AE0D-6ECCA56C1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179070</xdr:rowOff>
    </xdr:from>
    <xdr:to>
      <xdr:col>21</xdr:col>
      <xdr:colOff>327660</xdr:colOff>
      <xdr:row>27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22D23-37C8-4F3B-AE14-D6B994FB3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3</xdr:row>
      <xdr:rowOff>3810</xdr:rowOff>
    </xdr:from>
    <xdr:to>
      <xdr:col>14</xdr:col>
      <xdr:colOff>220980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535E22-A664-4BE5-BEBF-5CF2D341A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726142</xdr:colOff>
      <xdr:row>15</xdr:row>
      <xdr:rowOff>13222</xdr:rowOff>
    </xdr:from>
    <xdr:to>
      <xdr:col>6</xdr:col>
      <xdr:colOff>1308848</xdr:colOff>
      <xdr:row>40</xdr:row>
      <xdr:rowOff>107577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A0F1B3-A121-4B43-8D12-DAF0CB2E4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vin Lucero" refreshedDate="44265.479527430558" createdVersion="6" refreshedVersion="6" minRefreshableVersion="3" recordCount="4114" xr:uid="{C149672F-64B1-4454-B0F6-EFBFC6BF0B77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SemiMixedTypes="0" containsString="0" containsNumber="1" minValue="0" maxValue="3304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vin Lucero" refreshedDate="44265.555285300929" createdVersion="6" refreshedVersion="6" minRefreshableVersion="3" recordCount="4114" xr:uid="{30A9117C-EC06-45FB-B9C9-8433C3D65895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erage Donation" numFmtId="44">
      <sharedItems containsSemiMixedTypes="0" containsString="0" containsNumber="1" minValue="0" maxValue="3304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s v="film &amp; video/television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s v="film &amp; video/television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s v="film &amp; video/television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s v="film &amp; video/television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s v="film &amp; video/television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s v="film &amp; video/television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s v="film &amp; video/television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s v="film &amp; video/television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s v="film &amp; video/television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s v="film &amp; video/television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s v="film &amp; video/television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s v="film &amp; video/television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s v="film &amp; video/television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s v="film &amp; video/television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s v="film &amp; video/television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s v="film &amp; video/television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s v="film &amp; video/television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s v="film &amp; video/television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s v="film &amp; video/television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s v="film &amp; video/television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s v="film &amp; video/television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s v="film &amp; video/television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s v="film &amp; video/television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s v="film &amp; video/television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s v="film &amp; video/television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s v="film &amp; video/television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s v="film &amp; video/television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s v="film &amp; video/television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s v="film &amp; video/television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s v="film &amp; video/television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s v="film &amp; video/television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s v="film &amp; video/television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s v="film &amp; video/television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s v="film &amp; video/television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s v="film &amp; video/television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s v="film &amp; video/television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s v="film &amp; video/television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s v="film &amp; video/television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s v="film &amp; video/television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s v="film &amp; video/television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s v="film &amp; video/television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s v="film &amp; video/television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s v="film &amp; video/television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s v="film &amp; video/television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s v="film &amp; video/television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s v="film &amp; video/television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s v="film &amp; video/television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s v="film &amp; video/television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s v="film &amp; video/television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s v="film &amp; video/television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s v="film &amp; video/television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s v="film &amp; video/television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s v="film &amp; video/shorts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s v="film &amp; video/shorts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s v="film &amp; video/shorts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s v="film &amp; video/shorts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s v="film &amp; video/shorts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s v="film &amp; video/shorts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s v="film &amp; video/shorts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s v="film &amp; video/shorts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s v="film &amp; video/shorts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s v="film &amp; video/shorts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s v="film &amp; video/shorts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s v="film &amp; video/shorts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s v="film &amp; video/shorts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s v="film &amp; video/shorts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s v="film &amp; video/shorts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s v="film &amp; video/shorts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s v="film &amp; video/shorts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s v="film &amp; video/shorts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s v="film &amp; video/shorts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s v="film &amp; video/shorts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s v="film &amp; video/shorts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s v="film &amp; video/shorts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s v="film &amp; video/shorts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s v="film &amp; video/shorts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s v="film &amp; video/shorts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s v="film &amp; video/shorts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s v="film &amp; video/shorts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s v="film &amp; video/shorts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s v="film &amp; video/shorts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s v="film &amp; video/shorts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s v="film &amp; video/shorts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s v="film &amp; video/shorts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s v="film &amp; video/shorts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s v="film &amp; video/shorts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s v="film &amp; video/shorts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s v="film &amp; video/shorts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s v="film &amp; video/shorts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s v="film &amp; video/shorts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s v="film &amp; video/shorts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s v="film &amp; video/shorts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s v="film &amp; video/shorts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s v="film &amp; video/shorts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s v="film &amp; video/shorts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s v="film &amp; video/shorts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s v="film &amp; video/shorts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s v="film &amp; video/shorts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s v="film &amp; video/shorts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s v="film &amp; video/shorts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s v="film &amp; video/science fiction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s v="film &amp; video/science fiction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s v="film &amp; video/science fiction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s v="film &amp; video/science fiction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s v="film &amp; video/science fiction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s v="film &amp; video/science fiction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s v="film &amp; video/science fiction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s v="film &amp; video/science fiction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s v="film &amp; video/science fiction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s v="film &amp; video/science fiction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s v="film &amp; video/science fiction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s v="film &amp; video/science fiction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s v="film &amp; video/science fiction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s v="film &amp; video/science fiction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s v="film &amp; video/science fiction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s v="film &amp; video/science fiction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s v="film &amp; video/science fiction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s v="film &amp; video/science fiction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s v="film &amp; video/science fiction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s v="film &amp; video/science fiction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s v="film &amp; video/science fiction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s v="film &amp; video/science fiction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s v="film &amp; video/science fiction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s v="film &amp; video/science fiction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s v="film &amp; video/science fiction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s v="film &amp; video/drama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s v="film &amp; video/drama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s v="film &amp; video/drama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s v="film &amp; video/drama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s v="film &amp; video/drama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s v="film &amp; video/drama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s v="film &amp; video/drama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s v="film &amp; video/drama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s v="film &amp; video/drama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s v="film &amp; video/drama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s v="film &amp; video/drama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s v="film &amp; video/drama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s v="film &amp; video/drama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s v="film &amp; video/drama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s v="film &amp; video/drama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s v="film &amp; video/drama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s v="film &amp; video/drama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s v="film &amp; video/drama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s v="film &amp; video/drama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s v="film &amp; video/drama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s v="film &amp; video/drama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s v="film &amp; video/drama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s v="film &amp; video/drama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s v="film &amp; video/drama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s v="film &amp; video/drama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s v="film &amp; video/drama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s v="film &amp; video/drama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s v="film &amp; video/drama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s v="film &amp; video/drama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s v="film &amp; video/drama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s v="film &amp; video/drama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s v="film &amp; video/drama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s v="film &amp; video/drama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s v="film &amp; video/drama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s v="film &amp; video/drama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s v="film &amp; video/drama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s v="film &amp; video/drama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s v="film &amp; video/drama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s v="film &amp; video/drama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s v="film &amp; video/drama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s v="film &amp; video/drama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s v="film &amp; video/drama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s v="film &amp; video/documentary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s v="film &amp; video/documentary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s v="film &amp; video/documentary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s v="film &amp; video/documentary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s v="film &amp; video/documentary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s v="film &amp; video/documentary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s v="film &amp; video/documentary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s v="film &amp; video/documentary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s v="film &amp; video/documentary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s v="film &amp; video/documentary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s v="film &amp; video/documentary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s v="film &amp; video/documentary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s v="film &amp; video/documentary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s v="film &amp; video/documentary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s v="film &amp; video/documentary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s v="film &amp; video/documentary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s v="film &amp; video/documentary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s v="film &amp; video/documentary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s v="film &amp; video/documentary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s v="film &amp; video/documentary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s v="film &amp; video/documentary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s v="film &amp; video/documentary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s v="film &amp; video/documentary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s v="film &amp; video/documentary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s v="film &amp; video/documentary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s v="film &amp; video/documentary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s v="film &amp; video/documentary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s v="film &amp; video/documentary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s v="film &amp; video/documentary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s v="film &amp; video/documentary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s v="film &amp; video/documentary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s v="film &amp; video/documentary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s v="film &amp; video/documentary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s v="film &amp; video/documentary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s v="film &amp; video/documentary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s v="film &amp; video/documentary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s v="film &amp; video/documentary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s v="film &amp; video/documentary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s v="film &amp; video/documentary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s v="film &amp; video/documentary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s v="film &amp; video/documentary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s v="film &amp; video/documentary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s v="film &amp; video/documentary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s v="film &amp; video/documentary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s v="film &amp; video/documentary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s v="film &amp; video/documentary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s v="film &amp; video/documentary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s v="film &amp; video/documentary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s v="film &amp; video/documentary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s v="film &amp; video/documentary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s v="film &amp; video/documentary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s v="film &amp; video/documentary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s v="film &amp; video/documentary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s v="film &amp; video/documentary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s v="film &amp; video/documentary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s v="film &amp; video/documentary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s v="film &amp; video/documentary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s v="film &amp; video/documentary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s v="film &amp; video/documentary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s v="film &amp; video/documentary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s v="film &amp; video/documentary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s v="film &amp; video/documentary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s v="film &amp; video/documentary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s v="film &amp; video/documentary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s v="film &amp; video/documentary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s v="film &amp; video/documentary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s v="film &amp; video/documentary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s v="film &amp; video/documentary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s v="film &amp; video/documentary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s v="film &amp; video/documentary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s v="film &amp; video/documentary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s v="film &amp; video/documentary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s v="film &amp; video/documentary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s v="film &amp; video/documentary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s v="film &amp; video/documentary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s v="film &amp; video/documentary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s v="film &amp; video/documentary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s v="film &amp; video/documentary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s v="film &amp; video/documentary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s v="film &amp; video/documentary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s v="film &amp; video/documentary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s v="film &amp; video/documentary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s v="film &amp; video/documentary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s v="film &amp; video/documentary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s v="film &amp; video/documentary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s v="film &amp; video/documentary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s v="film &amp; video/documentary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s v="film &amp; video/documentary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s v="film &amp; video/documentary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s v="film &amp; video/documentary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s v="film &amp; video/documentary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s v="film &amp; video/documentary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s v="film &amp; video/documentary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s v="film &amp; video/documentary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s v="film &amp; video/documentary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s v="film &amp; video/documentary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s v="film &amp; video/documentary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s v="film &amp; video/documentary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s v="film &amp; video/documentary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s v="film &amp; video/documentary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s v="film &amp; video/documentary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s v="film &amp; video/documentary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s v="film &amp; video/documentary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s v="film &amp; video/documentary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s v="film &amp; video/documentary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s v="film &amp; video/documentary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s v="film &amp; video/documentary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s v="film &amp; video/documentary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s v="film &amp; video/documentary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s v="film &amp; video/documentary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s v="film &amp; video/documentary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s v="film &amp; video/documentary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s v="film &amp; video/documentary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s v="film &amp; video/documentary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s v="film &amp; video/documentary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s v="film &amp; video/documentary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s v="film &amp; video/documentary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s v="film &amp; video/documentary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s v="film &amp; video/documentary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s v="film &amp; video/documentary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s v="film &amp; video/documentary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s v="film &amp; video/documentary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s v="film &amp; video/documentary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s v="film &amp; video/documentary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s v="film &amp; video/documentary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s v="film &amp; video/documentary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s v="film &amp; video/documentary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s v="film &amp; video/documentary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s v="film &amp; video/documentary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s v="film &amp; video/documentary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s v="film &amp; video/documentary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s v="film &amp; video/documentary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s v="film &amp; video/documentary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s v="film &amp; video/documentary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s v="film &amp; video/documentary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s v="film &amp; video/documentary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s v="film &amp; video/documentary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s v="film &amp; video/documentary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s v="film &amp; video/documentary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s v="film &amp; video/documentary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s v="film &amp; video/documentary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s v="film &amp; video/documentary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s v="film &amp; video/documentary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s v="film &amp; video/documentary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s v="film &amp; video/documentary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s v="film &amp; video/documentary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s v="film &amp; video/documentary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s v="film &amp; video/documentary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s v="film &amp; video/documentary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s v="film &amp; video/documentary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s v="film &amp; video/documentary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s v="film &amp; video/documentary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s v="film &amp; video/documentary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s v="film &amp; video/documentary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s v="film &amp; video/documentary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s v="film &amp; video/documentary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s v="film &amp; video/documentary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s v="film &amp; video/documentary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s v="film &amp; video/documentary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s v="film &amp; video/documentary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s v="film &amp; video/documentary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s v="film &amp; video/documentary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s v="film &amp; video/documentary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s v="film &amp; video/documentary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s v="film &amp; video/documentary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s v="film &amp; video/documentary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s v="film &amp; video/documentary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s v="film &amp; video/documentary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s v="film &amp; video/documentary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s v="film &amp; video/documentary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s v="film &amp; video/documentary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s v="film &amp; video/documentary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s v="film &amp; video/documentary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s v="film &amp; video/animation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s v="film &amp; video/animation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s v="film &amp; video/animation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s v="film &amp; video/animation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s v="film &amp; video/animation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s v="film &amp; video/animation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s v="film &amp; video/animation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s v="film &amp; video/animation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s v="film &amp; video/animation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s v="film &amp; video/animation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s v="film &amp; video/animation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s v="film &amp; video/animation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s v="film &amp; video/animation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s v="film &amp; video/animation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s v="film &amp; video/animation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s v="film &amp; video/animation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s v="film &amp; video/animation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s v="film &amp; video/animation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s v="film &amp; video/animation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s v="film &amp; video/animation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s v="film &amp; video/animation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s v="film &amp; video/animation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s v="film &amp; video/animation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s v="film &amp; video/animation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s v="film &amp; video/animation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s v="film &amp; video/animation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s v="film &amp; video/animation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s v="film &amp; video/animation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s v="film &amp; video/animation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s v="film &amp; video/animation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s v="film &amp; video/animation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s v="film &amp; video/animation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s v="film &amp; video/animation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s v="film &amp; video/animation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s v="film &amp; video/animation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s v="film &amp; video/animation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s v="film &amp; video/animation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s v="film &amp; video/animation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s v="film &amp; video/animation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s v="film &amp; video/animation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s v="film &amp; video/animation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s v="film &amp; video/animation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s v="film &amp; video/animation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s v="film &amp; video/animation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s v="film &amp; video/animation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s v="film &amp; video/animation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s v="film &amp; video/animation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s v="film &amp; video/animation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s v="film &amp; video/animation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s v="film &amp; video/animation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s v="film &amp; video/animation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s v="film &amp; video/animation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s v="film &amp; video/animation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s v="film &amp; video/animation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s v="film &amp; video/animation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s v="film &amp; video/animation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s v="film &amp; video/animation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s v="film &amp; video/animation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s v="film &amp; video/animation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s v="film &amp; video/animation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s v="film &amp; video/animation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s v="film &amp; video/animation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s v="film &amp; video/animation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s v="film &amp; video/animation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s v="film &amp; video/animation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s v="film &amp; video/animation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s v="film &amp; video/animation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s v="film &amp; video/animation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s v="film &amp; video/animation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s v="theater/plays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s v="theater/plays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s v="theater/plays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s v="theater/plays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s v="theater/plays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s v="theater/plays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s v="theater/plays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s v="theater/plays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s v="theater/plays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s v="theater/plays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s v="theater/plays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s v="theater/plays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s v="theater/plays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s v="theater/plays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s v="theater/plays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s v="theater/plays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s v="theater/plays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s v="technology/web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s v="technology/web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s v="technology/web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s v="technology/web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s v="technology/web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s v="technology/web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s v="technology/web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s v="technology/web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s v="technology/web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s v="technology/web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s v="technology/web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s v="technology/web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s v="technology/web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s v="technology/web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s v="technology/web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s v="technology/web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s v="technology/web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s v="technology/web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s v="technology/web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s v="technology/web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s v="technology/web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s v="technology/web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s v="technology/web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s v="technology/web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s v="technology/web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s v="technology/web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s v="technology/web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s v="technology/web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s v="technology/web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s v="technology/web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s v="technology/web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s v="technology/web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s v="technology/web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s v="technology/web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s v="technology/web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s v="technology/web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s v="technology/web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s v="technology/web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s v="technology/web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s v="technology/web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s v="technology/web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s v="technology/web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s v="technology/web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s v="technology/web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s v="technology/web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s v="technology/web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s v="technology/web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s v="technology/web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s v="technology/web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s v="technology/web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s v="technology/web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s v="technology/web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s v="technology/web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s v="technology/web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s v="technology/web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s v="technology/web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s v="technology/web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s v="technology/web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s v="technology/web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s v="technology/web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s v="technology/web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s v="technology/web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s v="technology/web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s v="technology/web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s v="technology/web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s v="technology/web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s v="technology/wearables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s v="technology/wearables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s v="technology/wearables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s v="technology/wearables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s v="technology/wearables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s v="technology/wearables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s v="technology/wearables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s v="technology/wearables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s v="technology/wearables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s v="technology/wearables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s v="technology/wearables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s v="technology/wearables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s v="technology/wearables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s v="technology/wearables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s v="technology/wearables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s v="technology/wearables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s v="technology/wearables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s v="technology/wearables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s v="technology/wearables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s v="technology/wearables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s v="technology/wearables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s v="technology/wearables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s v="technology/wearables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s v="technology/wearables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s v="technology/wearables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s v="technology/wearables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s v="technology/wearables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s v="technology/wearables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s v="technology/wearables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s v="technology/wearables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s v="technology/wearables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s v="technology/wearables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s v="technology/wearables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s v="technology/wearables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s v="technology/wearables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s v="technology/wearables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s v="technology/wearables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s v="technology/wearables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s v="technology/wearables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s v="technology/wearables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s v="technology/wearables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s v="technology/wearables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s v="technology/wearables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s v="technology/wearables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s v="technology/wearables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s v="technology/wearables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s v="technology/wearables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s v="technology/wearables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s v="technology/wearables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s v="technology/wearables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s v="technology/wearables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s v="technology/wearables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s v="technology/wearables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s v="technology/wearables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s v="technology/wearables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s v="technology/wearables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s v="technology/wearables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s v="technology/wearables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s v="technology/wearables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s v="technology/wearables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s v="technology/wearables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s v="technology/wearables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s v="technology/wearables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s v="technology/wearables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s v="technology/wearables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s v="technology/wearables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s v="technology/wearables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s v="technology/wearables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s v="technology/wearables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s v="technology/wearables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s v="technology/wearables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s v="technology/wearables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s v="technology/wearables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s v="technology/wearables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s v="technology/wearables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s v="technology/wearables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s v="technology/wearables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s v="publishing/nonfiction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s v="publishing/nonfiction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s v="publishing/nonfiction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s v="publishing/nonfiction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s v="publishing/nonfiction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s v="publishing/nonfiction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s v="publishing/nonfiction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s v="publishing/nonfiction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s v="publishing/nonfiction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s v="publishing/nonfiction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s v="publishing/nonfiction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s v="publishing/nonfiction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s v="publishing/nonfiction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s v="publishing/nonfiction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s v="publishing/nonfiction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s v="publishing/nonfiction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s v="publishing/nonfiction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s v="publishing/nonfiction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s v="publishing/nonfiction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s v="publishing/nonfiction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s v="publishing/nonfiction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s v="publishing/nonfiction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s v="publishing/nonfiction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s v="publishing/nonfiction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s v="publishing/nonfiction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s v="publishing/nonfiction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s v="publishing/nonfiction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s v="publishing/nonfiction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s v="publishing/nonfiction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s v="publishing/nonfiction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s v="publishing/nonfiction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s v="publishing/nonfiction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s v="publishing/nonfiction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s v="publishing/nonfiction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s v="publishing/fiction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s v="publishing/fiction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s v="publishing/fiction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s v="publishing/fiction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s v="publishing/fiction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s v="publishing/fiction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s v="publishing/fiction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s v="publishing/fiction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s v="publishing/fiction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s v="publishing/fiction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s v="publishing/fiction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s v="publishing/fiction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s v="publishing/fiction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s v="publishing/fiction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s v="music/rock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s v="music/rock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s v="music/rock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s v="music/rock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s v="music/rock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s v="music/rock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s v="music/rock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s v="music/rock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s v="music/rock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s v="music/rock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s v="music/rock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s v="music/rock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s v="music/rock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s v="music/rock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s v="music/rock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s v="music/rock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s v="music/rock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s v="music/rock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s v="music/rock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s v="music/rock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s v="music/rock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s v="music/rock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s v="music/rock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s v="music/rock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s v="music/rock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s v="music/rock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s v="music/rock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s v="music/rock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s v="music/rock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s v="music/rock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s v="music/rock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s v="music/rock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s v="music/rock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s v="music/rock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s v="music/rock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s v="music/rock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s v="music/rock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s v="music/rock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s v="music/rock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s v="music/rock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s v="music/rock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s v="music/rock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s v="music/rock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s v="music/rock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s v="music/rock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s v="music/rock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s v="music/rock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s v="music/rock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s v="music/rock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s v="music/metal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s v="music/metal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s v="music/metal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s v="music/metal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s v="music/metal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s v="music/metal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s v="music/metal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s v="music/metal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s v="music/metal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s v="music/metal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s v="music/metal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s v="music/metal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s v="music/metal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s v="music/metal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s v="music/metal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s v="music/jazz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s v="music/jazz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s v="music/jazz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s v="music/jazz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s v="music/jazz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s v="music/jazz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s v="music/jazz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s v="music/jazz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s v="music/jazz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s v="music/jazz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s v="music/jazz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s v="music/jazz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s v="music/jazz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s v="music/jazz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s v="music/jazz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s v="music/jazz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s v="music/jazz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s v="music/jazz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s v="music/jazz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s v="music/indie rock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s v="music/indie rock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s v="music/indie rock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s v="music/indie rock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s v="music/indie rock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s v="music/indie rock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s v="music/indie rock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s v="music/indie rock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s v="music/indie rock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s v="music/indie rock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s v="music/indie rock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s v="music/indie rock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s v="music/indie rock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s v="music/jazz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s v="music/jazz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s v="music/jazz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s v="music/jazz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s v="music/jazz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s v="music/jazz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s v="music/jazz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s v="music/jazz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s v="music/jazz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s v="music/jazz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s v="music/jazz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s v="music/jazz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s v="music/jazz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s v="music/jazz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s v="music/jazz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s v="music/jazz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s v="music/jazz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s v="music/jazz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s v="music/jazz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s v="music/jazz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s v="music/jazz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s v="music/jazz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s v="music/jazz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s v="music/jazz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s v="music/jazz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s v="music/jazz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s v="music/jazz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s v="technology/wearables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s v="technology/wearables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s v="technology/wearables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s v="technology/wearables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s v="technology/wearables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s v="technology/wearables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s v="technology/wearables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s v="technology/wearables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s v="technology/wearables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s v="technology/wearables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s v="technology/wearables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s v="technology/wearables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s v="technology/wearables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s v="technology/wearables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s v="technology/wearables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s v="technology/wearables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s v="technology/wearables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s v="technology/wearables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s v="technology/wearables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s v="technology/wearables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s v="technology/wearables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s v="technology/wearables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s v="technology/wearables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s v="technology/wearables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s v="technology/wearables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s v="technology/wearables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s v="technology/wearables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s v="technology/wearables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s v="technology/wearables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s v="technology/wearables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s v="technology/wearables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s v="technology/wearables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s v="technology/wearables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s v="technology/wearables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s v="technology/wearables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s v="technology/wearables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s v="technology/wearables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s v="technology/wearables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s v="technology/wearables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s v="technology/wearables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s v="technology/wearables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s v="technology/wearables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s v="technology/wearables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s v="technology/wearables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s v="technology/wearables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s v="technology/wearables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s v="technology/wearables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s v="technology/wearables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s v="technology/wearables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s v="technology/wearables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s v="technology/wearables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s v="technology/wearables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s v="technology/wearables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s v="technology/wearables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s v="technology/wearables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s v="technology/wearables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s v="technology/wearables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s v="technology/wearables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s v="technology/wearables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s v="technology/wearables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s v="technology/wearables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s v="technology/wearables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s v="technology/wearables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s v="technology/wearables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s v="technology/wearables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s v="technology/wearables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s v="technology/wearables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s v="technology/wearables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s v="technology/wearables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s v="technology/wearables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s v="technology/wearables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s v="technology/wearables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s v="technology/wearables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s v="technology/wearables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s v="technology/wearables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s v="technology/wearables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s v="music/electronic music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s v="music/electronic music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s v="music/electronic music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s v="music/electronic music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s v="music/electronic music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s v="music/electronic music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s v="music/electronic music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s v="music/electronic music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s v="music/electronic music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s v="music/electronic music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s v="music/electronic music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s v="music/electronic music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s v="music/electronic music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s v="music/electronic music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s v="music/electronic music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s v="music/electronic music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s v="music/electronic music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s v="music/electronic music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s v="music/electronic music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s v="music/electronic music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s v="journalism/audio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s v="journalism/audio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s v="journalism/audio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s v="journalism/audio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s v="journalism/audio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s v="journalism/audio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s v="journalism/audio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s v="journalism/audio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s v="games/video games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s v="games/video games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s v="games/video games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s v="games/video games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s v="games/video games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s v="games/video games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s v="games/video games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s v="games/video games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s v="games/video games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s v="games/video games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s v="games/video games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s v="games/video games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s v="games/video games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s v="games/video games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s v="games/video games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s v="games/video games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s v="games/video games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s v="games/video games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s v="games/video games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s v="games/video games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s v="games/video games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s v="games/video games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s v="games/video games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s v="games/video games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s v="games/video games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s v="games/video games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s v="games/video games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s v="games/video games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s v="games/video games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s v="games/video games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s v="games/video games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s v="games/video games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s v="games/video games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s v="games/video games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s v="games/video games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s v="games/video games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s v="games/video games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s v="games/video games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s v="games/video games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s v="games/video games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s v="games/video games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s v="games/video games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s v="games/video games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s v="games/video games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s v="games/video games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s v="games/video games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s v="games/video games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s v="games/video games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s v="games/video games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s v="games/video games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s v="games/video games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s v="games/video games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s v="games/video games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s v="games/mobile games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s v="games/mobile games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s v="games/mobile games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s v="games/mobile games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s v="games/mobile games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s v="games/mobile games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s v="games/mobile games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s v="games/mobile games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s v="games/mobile games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s v="games/mobile games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s v="games/mobile games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s v="games/mobile games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s v="games/mobile games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s v="games/mobile games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s v="food/food trucks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s v="food/food trucks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s v="food/food trucks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s v="food/food trucks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s v="food/food trucks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s v="food/food trucks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s v="food/food trucks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s v="food/food trucks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s v="food/food trucks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s v="food/food trucks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s v="food/food trucks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s v="food/food trucks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s v="food/food trucks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s v="food/food trucks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s v="food/food trucks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s v="food/food trucks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s v="food/food trucks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s v="food/food trucks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s v="food/food trucks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s v="food/food trucks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s v="food/food trucks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s v="food/food trucks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s v="food/food trucks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s v="food/food trucks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s v="food/food trucks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s v="food/food trucks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s v="food/food trucks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s v="food/food trucks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s v="food/food trucks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s v="photography/photobooks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s v="photography/photobooks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s v="photography/photobooks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s v="photography/photobooks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s v="photography/photobooks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s v="photography/photobooks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s v="photography/photobooks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s v="photography/photobooks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s v="photography/photobooks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s v="photography/photobooks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s v="photography/photobooks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s v="photography/photobooks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s v="photography/photobooks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s v="photography/photobooks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s v="photography/photobooks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s v="photography/photobooks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s v="photography/photobooks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s v="photography/photobooks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s v="photography/photobooks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s v="photography/photobooks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s v="photography/photobooks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s v="photography/photobooks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s v="photography/photobooks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s v="photography/photobooks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s v="photography/photobooks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s v="photography/photobooks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s v="photography/photobooks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s v="photography/photobooks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s v="photography/photobooks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s v="photography/photobooks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s v="photography/photobooks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s v="photography/photobooks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s v="photography/photobooks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s v="photography/photobooks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s v="photography/photobooks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s v="music/world music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s v="music/world music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s v="music/world music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s v="music/world music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s v="music/world music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s v="music/world music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s v="music/world music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s v="music/world music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s v="music/world music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s v="music/world music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s v="music/world music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s v="music/world music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s v="music/world music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s v="music/rock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s v="music/rock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s v="music/rock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s v="music/rock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s v="music/rock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s v="music/rock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s v="music/rock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s v="music/rock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s v="music/rock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s v="music/rock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s v="music/rock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s v="music/rock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s v="music/rock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s v="music/rock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s v="music/rock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s v="music/rock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s v="music/rock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s v="music/rock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s v="music/rock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s v="music/rock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s v="music/rock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s v="music/rock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s v="music/rock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s v="music/rock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s v="music/rock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s v="music/rock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s v="music/rock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s v="music/rock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s v="music/rock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s v="music/rock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s v="music/rock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s v="music/rock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s v="music/rock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s v="music/rock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s v="music/rock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s v="music/rock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s v="music/rock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s v="theater/plays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s v="theater/plays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s v="theater/plays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s v="theater/plays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s v="theater/plays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s v="theater/plays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s v="theater/plays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s v="theater/plays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s v="theater/plays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s v="theater/plays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s v="theater/plays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s v="theater/plays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s v="theater/plays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s v="technology/wearables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s v="technology/wearables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s v="technology/wearables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s v="technology/wearables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s v="technology/wearables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s v="technology/wearables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s v="technology/wearables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s v="technology/wearables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s v="technology/wearables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s v="technology/wearables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s v="technology/wearables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s v="technology/wearables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s v="technology/wearables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s v="technology/wearables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s v="technology/wearables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s v="technology/wearables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s v="technology/wearables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s v="technology/wearables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s v="technology/wearables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s v="technology/wearables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s v="technology/wearables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s v="technology/wearables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s v="technology/wearables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s v="technology/wearables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s v="technology/wearables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s v="technology/wearables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s v="technology/wearables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s v="technology/wearables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s v="technology/wearables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s v="technology/wearables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s v="technology/wearables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s v="technology/wearables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s v="technology/wearables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s v="technology/wearables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s v="technology/wearables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s v="technology/wearables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s v="technology/wearables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s v="publishing/nonfiction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s v="publishing/nonfiction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s v="publishing/nonfiction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s v="publishing/nonfiction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s v="publishing/nonfiction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s v="publishing/nonfiction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s v="publishing/nonfiction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s v="publishing/nonfiction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s v="publishing/nonfiction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s v="publishing/nonfiction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s v="publishing/nonfiction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s v="publishing/nonfiction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s v="publishing/nonfiction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s v="publishing/nonfiction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s v="publishing/nonfiction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s v="publishing/nonfiction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s v="publishing/nonfiction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s v="publishing/nonfiction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s v="music/rock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s v="music/rock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s v="music/rock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s v="music/rock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s v="music/rock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s v="music/rock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s v="music/rock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s v="music/rock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s v="music/rock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s v="music/rock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s v="music/rock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s v="music/rock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s v="music/rock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s v="music/rock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s v="music/rock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s v="music/rock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s v="music/rock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s v="music/rock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s v="music/rock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s v="music/rock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s v="music/rock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s v="music/rock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s v="music/rock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s v="music/rock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s v="music/rock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s v="music/rock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s v="music/rock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s v="music/rock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s v="music/rock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s v="music/rock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s v="music/rock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s v="music/rock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s v="music/rock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s v="music/rock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s v="music/rock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s v="music/rock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s v="music/rock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s v="music/rock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s v="publishing/translations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s v="publishing/translations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s v="publishing/translations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s v="publishing/translations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s v="publishing/translations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s v="publishing/translations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s v="publishing/translations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s v="publishing/translations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s v="publishing/translations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s v="publishing/translations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s v="publishing/translations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s v="publishing/translations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s v="publishing/translations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s v="publishing/translations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s v="publishing/translations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s v="publishing/translations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s v="publishing/translations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s v="publishing/translations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s v="publishing/translations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s v="publishing/translations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s v="publishing/translations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s v="publishing/translations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s v="publishing/translations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s v="publishing/translations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s v="publishing/translations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s v="publishing/translations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s v="publishing/translations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s v="publishing/translations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s v="publishing/translations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s v="publishing/translations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s v="publishing/translations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s v="publishing/translations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s v="publishing/translations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s v="publishing/translations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s v="publishing/translations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s v="publishing/translations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s v="publishing/radio &amp; podcasts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s v="publishing/radio &amp; podcasts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s v="publishing/radio &amp; podcasts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s v="publishing/radio &amp; podcasts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s v="publishing/radio &amp; podcasts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s v="publishing/radio &amp; podcasts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s v="publishing/radio &amp; podcasts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s v="publishing/radio &amp; podcasts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s v="publishing/radio &amp; podcasts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s v="publishing/radio &amp; podcasts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s v="publishing/radio &amp; podcasts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s v="publishing/radio &amp; podcasts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s v="publishing/radio &amp; podcasts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s v="publishing/radio &amp; podcasts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s v="publishing/radio &amp; podcasts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s v="publishing/radio &amp; podcasts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s v="publishing/radio &amp; podcasts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s v="publishing/radio &amp; podcasts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s v="publishing/radio &amp; podcasts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s v="publishing/radio &amp; podcasts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s v="publishing/fiction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s v="publishing/fiction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s v="publishing/fiction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s v="publishing/fiction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s v="publishing/fiction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s v="publishing/fiction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s v="publishing/fiction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s v="publishing/fiction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s v="publishing/fiction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s v="publishing/fiction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s v="publishing/fiction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s v="publishing/fiction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s v="publishing/fiction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s v="publishing/fiction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s v="photography/photobooks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s v="photography/photobooks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s v="photography/photobooks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s v="photography/photobooks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s v="photography/photobooks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s v="photography/photobooks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s v="photography/photobooks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s v="photography/photobooks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s v="photography/photobooks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s v="photography/photobooks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s v="photography/photobooks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s v="photography/photobooks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s v="photography/photobooks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s v="photography/photobooks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s v="photography/photobooks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s v="photography/photobooks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s v="photography/photobooks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s v="photography/photobooks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s v="photography/photobooks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s v="photography/photobooks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s v="photography/photobooks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s v="photography/photobooks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s v="photography/photobooks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s v="photography/photobooks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s v="photography/photobooks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s v="photography/photobooks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s v="photography/photobooks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s v="photography/photobooks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s v="photography/photobooks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s v="photography/photobooks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s v="photography/photobooks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s v="photography/photobooks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s v="photography/photobooks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s v="photography/photobooks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s v="photography/photobooks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s v="photography/photobooks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s v="photography/photobooks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s v="photography/photobooks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s v="photography/nature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s v="photography/nature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s v="photography/nature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s v="photography/nature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s v="photography/nature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s v="photography/nature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s v="photography/nature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s v="photography/nature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s v="photography/nature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s v="photography/nature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s v="photography/nature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s v="publishing/art books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s v="publishing/art books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s v="publishing/art books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s v="publishing/art books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s v="publishing/art books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s v="publishing/art books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s v="publishing/art books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s v="publishing/art books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s v="publishing/art books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s v="publishing/art books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s v="publishing/art books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s v="publishing/art books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s v="publishing/art books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s v="publishing/art books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s v="publishing/art books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s v="photography/places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s v="photography/places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s v="photography/places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s v="photography/places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s v="photography/places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s v="photography/places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s v="photography/places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s v="photography/places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s v="photography/places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s v="photography/places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s v="photography/places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s v="photography/places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s v="music/rock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s v="music/rock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s v="music/rock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s v="music/rock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s v="music/rock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s v="music/rock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s v="music/rock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s v="music/rock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s v="music/rock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s v="music/rock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s v="music/rock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s v="music/rock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s v="music/rock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s v="music/rock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s v="music/rock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s v="music/rock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s v="music/rock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s v="music/rock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s v="music/rock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s v="music/rock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s v="music/rock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s v="music/rock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s v="music/rock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s v="music/rock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s v="music/rock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s v="music/rock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s v="music/rock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s v="music/rock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s v="music/rock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s v="music/rock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s v="music/rock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s v="music/rock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s v="music/rock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s v="music/pop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s v="music/pop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s v="music/pop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s v="music/pop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s v="music/pop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s v="music/pop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s v="music/pop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s v="music/pop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s v="music/pop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s v="music/pop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s v="music/pop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s v="music/pop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s v="music/pop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s v="music/pop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s v="music/pop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s v="music/pop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s v="music/pop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s v="music/pop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s v="music/pop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s v="music/pop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s v="music/pop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s v="music/pop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s v="music/pop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s v="music/pop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s v="music/pop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s v="music/pop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s v="music/pop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s v="music/pop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s v="music/pop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s v="music/pop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s v="music/pop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s v="music/pop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s v="music/pop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s v="music/pop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s v="music/pop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s v="music/pop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s v="music/pop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s v="music/faith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s v="music/faith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s v="music/faith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s v="music/faith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s v="music/faith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s v="music/faith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s v="music/faith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s v="music/faith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s v="music/faith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s v="music/faith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s v="music/faith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s v="music/faith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s v="music/faith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s v="music/faith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s v="music/faith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s v="music/faith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s v="music/faith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s v="music/faith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s v="music/faith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s v="music/faith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s v="music/faith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s v="music/faith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s v="music/faith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s v="music/faith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s v="music/faith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s v="music/faith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s v="music/faith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s v="music/faith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s v="music/faith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s v="music/faith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s v="music/faith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s v="music/faith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s v="music/faith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s v="music/faith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s v="music/faith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s v="music/faith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s v="music/faith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s v="music/faith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s v="music/faith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s v="music/faith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s v="music/faith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s v="music/faith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s v="music/faith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s v="music/faith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s v="photography/photobooks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s v="photography/photobooks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s v="photography/photobooks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s v="photography/photobooks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s v="photography/photobooks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s v="photography/photobooks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s v="photography/photobooks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s v="photography/photobooks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s v="photography/photobooks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s v="photography/photobooks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s v="photography/photobooks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s v="photography/photobooks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s v="photography/photobooks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s v="photography/photobooks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s v="photography/photobooks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s v="photography/photobooks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s v="photography/photobooks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s v="photography/photobooks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s v="photography/photobooks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s v="photography/photobooks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s v="photography/photobooks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s v="photography/photobooks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s v="photography/photobooks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s v="photography/photobooks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s v="photography/photobooks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s v="photography/photobooks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s v="photography/photobooks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s v="photography/photobooks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s v="photography/photobooks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s v="photography/photobooks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s v="photography/photobooks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s v="photography/photobooks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s v="photography/photobooks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s v="photography/photobooks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s v="photography/photobooks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s v="photography/photobooks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s v="photography/photobooks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s v="photography/photobooks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s v="photography/photobooks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s v="photography/photobooks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s v="photography/photobooks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s v="photography/photobooks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s v="photography/photobooks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s v="photography/photobooks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s v="photography/photobooks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s v="photography/photobooks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s v="photography/photobooks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s v="photography/photobooks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s v="photography/photobooks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s v="photography/photobooks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s v="photography/photobooks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s v="photography/photobooks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s v="photography/photobooks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s v="photography/photobooks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s v="photography/photobooks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s v="photography/photobooks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s v="photography/photobooks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s v="photography/photobooks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s v="photography/photobooks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s v="photography/photobooks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s v="photography/photobooks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s v="photography/photobooks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s v="photography/photobooks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s v="photography/photobooks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s v="photography/photobooks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s v="photography/photobooks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s v="photography/photobooks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s v="photography/photobooks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s v="photography/photobooks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s v="photography/photobooks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s v="photography/photobooks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s v="music/rock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s v="music/rock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s v="music/rock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s v="music/rock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s v="music/rock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s v="music/rock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s v="music/rock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s v="music/rock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s v="music/rock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s v="music/rock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s v="music/rock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s v="music/rock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s v="music/rock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s v="music/rock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s v="music/rock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s v="music/rock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s v="music/rock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s v="music/rock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s v="music/rock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s v="music/rock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s v="music/rock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s v="music/rock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s v="music/rock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s v="music/rock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s v="music/rock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s v="music/rock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s v="music/rock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s v="music/rock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s v="music/rock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s v="music/rock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s v="music/rock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s v="music/rock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s v="music/rock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s v="music/rock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s v="games/mobile games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s v="games/mobile games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s v="games/mobile games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s v="games/mobile games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s v="games/mobile games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s v="games/mobile games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s v="games/mobile games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s v="games/mobile games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s v="games/mobile games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s v="games/mobile games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s v="games/mobile games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s v="games/mobile games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s v="games/mobile games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s v="games/mobile games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s v="games/mobile games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s v="music/indie rock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s v="music/indie rock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s v="music/indie rock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s v="music/indie rock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s v="music/indie rock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s v="music/indie rock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s v="music/indie rock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s v="music/indie rock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s v="music/indie rock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s v="music/indie rock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s v="music/indie rock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s v="music/indie rock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s v="music/indie rock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s v="music/indie rock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s v="music/indie rock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s v="music/indie rock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s v="music/indie rock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s v="music/indie rock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s v="music/indie rock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s v="technology/gadgets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s v="technology/gadgets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s v="technology/gadgets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s v="technology/gadgets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s v="technology/gadgets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s v="technology/gadgets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s v="technology/gadgets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s v="technology/gadgets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s v="technology/gadgets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s v="technology/gadgets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s v="technology/gadgets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s v="technology/gadgets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s v="technology/gadgets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s v="technology/gadgets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s v="technology/gadgets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s v="technology/gadgets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s v="technology/gadgets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s v="technology/gadgets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s v="technology/gadgets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s v="music/indie rock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s v="music/indie rock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s v="music/indie rock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s v="music/indie rock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s v="music/indie rock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s v="music/indie rock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s v="music/indie rock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s v="music/indie rock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s v="music/indie rock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s v="music/indie rock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s v="music/indie rock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s v="music/indie rock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s v="music/indie rock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s v="music/indie rock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s v="music/indie rock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s v="music/indie rock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s v="music/indie rock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s v="music/indie rock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s v="music/indie rock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s v="technology/hardware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s v="technology/hardware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s v="technology/hardware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s v="technology/hardware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s v="technology/hardware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s v="technology/hardware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s v="technology/hardware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s v="technology/hardware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s v="technology/hardware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s v="technology/hardware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s v="technology/hardware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s v="technology/hardware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s v="technology/hardware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s v="technology/hardware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s v="technology/hardware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s v="technology/hardware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s v="technology/hardware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s v="technology/hardware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s v="technology/hardware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s v="technology/hardware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s v="technology/hardware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s v="technology/hardware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s v="technology/hardware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s v="technology/hardware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s v="technology/hardware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s v="technology/hardware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s v="technology/hardware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s v="technology/hardware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s v="technology/hardware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s v="technology/hardware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s v="technology/hardware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s v="technology/hardware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s v="technology/hardware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s v="technology/hardware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s v="technology/hardware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s v="technology/hardware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s v="technology/hardware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s v="technology/hardware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s v="technology/hardware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s v="technology/hardware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s v="photography/people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s v="photography/people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s v="photography/people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s v="photography/people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s v="photography/people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s v="photography/people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s v="photography/people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s v="photography/people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s v="photography/people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s v="photography/people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s v="photography/people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s v="photography/people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s v="photography/people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s v="technology/hardware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s v="technology/hardware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s v="technology/hardware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s v="technology/hardware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s v="technology/hardware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s v="technology/hardware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s v="technology/hardware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s v="technology/hardware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s v="technology/hardware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s v="technology/hardware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s v="technology/hardware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s v="technology/hardware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s v="technology/hardware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s v="technology/hardware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s v="technology/hardware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s v="technology/hardware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s v="technology/hardware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s v="technology/hardware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s v="technology/hardware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s v="technology/hardware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s v="technology/hardware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s v="technology/hardware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s v="technology/hardware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s v="technology/hardware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s v="technology/hardware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s v="technology/hardware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s v="technology/hardware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s v="technology/hardware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s v="technology/hardware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s v="technology/hardware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s v="technology/hardware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s v="technology/hardware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s v="technology/hardware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s v="technology/hardware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s v="technology/hardware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s v="technology/hardware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s v="technology/hardware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s v="technology/hardware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s v="technology/hardware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s v="technology/hardware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s v="technology/hardware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s v="technology/hardware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s v="technology/hardware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s v="technology/hardware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s v="technology/hardware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s v="technology/hardware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s v="technology/hardware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s v="technology/hardware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s v="technology/hardware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s v="technology/hardware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s v="technology/hardware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s v="technology/hardware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s v="technology/hardware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s v="technology/hardware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s v="technology/hardware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s v="technology/hardware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s v="technology/hardware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s v="technology/hardware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s v="technology/hardware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s v="technology/hardware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s v="technology/hardware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s v="technology/hardware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s v="technology/hardware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s v="technology/hardware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s v="technology/hardware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s v="technology/hardware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s v="technology/hardware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s v="technology/hardware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s v="technology/hardware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s v="technology/hardware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s v="technology/hardware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s v="technology/hardware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s v="technology/hardware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s v="technology/hardware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s v="technology/hardware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s v="technology/hardware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s v="technology/hardware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s v="technology/hardware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s v="technology/hardware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s v="music/indie rock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s v="music/indie rock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s v="music/indie rock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s v="music/indie rock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s v="music/indie rock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s v="music/indie rock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s v="music/indie rock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s v="music/indie rock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s v="music/indie rock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s v="music/indie rock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s v="music/indie rock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s v="music/indie rock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s v="music/indie rock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s v="music/indie rock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s v="music/indie rock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s v="music/indie rock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s v="music/indie rock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s v="music/indie rock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s v="music/indie rock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s v="music/indie rock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s v="music/indie rock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s v="music/indie rock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s v="music/indie rock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s v="music/indie rock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s v="music/indie rock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s v="music/indie rock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s v="music/indie rock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s v="music/indie rock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s v="music/indie rock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s v="music/indie rock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s v="music/indie rock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s v="music/indie rock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s v="music/indie rock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s v="music/indie rock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s v="music/indie rock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s v="games/video games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s v="games/video games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s v="games/video games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s v="games/video games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s v="games/video games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s v="games/video games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s v="games/video games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s v="games/video games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s v="games/video games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s v="games/video games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s v="games/video games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s v="games/video games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s v="games/video games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s v="games/video games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s v="games/video games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s v="games/video games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s v="games/video games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s v="games/video games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s v="games/video games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s v="games/video games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s v="games/video games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s v="games/video games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s v="games/video games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s v="games/video games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s v="games/video games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s v="games/video games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s v="games/video games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s v="games/video games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s v="games/video games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s v="games/video games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s v="games/video games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s v="games/video games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s v="games/video games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s v="games/video games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s v="music/rock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s v="music/rock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s v="music/rock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s v="music/rock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s v="music/rock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s v="music/rock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s v="music/rock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s v="music/rock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s v="music/rock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s v="music/rock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s v="music/rock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s v="music/rock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s v="music/rock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s v="music/rock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s v="music/rock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s v="music/rock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s v="games/tabletop games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s v="games/tabletop games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s v="games/tabletop games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s v="games/tabletop games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s v="games/tabletop games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s v="games/tabletop games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s v="games/tabletop games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s v="games/tabletop games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s v="games/tabletop games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s v="games/tabletop games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s v="games/tabletop games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s v="games/tabletop games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s v="games/tabletop games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s v="games/tabletop games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s v="games/tabletop games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s v="games/tabletop games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s v="games/tabletop games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s v="games/tabletop games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s v="games/tabletop games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s v="games/tabletop games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s v="music/electronic music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s v="music/electronic music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s v="music/electronic music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s v="music/electronic music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s v="music/electronic music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s v="music/electronic music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s v="music/electronic music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s v="music/electronic music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s v="music/electronic music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s v="music/electronic music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s v="music/electronic music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s v="music/electronic music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s v="music/electronic music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s v="music/electronic music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s v="music/electronic music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s v="music/electronic music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s v="music/electronic music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s v="games/tabletop games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s v="games/tabletop games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s v="games/tabletop games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s v="games/tabletop games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s v="games/tabletop games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s v="games/tabletop games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s v="games/tabletop games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s v="games/tabletop games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s v="games/tabletop games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s v="games/tabletop games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s v="games/tabletop games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s v="games/tabletop games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s v="games/tabletop games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s v="games/tabletop games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s v="games/tabletop games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s v="games/tabletop games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s v="games/tabletop games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s v="games/tabletop games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s v="games/tabletop games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s v="games/tabletop games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s v="games/tabletop games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s v="games/tabletop games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s v="games/tabletop games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s v="games/tabletop games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s v="games/tabletop games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s v="games/tabletop games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s v="games/tabletop games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s v="games/tabletop games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s v="games/tabletop games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s v="games/tabletop games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s v="games/tabletop games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s v="games/tabletop games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s v="games/tabletop games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s v="games/tabletop games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s v="games/tabletop games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s v="games/tabletop games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s v="games/tabletop games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s v="games/tabletop games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s v="games/tabletop games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s v="games/tabletop games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s v="games/tabletop games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s v="games/tabletop games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s v="games/tabletop games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s v="games/tabletop games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s v="games/tabletop games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s v="games/tabletop games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s v="games/tabletop games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s v="games/tabletop games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s v="games/tabletop games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s v="games/tabletop games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s v="games/tabletop games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s v="games/tabletop games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s v="games/tabletop games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s v="games/tabletop games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s v="games/tabletop games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s v="games/tabletop games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s v="games/tabletop games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s v="games/tabletop games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s v="music/rock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s v="music/rock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s v="music/rock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s v="music/rock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s v="music/rock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s v="music/rock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s v="music/rock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s v="music/rock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s v="music/rock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s v="music/rock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s v="music/rock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s v="music/rock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s v="music/rock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s v="music/rock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s v="music/rock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s v="music/rock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s v="music/rock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s v="music/rock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s v="music/rock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s v="music/indie rock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s v="music/indie rock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s v="music/indie rock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s v="music/indie rock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s v="music/indie rock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s v="music/indie rock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s v="music/indie rock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s v="music/indie rock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s v="music/indie rock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s v="music/indie rock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s v="music/indie rock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s v="music/indie rock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s v="music/indie rock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s v="music/indie rock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s v="music/indie rock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s v="music/indie rock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s v="music/indie rock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s v="music/indie rock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s v="music/indie rock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s v="food/small batch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s v="food/small batch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s v="food/small batch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s v="food/small batch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s v="food/small batch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s v="food/small batch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s v="food/small batch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s v="food/small batch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s v="food/small batch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s v="food/small batch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s v="food/small batch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s v="food/small batch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s v="food/small batch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s v="food/small batch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s v="food/small batch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s v="food/small batch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s v="food/small batch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s v="food/small batch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s v="technology/web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s v="technology/web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s v="technology/web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s v="technology/web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s v="technology/web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s v="technology/web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s v="technology/web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s v="technology/web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s v="technology/web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s v="technology/web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s v="technology/web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s v="technology/web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s v="technology/web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s v="technology/web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s v="technology/web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s v="technology/web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s v="technology/web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s v="technology/web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s v="technology/web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s v="technology/web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s v="technology/web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s v="technology/web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s v="technology/web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s v="technology/web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s v="technology/web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s v="technology/web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s v="technology/web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s v="technology/web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s v="technology/web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s v="technology/web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s v="food/food trucks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s v="food/food trucks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s v="food/food trucks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s v="food/food trucks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s v="food/food trucks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s v="food/food trucks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s v="food/food trucks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s v="food/food trucks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s v="food/food trucks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s v="food/food trucks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s v="food/food trucks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s v="food/food trucks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s v="food/food trucks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s v="food/food trucks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s v="food/food trucks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s v="food/food trucks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s v="food/food trucks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s v="food/food trucks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s v="food/food trucks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s v="food/food trucks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s v="food/food trucks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s v="food/food trucks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s v="food/food trucks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s v="food/food trucks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s v="food/food trucks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s v="food/food trucks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s v="food/food trucks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s v="food/food trucks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s v="food/food trucks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s v="food/food trucks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s v="food/food trucks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s v="food/small batch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s v="food/small batch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s v="food/small batch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s v="food/small batch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s v="food/small batch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s v="food/small batch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s v="food/small batch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s v="food/small batch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s v="food/small batch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s v="food/small batch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s v="food/small batch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s v="food/small batch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s v="food/small batch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s v="food/small batch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s v="food/small batch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s v="food/small batch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s v="food/small batch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s v="food/small batch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s v="music/indie rock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s v="music/indie rock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s v="music/indie rock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s v="music/indie rock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s v="music/indie rock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s v="music/indie rock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s v="music/indie rock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s v="music/indie rock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s v="music/indie rock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s v="music/indie rock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s v="music/indie rock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s v="music/indie rock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s v="music/indie rock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s v="music/indie rock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s v="music/indie rock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s v="music/indie rock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s v="music/indie rock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s v="music/indie rock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s v="music/indie rock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s v="music/indie rock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s v="music/indie rock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s v="music/indie rock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s v="music/indie rock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s v="music/indie rock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s v="music/indie rock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s v="music/indie rock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s v="music/indie rock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s v="music/indie rock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s v="music/indie rock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s v="music/indie rock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s v="music/indie rock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s v="music/indie rock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s v="music/indie rock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s v="music/indie rock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s v="food/restaurants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s v="food/restaurants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s v="food/restaurants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s v="food/restaurants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s v="food/restaurants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s v="food/restaurants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s v="food/restaurants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s v="food/restaurants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s v="food/restaurants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s v="music/classical music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s v="music/classical music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s v="music/classical music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s v="music/classical music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s v="music/classical music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s v="music/classical music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s v="music/classical music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s v="music/classical music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s v="music/classical music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s v="music/classical music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s v="music/classical music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s v="music/classical music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s v="music/classical music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s v="music/classical music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s v="music/classical music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s v="music/classical music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s v="music/classical music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s v="music/classical music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s v="music/classical music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s v="music/classical music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s v="music/classical music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s v="music/classical music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s v="music/classical music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s v="music/classical music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s v="music/classical music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s v="music/classical music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s v="music/classical music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s v="music/classical music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s v="music/classical music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s v="music/classical music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s v="music/classical music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s v="music/classical music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s v="music/classical music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s v="music/classical music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s v="music/classical music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s v="food/food trucks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s v="food/food trucks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s v="food/food trucks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s v="food/food trucks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s v="food/food trucks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s v="food/food trucks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s v="food/food trucks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s v="food/food trucks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s v="food/food trucks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s v="food/food trucks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s v="food/food trucks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s v="food/food trucks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s v="food/food trucks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s v="food/food trucks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s v="food/food trucks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s v="food/food trucks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s v="food/food trucks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s v="food/food trucks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s v="food/food trucks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s v="food/food trucks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s v="food/food trucks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s v="food/food trucks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s v="food/food trucks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s v="technology/space exploration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s v="technology/space exploration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s v="technology/space exploration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s v="technology/space exploration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s v="technology/space exploration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s v="technology/space exploration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s v="technology/space exploration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s v="technology/space exploration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s v="technology/space exploration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s v="technology/space exploration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s v="technology/space exploration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s v="technology/space exploration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s v="technology/space exploration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s v="technology/space exploration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s v="technology/space exploration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s v="technology/space exploration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s v="technology/space exploration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s v="technology/space exploration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s v="technology/space exploration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s v="technology/space exploration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s v="technology/space exploration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s v="technology/space exploration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s v="technology/space exploration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s v="technology/space exploration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s v="technology/space exploration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s v="technology/space exploration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s v="technology/space exploration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s v="technology/space exploration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s v="technology/space exploration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s v="technology/space exploration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s v="technology/space exploration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s v="technology/space exploration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s v="technology/space exploration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s v="technology/space exploration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s v="technology/space exploration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s v="technology/space exploration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s v="technology/space exploration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s v="technology/space exploration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s v="technology/space exploration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s v="technology/space exploration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s v="technology/space exploration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s v="technology/space exploration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s v="technology/space exploration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s v="technology/space exploration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s v="technology/space exploration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s v="technology/space exploration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s v="technology/space exploration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s v="technology/space exploration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s v="technology/space exploration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s v="technology/space exploration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s v="technology/space exploration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s v="technology/space exploration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s v="technology/makerspaces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s v="technology/makerspaces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s v="technology/makerspaces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s v="technology/makerspaces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s v="technology/makerspaces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s v="technology/makerspaces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s v="technology/makerspaces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s v="technology/makerspaces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s v="technology/makerspaces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s v="technology/makerspaces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s v="technology/makerspaces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s v="technology/makerspaces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s v="technology/makerspaces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s v="technology/makerspaces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s v="technology/makerspaces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s v="technology/makerspaces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s v="technology/makerspaces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s v="technology/makerspaces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s v="technology/makerspaces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s v="technology/makerspaces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s v="food/food trucks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s v="food/food trucks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s v="food/food trucks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s v="food/food trucks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s v="food/food trucks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s v="food/food trucks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s v="food/food trucks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s v="food/food trucks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s v="food/food trucks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s v="food/food trucks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s v="food/food trucks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s v="food/food trucks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s v="food/food trucks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s v="food/food trucks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s v="food/food trucks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s v="food/food trucks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s v="food/food trucks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s v="theater/spaces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s v="theater/spaces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s v="theater/spaces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s v="theater/spaces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s v="theater/spaces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s v="theater/spaces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s v="theater/spaces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s v="theater/spaces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s v="theater/spaces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s v="theater/spaces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s v="theater/spaces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s v="theater/spaces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s v="theater/spaces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s v="theater/spaces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s v="theater/spaces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s v="theater/spaces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s v="theater/spaces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s v="theater/spaces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s v="theater/spaces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s v="theater/spaces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s v="technology/hardware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s v="technology/hardware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s v="technology/hardware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s v="technology/hardware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s v="technology/hardware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s v="technology/hardware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s v="technology/hardware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s v="technology/hardware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s v="technology/hardware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s v="technology/hardware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s v="technology/hardware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s v="technology/hardware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s v="technology/hardware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s v="technology/hardware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s v="technology/hardware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s v="technology/hardware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s v="technology/hardware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s v="technology/hardware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s v="publishing/children's books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s v="publishing/children's books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s v="publishing/children's books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s v="publishing/children's books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s v="publishing/children's books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s v="publishing/children's books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s v="publishing/children's books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s v="publishing/children's books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s v="publishing/children's books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s v="publishing/children's books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s v="publishing/children's books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s v="publishing/children's books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s v="publishing/children's books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s v="publishing/children's books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s v="publishing/children's books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s v="publishing/children's books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s v="publishing/children's books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s v="publishing/children's books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s v="publishing/children's books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s v="publishing/children's books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s v="publishing/children's books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s v="publishing/children's books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s v="publishing/children's books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s v="publishing/children's books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s v="publishing/children's books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s v="publishing/children's books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s v="theater/plays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s v="theater/plays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s v="theater/plays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s v="theater/plays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s v="theater/plays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s v="theater/plays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s v="theater/plays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s v="theater/plays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s v="theater/plays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s v="theater/plays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s v="theater/plays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s v="theater/plays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s v="theater/plays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s v="theater/plays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s v="theater/plays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s v="theater/plays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s v="theater/plays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s v="theater/plays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s v="theater/plays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s v="theater/plays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s v="theater/plays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s v="theater/plays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s v="theater/plays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s v="theater/plays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s v="theater/plays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s v="theater/plays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s v="theater/plays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s v="theater/plays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s v="theater/plays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s v="theater/plays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s v="theater/plays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s v="theater/plays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s v="theater/plays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s v="theater/plays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s v="theater/plays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s v="theater/plays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s v="theater/plays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s v="theater/plays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s v="theater/plays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s v="theater/plays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s v="theater/plays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s v="theater/plays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s v="theater/plays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s v="theater/plays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s v="theater/plays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s v="theater/plays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s v="theater/plays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s v="theater/plays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s v="theater/plays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s v="theater/plays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s v="theater/plays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s v="theater/plays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s v="theater/plays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s v="theater/plays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s v="theater/plays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s v="theater/plays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s v="theater/plays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s v="theater/plays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s v="theater/plays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s v="theater/plays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s v="theater/plays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s v="theater/plays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s v="theater/plays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s v="theater/plays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s v="theater/plays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s v="theater/plays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s v="theater/plays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s v="theater/plays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s v="theater/plays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s v="theater/plays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s v="theater/plays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s v="theater/plays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s v="theater/plays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s v="theater/plays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s v="theater/plays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s v="theater/plays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s v="theater/plays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s v="theater/plays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s v="theater/plays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s v="theater/plays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s v="theater/plays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s v="theater/plays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s v="theater/plays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s v="theater/plays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s v="theater/plays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s v="theater/plays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s v="theater/plays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s v="theater/plays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s v="theater/plays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s v="theater/plays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s v="theater/plays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s v="theater/plays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s v="theater/plays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s v="theater/plays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s v="theater/plays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s v="theater/plays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s v="theater/plays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s v="theater/plays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s v="theater/plays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s v="theater/plays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s v="theater/plays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s v="theater/plays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s v="theater/musical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s v="theater/musical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s v="theater/musical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s v="theater/musical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s v="theater/musical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s v="theater/musical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s v="theater/musical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s v="theater/musical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s v="theater/musical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s v="theater/musical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s v="theater/musical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s v="theater/musical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s v="theater/spaces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s v="theater/spaces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s v="theater/spaces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s v="theater/spaces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s v="theater/spaces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s v="theater/spaces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s v="theater/spaces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s v="theater/spaces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s v="theater/spaces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s v="theater/spaces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s v="theater/spaces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s v="theater/spaces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s v="theater/plays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s v="theater/plays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s v="theater/plays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s v="theater/plays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s v="theater/plays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s v="theater/plays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s v="theater/plays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s v="theater/plays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s v="theater/plays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s v="theater/plays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s v="theater/plays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s v="theater/plays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s v="theater/plays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s v="theater/plays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s v="theater/plays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s v="theater/plays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s v="theater/spaces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s v="theater/spaces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s v="theater/spaces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s v="theater/spaces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s v="theater/spaces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s v="theater/spaces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s v="theater/spaces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s v="theater/spaces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s v="theater/spaces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s v="theater/spaces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s v="theater/spaces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s v="theater/spaces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s v="theater/spaces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s v="theater/spaces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s v="theater/spaces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s v="theater/spaces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s v="theater/spaces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s v="theater/spaces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s v="theater/spaces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s v="theater/spaces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s v="theater/spaces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s v="theater/spaces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s v="theater/spaces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s v="theater/spaces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s v="theater/spaces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s v="theater/spaces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s v="theater/spaces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s v="theater/spaces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s v="theater/spaces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s v="theater/spaces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s v="theater/spaces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s v="theater/spaces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s v="theater/spaces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s v="theater/spaces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s v="theater/spaces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s v="theater/spaces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s v="theater/spaces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s v="theater/spaces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s v="theater/spaces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s v="theater/spaces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s v="theater/spaces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s v="theater/spaces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s v="theater/spaces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s v="theater/spaces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s v="theater/spaces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s v="theater/spaces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s v="theater/spaces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s v="theater/spaces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s v="theater/spaces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s v="theater/spaces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s v="theater/spaces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s v="theater/spaces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s v="theater/spaces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s v="theater/spaces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s v="theater/spaces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s v="theater/spaces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s v="theater/spaces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s v="theater/spaces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s v="theater/spaces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s v="theater/spaces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s v="theater/spaces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s v="theater/spaces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s v="theater/spaces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s v="theater/spaces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s v="theater/spaces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s v="theater/spaces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s v="theater/spaces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s v="theater/spaces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s v="theater/spaces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s v="theater/spaces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s v="theater/spaces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s v="theater/spaces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s v="theater/spaces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s v="theater/spaces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s v="theater/spaces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s v="theater/spaces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s v="theater/spaces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s v="theater/spaces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s v="theater/spaces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s v="theater/spaces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s v="theater/spaces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s v="theater/spaces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s v="theater/spaces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s v="theater/spaces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s v="theater/spaces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s v="theater/spaces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s v="theater/spaces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s v="theater/spaces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s v="theater/spaces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s v="theater/spaces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s v="theater/spaces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s v="theater/spaces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s v="theater/spaces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s v="theater/spaces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s v="theater/spaces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s v="theater/spaces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s v="theater/spaces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s v="theater/spaces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s v="theater/spaces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s v="theater/spaces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s v="theater/spaces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s v="theater/spaces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s v="theater/spaces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s v="theater/spaces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s v="theater/spaces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s v="theater/spaces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s v="theater/spaces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s v="theater/spaces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s v="theater/spaces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s v="theater/spaces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s v="theater/spaces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s v="theater/spaces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s v="theater/spaces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s v="theater/spaces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s v="theater/spaces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s v="theater/spaces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s v="theater/spaces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s v="theater/spaces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s v="theater/spaces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s v="theater/spaces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s v="theater/spaces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s v="theater/spaces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s v="theater/spaces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s v="theater/spaces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s v="theater/spaces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s v="theater/spaces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s v="theater/plays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s v="theater/plays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s v="theater/plays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s v="theater/plays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s v="theater/plays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s v="theater/plays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s v="theater/plays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s v="theater/plays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s v="theater/plays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s v="theater/plays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s v="theater/plays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s v="theater/plays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s v="theater/plays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s v="theater/plays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s v="theater/plays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s v="theater/plays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s v="theater/plays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s v="theater/plays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s v="theater/plays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s v="theater/plays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s v="theater/plays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s v="theater/plays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s v="theater/plays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s v="theater/plays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s v="theater/plays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s v="theater/plays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s v="theater/plays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s v="theater/plays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s v="theater/plays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s v="theater/plays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s v="theater/plays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s v="theater/plays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s v="theater/plays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s v="theater/plays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s v="theater/plays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s v="theater/plays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s v="theater/plays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s v="theater/plays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s v="theater/plays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s v="theater/plays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s v="theater/plays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s v="theater/plays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s v="theater/plays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s v="theater/plays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s v="theater/plays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s v="theater/plays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s v="theater/plays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s v="theater/musical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s v="theater/musical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s v="theater/musical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s v="theater/musical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s v="theater/musical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s v="theater/musical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s v="theater/musical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s v="theater/musical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s v="theater/musical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s v="theater/musical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s v="theater/musical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s v="theater/musical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s v="theater/musical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s v="theater/musical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s v="theater/plays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s v="theater/plays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s v="theater/plays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s v="theater/plays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s v="theater/plays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s v="theater/plays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s v="theater/plays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s v="theater/plays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s v="theater/plays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s v="theater/plays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s v="theater/plays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s v="theater/plays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s v="theater/plays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s v="theater/plays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s v="theater/plays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s v="theater/plays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s v="theater/plays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s v="theater/plays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s v="theater/plays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s v="theater/plays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s v="theater/plays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s v="theater/plays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s v="theater/plays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s v="theater/plays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s v="theater/plays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s v="theater/plays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s v="theater/plays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s v="theater/plays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s v="theater/plays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s v="theater/plays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s v="theater/plays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s v="theater/plays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s v="theater/plays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s v="theater/plays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s v="theater/plays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s v="theater/plays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s v="theater/plays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s v="theater/plays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s v="theater/plays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s v="theater/plays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s v="theater/plays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s v="theater/plays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s v="theater/plays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s v="theater/plays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s v="theater/plays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s v="theater/plays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s v="theater/plays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s v="theater/plays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s v="theater/plays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s v="theater/plays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s v="theater/plays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s v="theater/plays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s v="theater/plays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s v="theater/plays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s v="theater/plays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s v="theater/plays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s v="theater/plays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s v="theater/plays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s v="theater/plays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s v="theater/plays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s v="theater/plays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s v="theater/plays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s v="theater/plays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s v="theater/plays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s v="theater/plays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s v="theater/plays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s v="theater/plays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s v="theater/plays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s v="theater/plays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s v="theater/plays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s v="theater/plays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s v="theater/plays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s v="theater/plays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s v="theater/plays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s v="theater/plays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s v="theater/plays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s v="theater/plays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s v="theater/plays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s v="theater/plays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s v="theater/plays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s v="theater/plays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s v="theater/plays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s v="theater/plays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s v="theater/plays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s v="theater/plays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s v="theater/plays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s v="theater/plays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s v="theater/plays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s v="theater/plays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s v="theater/plays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s v="theater/plays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s v="theater/plays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s v="theater/plays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s v="theater/plays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s v="theater/plays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s v="theater/plays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s v="theater/plays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s v="theater/plays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s v="theater/plays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s v="theater/plays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s v="theater/plays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s v="theater/plays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s v="theater/plays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s v="theater/plays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s v="theater/plays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s v="theater/plays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s v="theater/plays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s v="theater/plays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s v="theater/plays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s v="theater/plays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s v="theater/plays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s v="theater/plays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s v="theater/plays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s v="theater/plays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s v="theater/plays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s v="theater/plays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s v="theater/plays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s v="theater/plays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s v="theater/plays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s v="theater/plays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s v="theater/plays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s v="theater/plays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s v="theater/plays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s v="theater/plays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s v="theater/plays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s v="theater/plays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s v="theater/plays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s v="theater/plays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s v="theater/plays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s v="theater/plays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s v="theater/plays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s v="theater/plays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s v="theater/plays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s v="theater/plays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s v="theater/plays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s v="theater/plays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s v="theater/plays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s v="theater/plays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s v="theater/plays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s v="theater/plays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s v="theater/plays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s v="theater/plays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s v="theater/plays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s v="theater/plays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s v="theater/plays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s v="theater/plays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s v="theater/plays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s v="theater/plays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s v="theater/plays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s v="theater/plays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s v="theater/plays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s v="theater/plays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s v="theater/plays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s v="theater/plays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s v="theater/plays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s v="theater/plays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s v="theater/plays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s v="theater/plays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s v="theater/plays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s v="theater/plays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s v="theater/plays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s v="theater/plays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s v="theater/plays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s v="theater/plays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s v="theater/plays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s v="theater/plays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s v="theater/plays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s v="theater/plays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s v="theater/plays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s v="theater/plays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s v="theater/plays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s v="theater/plays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s v="theater/plays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s v="theater/plays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s v="theater/plays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s v="theater/plays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s v="theater/plays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s v="theater/plays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s v="theater/plays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s v="theater/plays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s v="theater/plays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s v="theater/plays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s v="theater/plays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s v="theater/plays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s v="theater/plays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s v="theater/plays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s v="theater/plays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s v="theater/plays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s v="theater/plays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s v="theater/plays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s v="theater/plays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s v="theater/plays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s v="theater/plays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s v="theater/plays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s v="theater/plays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s v="theater/plays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s v="theater/plays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s v="theater/plays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s v="theater/plays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s v="theater/plays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s v="theater/plays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s v="theater/plays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s v="theater/plays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s v="theater/plays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s v="theater/plays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s v="theater/plays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s v="theater/plays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s v="theater/plays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s v="theater/plays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s v="theater/plays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s v="theater/plays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s v="theater/plays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s v="theater/plays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s v="theater/plays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s v="theater/plays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s v="theater/plays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s v="theater/plays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s v="theater/plays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s v="theater/plays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s v="theater/plays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s v="theater/plays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s v="theater/plays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s v="theater/plays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s v="theater/plays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s v="theater/plays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s v="theater/plays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s v="theater/plays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s v="theater/plays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s v="theater/plays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s v="theater/plays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s v="theater/plays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s v="theater/plays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s v="theater/plays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s v="theater/plays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s v="theater/plays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s v="theater/plays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s v="theater/plays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s v="theater/plays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s v="theater/plays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s v="theater/plays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s v="theater/plays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s v="theater/plays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s v="theater/plays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s v="theater/plays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s v="theater/plays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s v="theater/plays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s v="theater/plays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s v="theater/plays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s v="theater/plays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s v="theater/plays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s v="theater/plays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s v="theater/plays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s v="theater/plays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s v="theater/plays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s v="theater/plays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s v="theater/plays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s v="theater/plays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s v="theater/plays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s v="theater/plays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s v="theater/plays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s v="theater/plays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s v="theater/plays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s v="theater/plays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s v="theater/plays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s v="theater/plays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s v="theater/plays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s v="theater/plays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s v="theater/plays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s v="theater/plays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s v="theater/plays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s v="theater/plays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s v="theater/plays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s v="theater/plays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s v="theater/plays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s v="theater/plays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s v="theater/plays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s v="theater/plays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s v="theater/plays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s v="theater/plays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s v="theater/plays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s v="theater/plays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s v="theater/plays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s v="theater/plays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s v="theater/plays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s v="theater/plays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s v="theater/plays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s v="theater/plays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s v="theater/plays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s v="theater/plays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s v="theater/plays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s v="theater/plays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s v="theater/plays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s v="theater/plays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s v="theater/plays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s v="theater/plays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s v="theater/plays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s v="theater/plays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s v="theater/plays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s v="theater/plays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s v="theater/plays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s v="theater/plays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s v="theater/plays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s v="theater/plays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s v="theater/plays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s v="theater/plays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s v="theater/plays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s v="theater/plays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s v="theater/plays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s v="theater/plays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s v="theater/plays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s v="theater/plays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s v="theater/plays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s v="theater/plays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s v="theater/plays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s v="theater/plays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s v="theater/plays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s v="theater/plays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s v="theater/plays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s v="theater/plays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s v="theater/plays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s v="theater/plays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s v="theater/plays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s v="theater/plays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s v="theater/plays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s v="theater/plays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s v="theater/musical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s v="theater/musical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s v="theater/musical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s v="theater/musical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s v="theater/musical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s v="theater/musical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s v="theater/musical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s v="theater/musical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s v="theater/musical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s v="theater/musical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s v="theater/musical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s v="theater/musical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s v="theater/musical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s v="theater/musical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s v="theater/plays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s v="theater/plays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s v="theater/plays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s v="theater/plays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s v="theater/plays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s v="theater/plays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s v="theater/plays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s v="theater/plays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s v="theater/plays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s v="theater/plays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s v="theater/plays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s v="theater/plays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s v="theater/plays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s v="theater/plays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s v="theater/plays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s v="theater/plays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s v="theater/plays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s v="theater/plays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s v="theater/plays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s v="theater/plays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s v="theater/plays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s v="theater/plays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s v="theater/plays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s v="theater/plays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s v="theater/plays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s v="theater/plays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s v="theater/plays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s v="theater/plays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s v="theater/plays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s v="theater/plays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s v="theater/plays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s v="theater/plays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s v="theater/plays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s v="theater/plays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s v="theater/plays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s v="theater/plays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s v="theater/plays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s v="theater/plays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s v="theater/plays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s v="theater/plays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s v="theater/plays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s v="theater/plays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s v="theater/plays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s v="theater/plays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s v="theater/plays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s v="theater/plays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s v="theater/plays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s v="theater/plays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s v="theater/plays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s v="theater/plays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s v="theater/plays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s v="theater/plays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s v="theater/plays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s v="theater/plays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s v="theater/plays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s v="theater/plays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s v="theater/plays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s v="theater/plays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s v="theater/plays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s v="theater/plays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s v="theater/plays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s v="theater/plays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s v="theater/plays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s v="theater/plays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s v="theater/plays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s v="theater/plays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s v="theater/plays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s v="theater/plays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s v="theater/plays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s v="theater/plays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s v="theater/plays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s v="theater/plays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s v="theater/plays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s v="theater/musical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s v="theater/musical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s v="theater/musical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s v="theater/musical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s v="theater/musical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s v="theater/musical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s v="theater/musical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s v="theater/musical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s v="theater/musical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s v="theater/musical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s v="theater/musical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s v="theater/musical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s v="theater/musical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s v="theater/musical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s v="theater/musical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s v="theater/musical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s v="theater/musical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s v="theater/musical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s v="theater/musical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s v="theater/musical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s v="theater/musical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s v="theater/musical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s v="theater/musical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s v="theater/musical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s v="theater/musical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s v="theater/musical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s v="theater/musical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s v="theater/musical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s v="theater/musical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s v="theater/musical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s v="theater/musical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s v="theater/musical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s v="theater/musical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s v="theater/musical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s v="theater/musical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s v="theater/musical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s v="theater/musical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s v="theater/musical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s v="theater/musical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s v="theater/musical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s v="theater/musical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s v="theater/musical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s v="theater/musical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s v="theater/plays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s v="theater/plays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s v="theater/plays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s v="theater/plays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s v="theater/plays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s v="theater/plays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s v="theater/plays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s v="theater/plays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s v="theater/plays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s v="theater/plays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s v="theater/plays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s v="theater/plays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s v="theater/plays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s v="theater/plays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s v="theater/plays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s v="theater/plays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s v="theater/plays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s v="theater/plays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s v="theater/plays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s v="theater/plays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s v="theater/plays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s v="theater/plays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s v="theater/plays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s v="theater/plays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s v="theater/plays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s v="theater/plays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s v="theater/plays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s v="theater/plays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s v="theater/plays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s v="theater/plays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s v="theater/plays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s v="theater/plays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s v="theater/plays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s v="theater/plays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s v="theater/plays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s v="theater/plays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s v="theater/plays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s v="theater/plays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s v="theater/plays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s v="theater/plays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s v="theater/plays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s v="theater/plays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s v="theater/plays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s v="theater/plays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s v="theater/plays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s v="theater/plays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s v="theater/plays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s v="theater/plays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s v="theater/musical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s v="theater/musical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s v="theater/musical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s v="theater/musical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s v="theater/musical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s v="theater/musical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s v="theater/musical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s v="theater/musical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s v="theater/plays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s v="theater/plays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s v="theater/plays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s v="theater/plays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s v="theater/plays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s v="theater/plays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s v="theater/plays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s v="theater/plays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s v="theater/plays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s v="theater/plays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s v="theater/plays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s v="theater/plays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s v="theater/plays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s v="theater/plays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s v="theater/plays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s v="theater/plays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s v="theater/plays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s v="theater/plays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s v="theater/plays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s v="theater/plays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s v="theater/plays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s v="theater/plays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s v="theater/plays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s v="theater/plays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s v="theater/plays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s v="theater/plays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s v="theater/plays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s v="theater/plays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s v="theater/plays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s v="theater/plays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s v="theater/plays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s v="theater/plays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s v="theater/plays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s v="theater/plays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s v="theater/plays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s v="theater/plays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s v="theater/plays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s v="theater/plays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s v="theater/plays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s v="theater/plays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s v="theater/plays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s v="theater/plays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s v="theater/plays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s v="theater/plays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s v="theater/plays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s v="theater/plays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s v="theater/plays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s v="theater/plays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s v="theater/plays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s v="theater/plays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s v="theater/plays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s v="theater/plays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s v="theater/plays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s v="theater/plays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s v="theater/plays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s v="theater/plays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s v="theater/plays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s v="theater/plays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s v="theater/plays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s v="theater/plays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s v="theater/plays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s v="theater/plays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s v="theater/plays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s v="theater/plays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s v="theater/plays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s v="theater/plays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s v="theater/plays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s v="theater/plays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s v="theater/plays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s v="theater/plays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s v="theater/plays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s v="theater/plays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s v="theater/plays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s v="theater/plays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s v="theater/plays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s v="theater/plays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s v="theater/plays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s v="theater/plays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s v="theater/plays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s v="theater/plays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s v="theater/plays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s v="theater/plays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s v="theater/plays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s v="theater/plays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s v="theater/plays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s v="theater/plays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s v="theater/plays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s v="theater/plays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s v="theater/plays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s v="theater/plays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s v="theater/plays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s v="theater/plays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s v="theater/plays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s v="theater/plays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s v="theater/plays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s v="theater/plays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s v="theater/plays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s v="theater/plays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s v="theater/plays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s v="theater/plays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s v="theater/plays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s v="theater/plays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s v="theater/plays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s v="theater/plays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s v="theater/plays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s v="theater/plays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s v="theater/plays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s v="theater/plays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s v="theater/plays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s v="theater/plays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s v="theater/plays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s v="theater/plays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s v="theater/plays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s v="theater/plays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s v="theater/plays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s v="theater/plays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s v="theater/plays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s v="theater/plays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s v="theater/plays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s v="theater/plays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s v="theater/plays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s v="theater/plays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s v="theater/plays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s v="theater/plays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s v="theater/plays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s v="theater/plays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s v="theater/plays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s v="theater/plays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s v="theater/plays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s v="theater/plays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s v="theater/plays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s v="theater/plays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s v="theater/plays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s v="theater/plays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s v="theater/plays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s v="theater/plays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s v="theater/plays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s v="theater/plays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s v="theater/plays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s v="theater/plays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s v="theater/plays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s v="theater/plays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s v="theater/plays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s v="theater/plays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s v="theater/plays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s v="theater/plays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s v="theater/plays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s v="theater/plays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s v="theater/plays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s v="theater/plays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s v="theater/plays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s v="theater/plays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s v="theater/plays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s v="theater/plays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s v="theater/plays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s v="theater/plays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s v="theater/plays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s v="theater/plays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s v="theater/plays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s v="theater/plays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s v="theater/plays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s v="theater/plays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s v="theater/plays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s v="theater/plays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s v="theater/plays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s v="theater/plays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s v="theater/plays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s v="theater/plays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s v="theater/plays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n v="63.917582417582416"/>
    <b v="1"/>
    <s v="film &amp; video/television"/>
    <n v="137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n v="185.48101265822785"/>
    <b v="1"/>
    <s v="film &amp; video/television"/>
    <n v="143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n v="15"/>
    <b v="1"/>
    <s v="film &amp; video/television"/>
    <n v="10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n v="69.266666666666666"/>
    <b v="1"/>
    <s v="film &amp; video/television"/>
    <n v="104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n v="190.55028169014085"/>
    <b v="1"/>
    <s v="film &amp; video/television"/>
    <n v="123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n v="93.40425531914893"/>
    <b v="1"/>
    <s v="film &amp; video/television"/>
    <n v="110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n v="146.87931034482759"/>
    <b v="1"/>
    <s v="film &amp; video/television"/>
    <n v="106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n v="159.82456140350877"/>
    <b v="1"/>
    <s v="film &amp; video/television"/>
    <n v="101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n v="291.79333333333335"/>
    <b v="1"/>
    <s v="film &amp; video/television"/>
    <n v="100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n v="31.499500000000001"/>
    <b v="1"/>
    <s v="film &amp; video/television"/>
    <n v="126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n v="158.68421052631578"/>
    <b v="1"/>
    <s v="film &amp; video/television"/>
    <n v="101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n v="80.333333333333329"/>
    <b v="1"/>
    <s v="film &amp; video/television"/>
    <n v="121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n v="59.961305925030231"/>
    <b v="1"/>
    <s v="film &amp; video/television"/>
    <n v="165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n v="109.78431372549019"/>
    <b v="1"/>
    <s v="film &amp; video/television"/>
    <n v="160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n v="147.70731707317074"/>
    <b v="1"/>
    <s v="film &amp; video/television"/>
    <n v="101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n v="21.755102040816325"/>
    <b v="1"/>
    <s v="film &amp; video/television"/>
    <n v="107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n v="171.84285714285716"/>
    <b v="1"/>
    <s v="film &amp; video/television"/>
    <n v="100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n v="41.944444444444443"/>
    <b v="1"/>
    <s v="film &amp; video/television"/>
    <n v="101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n v="93.264122807017543"/>
    <b v="1"/>
    <s v="film &amp; video/television"/>
    <n v="106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n v="56.136363636363633"/>
    <b v="1"/>
    <s v="film &amp; video/television"/>
    <n v="145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n v="80.16"/>
    <b v="1"/>
    <s v="film &amp; video/television"/>
    <n v="100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n v="199.9009900990099"/>
    <b v="1"/>
    <s v="film &amp; video/television"/>
    <n v="10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n v="51.25"/>
    <b v="1"/>
    <s v="film &amp; video/television"/>
    <n v="117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n v="103.04347826086956"/>
    <b v="1"/>
    <s v="film &amp; video/television"/>
    <n v="119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n v="66.346149825783982"/>
    <b v="1"/>
    <s v="film &amp; video/television"/>
    <n v="109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n v="57.142857142857146"/>
    <b v="1"/>
    <s v="film &amp; video/television"/>
    <n v="133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n v="102.10526315789474"/>
    <b v="1"/>
    <s v="film &amp; video/television"/>
    <n v="155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n v="148.96666666666667"/>
    <b v="1"/>
    <s v="film &amp; video/television"/>
    <n v="112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n v="169.6056338028169"/>
    <b v="1"/>
    <s v="film &amp; video/television"/>
    <n v="100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n v="31.623931623931625"/>
    <b v="1"/>
    <s v="film &amp; video/television"/>
    <n v="123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n v="76.45264150943396"/>
    <b v="1"/>
    <s v="film &amp; video/television"/>
    <n v="101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n v="13"/>
    <b v="1"/>
    <s v="film &amp; video/television"/>
    <n v="100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n v="320.44943820224717"/>
    <b v="1"/>
    <s v="film &amp; video/television"/>
    <n v="100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n v="83.75"/>
    <b v="1"/>
    <s v="film &amp; video/television"/>
    <n v="102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n v="49.882352941176471"/>
    <b v="1"/>
    <s v="film &amp; video/television"/>
    <n v="130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n v="59.464285714285715"/>
    <b v="1"/>
    <s v="film &amp; video/television"/>
    <n v="167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n v="193.84090909090909"/>
    <b v="1"/>
    <s v="film &amp; video/television"/>
    <n v="142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n v="159.51383399209487"/>
    <b v="1"/>
    <s v="film &amp; video/television"/>
    <n v="183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n v="41.68181818181818"/>
    <b v="1"/>
    <s v="film &amp; video/television"/>
    <n v="110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n v="150.89861751152074"/>
    <b v="1"/>
    <s v="film &amp; video/television"/>
    <n v="131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n v="126.6875"/>
    <b v="1"/>
    <s v="film &amp; video/television"/>
    <n v="101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n v="105.26315789473684"/>
    <b v="1"/>
    <s v="film &amp; video/television"/>
    <n v="100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n v="117.51479289940828"/>
    <b v="1"/>
    <s v="film &amp; video/television"/>
    <n v="142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n v="117.36121673003802"/>
    <b v="1"/>
    <s v="film &amp; video/television"/>
    <n v="309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n v="133.33333333333334"/>
    <b v="1"/>
    <s v="film &amp; video/television"/>
    <n v="100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n v="98.360655737704917"/>
    <b v="1"/>
    <s v="film &amp; video/television"/>
    <n v="120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n v="194.44444444444446"/>
    <b v="1"/>
    <s v="film &amp; video/television"/>
    <n v="104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n v="76.865000000000009"/>
    <b v="1"/>
    <s v="film &amp; video/television"/>
    <n v="108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n v="56.815789473684212"/>
    <b v="1"/>
    <s v="film &amp; video/television"/>
    <n v="108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n v="137.93103448275863"/>
    <b v="1"/>
    <s v="film &amp; video/television"/>
    <n v="100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n v="27.272727272727273"/>
    <b v="1"/>
    <s v="film &amp; video/television"/>
    <n v="100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n v="118.33613445378151"/>
    <b v="1"/>
    <s v="film &amp; video/television"/>
    <n v="128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n v="223.48076923076923"/>
    <b v="1"/>
    <s v="film &amp; video/television"/>
    <n v="116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n v="28.111111111111111"/>
    <b v="1"/>
    <s v="film &amp; video/television"/>
    <n v="110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n v="194.23076923076923"/>
    <b v="1"/>
    <s v="film &amp; video/television"/>
    <n v="101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n v="128.95348837209303"/>
    <b v="1"/>
    <s v="film &amp; video/television"/>
    <n v="129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n v="49.316091954022987"/>
    <b v="1"/>
    <s v="film &amp; video/television"/>
    <n v="10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n v="221.52173913043478"/>
    <b v="1"/>
    <s v="film &amp; video/television"/>
    <n v="102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n v="137.21333333333334"/>
    <b v="1"/>
    <s v="film &amp; video/television"/>
    <n v="103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n v="606.82242424242418"/>
    <b v="1"/>
    <s v="film &amp; video/television"/>
    <n v="100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n v="43.040092592592593"/>
    <b v="1"/>
    <s v="film &amp; video/shorts"/>
    <n v="10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n v="322.39130434782606"/>
    <b v="1"/>
    <s v="film &amp; video/shorts"/>
    <n v="148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n v="96.708333333333329"/>
    <b v="1"/>
    <s v="film &amp; video/shorts"/>
    <n v="155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n v="35.474531249999998"/>
    <b v="1"/>
    <s v="film &amp; video/shorts"/>
    <n v="114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n v="86.666666666666671"/>
    <b v="1"/>
    <s v="film &amp; video/shorts"/>
    <n v="173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n v="132.05263157894737"/>
    <b v="1"/>
    <s v="film &amp; video/shorts"/>
    <n v="108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n v="91.230769230769226"/>
    <b v="1"/>
    <s v="film &amp; video/shorts"/>
    <n v="119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n v="116.25"/>
    <b v="1"/>
    <s v="film &amp; video/shorts"/>
    <n v="116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n v="21.194444444444443"/>
    <b v="1"/>
    <s v="film &amp; video/shorts"/>
    <n v="127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n v="62.327134831460668"/>
    <b v="1"/>
    <s v="film &amp; video/shorts"/>
    <n v="111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n v="37.411764705882355"/>
    <b v="1"/>
    <s v="film &amp; video/shorts"/>
    <n v="127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n v="69.71875"/>
    <b v="1"/>
    <s v="film &amp; video/shorts"/>
    <n v="124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n v="58.170731707317074"/>
    <b v="1"/>
    <s v="film &amp; video/shorts"/>
    <n v="108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n v="50"/>
    <b v="1"/>
    <s v="film &amp; video/shorts"/>
    <n v="10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n v="19.471034482758618"/>
    <b v="1"/>
    <s v="film &amp; video/shorts"/>
    <n v="113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n v="85.957446808510639"/>
    <b v="1"/>
    <s v="film &amp; video/shorts"/>
    <n v="115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n v="30.666666666666668"/>
    <b v="1"/>
    <s v="film &amp; video/shorts"/>
    <n v="153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n v="60.384615384615387"/>
    <b v="1"/>
    <s v="film &amp; video/shorts"/>
    <n v="393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n v="38.6"/>
    <b v="1"/>
    <s v="film &amp; video/shorts"/>
    <n v="2702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n v="40.268292682926827"/>
    <b v="1"/>
    <s v="film &amp; video/shorts"/>
    <n v="1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n v="273.82978723404256"/>
    <b v="1"/>
    <s v="film &amp; video/shorts"/>
    <n v="107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n v="53.035714285714285"/>
    <b v="1"/>
    <s v="film &amp; video/shorts"/>
    <n v="198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n v="40.005000000000003"/>
    <b v="1"/>
    <s v="film &amp; video/shorts"/>
    <n v="100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n v="15.76923076923077"/>
    <b v="1"/>
    <s v="film &amp; video/shorts"/>
    <n v="103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n v="71.428571428571431"/>
    <b v="1"/>
    <s v="film &amp; video/shorts"/>
    <n v="100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n v="71.714285714285708"/>
    <b v="1"/>
    <s v="film &amp; video/shorts"/>
    <n v="126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n v="375.76470588235293"/>
    <b v="1"/>
    <s v="film &amp; video/shorts"/>
    <n v="106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n v="104.6"/>
    <b v="1"/>
    <s v="film &amp; video/shorts"/>
    <n v="105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n v="60"/>
    <b v="1"/>
    <s v="film &amp; video/shorts"/>
    <n v="103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n v="123.28571428571429"/>
    <b v="1"/>
    <s v="film &amp; video/shorts"/>
    <n v="115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n v="31.375"/>
    <b v="1"/>
    <s v="film &amp; video/shorts"/>
    <n v="100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n v="78.260869565217391"/>
    <b v="1"/>
    <s v="film &amp; video/shorts"/>
    <n v="120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n v="122.32558139534883"/>
    <b v="1"/>
    <s v="film &amp; video/shorts"/>
    <n v="105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n v="73.733333333333334"/>
    <b v="1"/>
    <s v="film &amp; video/shorts"/>
    <n v="111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n v="21.666666666666668"/>
    <b v="1"/>
    <s v="film &amp; video/shorts"/>
    <n v="104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n v="21.904761904761905"/>
    <b v="1"/>
    <s v="film &amp; video/shorts"/>
    <n v="131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n v="50.588235294117645"/>
    <b v="1"/>
    <s v="film &amp; video/shorts"/>
    <n v="11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n v="53.125"/>
    <b v="1"/>
    <s v="film &amp; video/shorts"/>
    <n v="106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n v="56.666666666666664"/>
    <b v="1"/>
    <s v="film &amp; video/shorts"/>
    <n v="106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n v="40.776666666666664"/>
    <b v="1"/>
    <s v="film &amp; video/shorts"/>
    <n v="106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n v="192.30769230769232"/>
    <b v="1"/>
    <s v="film &amp; video/shorts"/>
    <n v="100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n v="100"/>
    <b v="1"/>
    <s v="film &amp; video/shorts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n v="117.92307692307692"/>
    <b v="1"/>
    <s v="film &amp; video/shorts"/>
    <n v="128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n v="27.897959183673468"/>
    <b v="1"/>
    <s v="film &amp; video/shorts"/>
    <n v="105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n v="60"/>
    <b v="1"/>
    <s v="film &amp; video/shorts"/>
    <n v="12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n v="39.383333333333333"/>
    <b v="1"/>
    <s v="film &amp; video/shorts"/>
    <n v="107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n v="186.11111111111111"/>
    <b v="1"/>
    <s v="film &amp; video/shorts"/>
    <n v="10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n v="111.37681159420291"/>
    <b v="1"/>
    <s v="film &amp; video/shorts"/>
    <n v="102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n v="78.723404255319153"/>
    <b v="1"/>
    <s v="film &amp; video/shorts"/>
    <n v="247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n v="46.702127659574465"/>
    <b v="1"/>
    <s v="film &amp; video/shorts"/>
    <n v="220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n v="65.384615384615387"/>
    <b v="1"/>
    <s v="film &amp; video/shorts"/>
    <n v="131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n v="102.0754716981132"/>
    <b v="1"/>
    <s v="film &amp; video/shorts"/>
    <n v="155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n v="64.197530864197532"/>
    <b v="1"/>
    <s v="film &amp; video/shorts"/>
    <n v="104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n v="90.384615384615387"/>
    <b v="1"/>
    <s v="film &amp; video/shorts"/>
    <n v="141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n v="88.571428571428569"/>
    <b v="1"/>
    <s v="film &amp; video/shorts"/>
    <n v="103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n v="28.727272727272727"/>
    <b v="1"/>
    <s v="film &amp; video/shorts"/>
    <n v="140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n v="69.78947368421052"/>
    <b v="1"/>
    <s v="film &amp; video/shorts"/>
    <n v="114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n v="167.48962962962963"/>
    <b v="1"/>
    <s v="film &amp; video/shorts"/>
    <n v="100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n v="144.91230769230768"/>
    <b v="1"/>
    <s v="film &amp; video/shorts"/>
    <n v="113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n v="91.840540540540545"/>
    <b v="1"/>
    <s v="film &amp; video/shorts"/>
    <n v="10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n v="10"/>
    <b v="0"/>
    <s v="film &amp; video/science fiction"/>
    <n v="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n v="1"/>
    <b v="0"/>
    <s v="film &amp; video/science fiction"/>
    <n v="0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n v="0"/>
    <b v="0"/>
    <s v="film &amp; video/science fiction"/>
    <n v="0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n v="25.166666666666668"/>
    <b v="0"/>
    <s v="film &amp; video/science fiction"/>
    <n v="0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n v="0"/>
    <b v="0"/>
    <s v="film &amp; video/science fiction"/>
    <n v="0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n v="11.666666666666666"/>
    <b v="0"/>
    <s v="film &amp; video/science fiction"/>
    <n v="14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n v="106.69230769230769"/>
    <b v="0"/>
    <s v="film &amp; video/science fiction"/>
    <n v="6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n v="47.5"/>
    <b v="0"/>
    <s v="film &amp; video/science fiction"/>
    <n v="2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n v="311.16666666666669"/>
    <b v="0"/>
    <s v="film &amp; video/science fiction"/>
    <n v="2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n v="0"/>
    <b v="0"/>
    <s v="film &amp; video/science fiction"/>
    <n v="0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n v="0"/>
    <b v="0"/>
    <s v="film &amp; video/science fiction"/>
    <n v="0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x v="78"/>
    <n v="0"/>
    <b v="0"/>
    <s v="film &amp; video/science fiction"/>
    <n v="0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n v="94.506172839506178"/>
    <b v="0"/>
    <s v="film &amp; video/science fiction"/>
    <n v="10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n v="0"/>
    <b v="0"/>
    <s v="film &amp; video/science fiction"/>
    <n v="0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n v="0"/>
    <b v="0"/>
    <s v="film &amp; video/science fiction"/>
    <n v="0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n v="80.599999999999994"/>
    <b v="0"/>
    <s v="film &amp; video/science fiction"/>
    <n v="13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n v="0"/>
    <b v="0"/>
    <s v="film &amp; video/science fiction"/>
    <n v="0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n v="0"/>
    <b v="0"/>
    <s v="film &amp; video/science fiction"/>
    <n v="0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n v="81.241379310344826"/>
    <b v="0"/>
    <s v="film &amp; video/science fiction"/>
    <n v="3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n v="500"/>
    <b v="0"/>
    <s v="film &amp; video/science fiction"/>
    <n v="1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n v="0"/>
    <b v="0"/>
    <s v="film &amp; video/science fiction"/>
    <n v="0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n v="46.178571428571431"/>
    <b v="0"/>
    <s v="film &amp; video/science fiction"/>
    <n v="1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n v="10"/>
    <b v="0"/>
    <s v="film &amp; video/science fiction"/>
    <n v="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n v="0"/>
    <b v="0"/>
    <s v="film &amp; video/science fiction"/>
    <n v="0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n v="55.945945945945944"/>
    <b v="0"/>
    <s v="film &amp; video/science fiction"/>
    <n v="28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n v="37.555555555555557"/>
    <b v="0"/>
    <s v="film &amp; video/science fiction"/>
    <n v="8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n v="38.333333333333336"/>
    <b v="0"/>
    <s v="film &amp; video/science fiction"/>
    <n v="1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n v="0"/>
    <b v="0"/>
    <s v="film &amp; video/science fiction"/>
    <n v="0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n v="20"/>
    <b v="0"/>
    <s v="film &amp; video/science fiction"/>
    <n v="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n v="15.333333333333334"/>
    <b v="0"/>
    <s v="film &amp; video/science fiction"/>
    <n v="1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n v="449.43283582089555"/>
    <b v="0"/>
    <s v="film &amp; video/science fiction"/>
    <n v="23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n v="28"/>
    <b v="0"/>
    <s v="film &amp; video/science fiction"/>
    <n v="0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n v="15"/>
    <b v="0"/>
    <s v="film &amp; video/science fiction"/>
    <n v="0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n v="35.9"/>
    <b v="0"/>
    <s v="film &amp; video/science fiction"/>
    <n v="1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n v="13.333333333333334"/>
    <b v="0"/>
    <s v="film &amp; video/science fiction"/>
    <n v="3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n v="20.25"/>
    <b v="0"/>
    <s v="film &amp; video/science fiction"/>
    <n v="0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n v="119"/>
    <b v="0"/>
    <s v="film &amp; video/science fiction"/>
    <n v="5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n v="4"/>
    <b v="0"/>
    <s v="film &amp; video/science fiction"/>
    <n v="0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n v="0"/>
    <b v="0"/>
    <s v="film &amp; video/science fiction"/>
    <n v="0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n v="10"/>
    <b v="0"/>
    <s v="film &amp; video/science fiction"/>
    <n v="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n v="0"/>
    <b v="0"/>
    <s v="film &amp; video/drama"/>
    <n v="0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n v="5"/>
    <b v="0"/>
    <s v="film &amp; video/drama"/>
    <n v="0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n v="43.5"/>
    <b v="0"/>
    <s v="film &amp; video/drama"/>
    <n v="16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n v="0"/>
    <b v="0"/>
    <s v="film &amp; video/drama"/>
    <n v="0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n v="91.428571428571431"/>
    <b v="0"/>
    <s v="film &amp; video/drama"/>
    <n v="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n v="0"/>
    <b v="0"/>
    <s v="film &amp; video/drama"/>
    <n v="0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n v="3000"/>
    <b v="0"/>
    <s v="film &amp; video/drama"/>
    <n v="6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n v="5.5"/>
    <b v="0"/>
    <s v="film &amp; video/drama"/>
    <n v="0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n v="108.33333333333333"/>
    <b v="0"/>
    <s v="film &amp; video/drama"/>
    <n v="4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n v="56"/>
    <b v="0"/>
    <s v="film &amp; video/drama"/>
    <n v="22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n v="32.5"/>
    <b v="0"/>
    <s v="film &amp; video/drama"/>
    <n v="3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n v="1"/>
    <b v="0"/>
    <s v="film &amp; video/drama"/>
    <n v="0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n v="0"/>
    <b v="0"/>
    <s v="film &amp; video/drama"/>
    <n v="0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n v="0"/>
    <b v="0"/>
    <s v="film &amp; video/drama"/>
    <n v="0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n v="0"/>
    <b v="0"/>
    <s v="film &amp; video/drama"/>
    <n v="0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n v="49.884615384615387"/>
    <b v="0"/>
    <s v="film &amp; video/drama"/>
    <n v="6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n v="0"/>
    <b v="0"/>
    <s v="film &amp; video/drama"/>
    <n v="0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n v="25.714285714285715"/>
    <b v="0"/>
    <s v="film &amp; video/drama"/>
    <n v="40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n v="0"/>
    <b v="0"/>
    <s v="film &amp; video/drama"/>
    <n v="0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n v="100"/>
    <b v="0"/>
    <s v="film &amp; video/drama"/>
    <n v="2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n v="30.846153846153847"/>
    <b v="0"/>
    <s v="film &amp; video/drama"/>
    <n v="33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n v="180.5"/>
    <b v="0"/>
    <s v="film &amp; video/drama"/>
    <n v="21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n v="0"/>
    <b v="0"/>
    <s v="film &amp; video/drama"/>
    <n v="0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n v="373.5"/>
    <b v="0"/>
    <s v="film &amp; video/drama"/>
    <n v="36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n v="25.5"/>
    <b v="0"/>
    <s v="film &amp; video/drama"/>
    <n v="3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n v="220"/>
    <b v="0"/>
    <s v="film &amp; video/drama"/>
    <n v="6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n v="0"/>
    <b v="0"/>
    <s v="film &amp; video/drama"/>
    <n v="0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n v="160"/>
    <b v="0"/>
    <s v="film &amp; video/drama"/>
    <n v="16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n v="0"/>
    <b v="0"/>
    <s v="film &amp; video/drama"/>
    <n v="0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n v="69"/>
    <b v="0"/>
    <s v="film &amp; video/drama"/>
    <n v="0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n v="50"/>
    <b v="0"/>
    <s v="film &amp; video/drama"/>
    <n v="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n v="83.333333333333329"/>
    <b v="0"/>
    <s v="film &amp; video/drama"/>
    <n v="5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n v="5.666666666666667"/>
    <b v="0"/>
    <s v="film &amp; video/drama"/>
    <n v="0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n v="0"/>
    <b v="0"/>
    <s v="film &amp; video/drama"/>
    <n v="0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n v="1"/>
    <b v="0"/>
    <s v="film &amp; video/drama"/>
    <n v="0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n v="0"/>
    <b v="0"/>
    <s v="film &amp; video/drama"/>
    <n v="0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n v="77.10526315789474"/>
    <b v="0"/>
    <s v="film &amp; video/drama"/>
    <n v="42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n v="32.75"/>
    <b v="0"/>
    <s v="film &amp; video/drama"/>
    <n v="10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n v="46.5"/>
    <b v="0"/>
    <s v="film &amp; video/drama"/>
    <n v="1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n v="0"/>
    <b v="0"/>
    <s v="film &amp; video/drama"/>
    <n v="0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n v="87.308333333333337"/>
    <b v="0"/>
    <s v="film &amp; video/drama"/>
    <n v="26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n v="54.285714285714285"/>
    <b v="0"/>
    <s v="film &amp; video/drama"/>
    <n v="58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n v="0"/>
    <b v="0"/>
    <s v="film &amp; video/drama"/>
    <n v="0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n v="93.25"/>
    <b v="0"/>
    <s v="film &amp; video/drama"/>
    <n v="30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n v="117.68368136117556"/>
    <b v="0"/>
    <s v="film &amp; video/drama"/>
    <n v="51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n v="76.470588235294116"/>
    <b v="0"/>
    <s v="film &amp; video/drama"/>
    <n v="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n v="0"/>
    <b v="0"/>
    <s v="film &amp; video/drama"/>
    <n v="0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n v="163.84615384615384"/>
    <b v="0"/>
    <s v="film &amp; video/drama"/>
    <n v="15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n v="0"/>
    <b v="0"/>
    <s v="film &amp; video/drama"/>
    <n v="0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n v="0"/>
    <b v="0"/>
    <s v="film &amp; video/drama"/>
    <n v="0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n v="91.818181818181813"/>
    <b v="0"/>
    <s v="film &amp; video/drama"/>
    <n v="25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n v="185.83333333333334"/>
    <b v="0"/>
    <s v="film &amp; video/drama"/>
    <n v="45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n v="1"/>
    <b v="0"/>
    <s v="film &amp; video/drama"/>
    <n v="0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n v="20"/>
    <b v="0"/>
    <s v="film &amp; video/drama"/>
    <n v="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n v="1"/>
    <b v="0"/>
    <s v="film &amp; video/drama"/>
    <n v="0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n v="10"/>
    <b v="0"/>
    <s v="film &amp; video/drama"/>
    <n v="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n v="331.53833333333336"/>
    <b v="0"/>
    <s v="film &amp; video/drama"/>
    <n v="5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n v="314.28947368421052"/>
    <b v="0"/>
    <s v="film &amp; video/drama"/>
    <n v="1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n v="100"/>
    <b v="0"/>
    <s v="film &amp; video/drama"/>
    <n v="2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n v="115.98684210526316"/>
    <b v="0"/>
    <s v="film &amp; video/drama"/>
    <n v="18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n v="120"/>
    <b v="0"/>
    <s v="film &amp; video/drama"/>
    <n v="1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n v="0"/>
    <b v="0"/>
    <s v="film &amp; video/drama"/>
    <n v="0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n v="65"/>
    <b v="0"/>
    <s v="film &amp; video/drama"/>
    <n v="13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n v="0"/>
    <b v="0"/>
    <s v="film &amp; video/drama"/>
    <n v="0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n v="0"/>
    <b v="0"/>
    <s v="film &amp; video/drama"/>
    <n v="0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n v="0"/>
    <b v="0"/>
    <s v="film &amp; video/drama"/>
    <n v="0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n v="125"/>
    <b v="0"/>
    <s v="film &amp; video/drama"/>
    <n v="1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n v="0"/>
    <b v="0"/>
    <s v="film &amp; video/drama"/>
    <n v="0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n v="0"/>
    <b v="0"/>
    <s v="film &amp; video/drama"/>
    <n v="0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n v="0"/>
    <b v="0"/>
    <s v="film &amp; video/drama"/>
    <n v="0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n v="30"/>
    <b v="0"/>
    <s v="film &amp; video/drama"/>
    <n v="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n v="0"/>
    <b v="0"/>
    <s v="film &amp; video/drama"/>
    <n v="0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n v="15.714285714285714"/>
    <b v="0"/>
    <s v="film &amp; video/drama"/>
    <n v="3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n v="0"/>
    <b v="0"/>
    <s v="film &amp; video/drama"/>
    <n v="0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n v="80.2"/>
    <b v="0"/>
    <s v="film &amp; video/drama"/>
    <n v="40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n v="0"/>
    <b v="0"/>
    <s v="film &amp; video/drama"/>
    <n v="0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n v="0"/>
    <b v="0"/>
    <s v="film &amp; video/drama"/>
    <n v="0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n v="50"/>
    <b v="0"/>
    <s v="film &amp; video/drama"/>
    <n v="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n v="0"/>
    <b v="0"/>
    <s v="film &amp; video/drama"/>
    <n v="0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n v="50"/>
    <b v="0"/>
    <s v="film &amp; video/drama"/>
    <n v="25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n v="117.84759124087591"/>
    <b v="1"/>
    <s v="film &amp; video/documentary"/>
    <n v="108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n v="109.04255319148936"/>
    <b v="1"/>
    <s v="film &amp; video/documentary"/>
    <n v="113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n v="73.019801980198025"/>
    <b v="1"/>
    <s v="film &amp; video/documentary"/>
    <n v="113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n v="78.195121951219505"/>
    <b v="1"/>
    <s v="film &amp; video/documentary"/>
    <n v="103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n v="47.398809523809526"/>
    <b v="1"/>
    <s v="film &amp; video/documentary"/>
    <n v="114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n v="54.020833333333336"/>
    <b v="1"/>
    <s v="film &amp; video/documentary"/>
    <n v="104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n v="68.488789237668158"/>
    <b v="1"/>
    <s v="film &amp; video/documentary"/>
    <n v="305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n v="108.14516129032258"/>
    <b v="1"/>
    <s v="film &amp; video/documentary"/>
    <n v="134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n v="589.95205479452056"/>
    <b v="1"/>
    <s v="film &amp; video/documentary"/>
    <n v="101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n v="48.051063829787232"/>
    <b v="1"/>
    <s v="film &amp; video/documentary"/>
    <n v="113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n v="72.482837528604122"/>
    <b v="1"/>
    <s v="film &amp; video/documentary"/>
    <n v="106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n v="57.077922077922075"/>
    <b v="1"/>
    <s v="film &amp; video/documentary"/>
    <n v="126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n v="85.444444444444443"/>
    <b v="1"/>
    <s v="film &amp; video/documentary"/>
    <n v="185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n v="215.85714285714286"/>
    <b v="1"/>
    <s v="film &amp; video/documentary"/>
    <n v="101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n v="89.38643312101911"/>
    <b v="1"/>
    <s v="film &amp; video/documentary"/>
    <n v="117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n v="45.418404255319146"/>
    <b v="1"/>
    <s v="film &amp; video/documentary"/>
    <n v="107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n v="65.756363636363631"/>
    <b v="1"/>
    <s v="film &amp; video/documentary"/>
    <n v="139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n v="66.70405357142856"/>
    <b v="1"/>
    <s v="film &amp; video/documentary"/>
    <n v="107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n v="83.345930232558146"/>
    <b v="1"/>
    <s v="film &amp; video/documentary"/>
    <n v="191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n v="105.04609341825902"/>
    <b v="1"/>
    <s v="film &amp; video/documentary"/>
    <n v="13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n v="120.90909090909091"/>
    <b v="1"/>
    <s v="film &amp; video/documentary"/>
    <n v="106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n v="97.63636363636364"/>
    <b v="1"/>
    <s v="film &amp; video/documentary"/>
    <n v="107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n v="41.379310344827587"/>
    <b v="1"/>
    <s v="film &amp; video/documentary"/>
    <n v="240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n v="30.654485981308412"/>
    <b v="1"/>
    <s v="film &amp; video/documentary"/>
    <n v="118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n v="64.945054945054949"/>
    <b v="1"/>
    <s v="film &amp; video/documentary"/>
    <n v="118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n v="95.775862068965523"/>
    <b v="1"/>
    <s v="film &amp; video/documentary"/>
    <n v="111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n v="40.416666666666664"/>
    <b v="1"/>
    <s v="film &amp; video/documentary"/>
    <n v="146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n v="78.578424242424248"/>
    <b v="1"/>
    <s v="film &amp; video/documentary"/>
    <n v="132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n v="50.18018018018018"/>
    <b v="1"/>
    <s v="film &amp; video/documentary"/>
    <n v="111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n v="92.251735588972423"/>
    <b v="1"/>
    <s v="film &amp; video/documentary"/>
    <n v="147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n v="57.540983606557376"/>
    <b v="1"/>
    <s v="film &amp; video/documentary"/>
    <n v="153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n v="109.42160278745645"/>
    <b v="1"/>
    <s v="film &amp; video/documentary"/>
    <n v="10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n v="81.892461538461546"/>
    <b v="1"/>
    <s v="film &amp; video/documentary"/>
    <n v="177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n v="45.667711864406776"/>
    <b v="1"/>
    <s v="film &amp; video/documentary"/>
    <n v="108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n v="55.221238938053098"/>
    <b v="1"/>
    <s v="film &amp; video/documentary"/>
    <n v="156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n v="65.298192771084331"/>
    <b v="1"/>
    <s v="film &amp; video/documentary"/>
    <n v="108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n v="95.225806451612897"/>
    <b v="1"/>
    <s v="film &amp; video/documentary"/>
    <n v="148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n v="75.444794952681391"/>
    <b v="1"/>
    <s v="film &amp; video/documentary"/>
    <n v="110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n v="97.816867469879512"/>
    <b v="1"/>
    <s v="film &amp; video/documentary"/>
    <n v="150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n v="87.685606557377056"/>
    <b v="1"/>
    <s v="film &amp; video/documentary"/>
    <n v="157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n v="54.748948106591868"/>
    <b v="1"/>
    <s v="film &amp; video/documentary"/>
    <n v="156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n v="83.953417721518989"/>
    <b v="1"/>
    <s v="film &amp; video/documentary"/>
    <n v="121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n v="254.38547486033519"/>
    <b v="1"/>
    <s v="film &amp; video/documentary"/>
    <n v="101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n v="101.8269801980198"/>
    <b v="1"/>
    <s v="film &amp; video/documentary"/>
    <n v="114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n v="55.066394736842106"/>
    <b v="1"/>
    <s v="film &amp; video/documentary"/>
    <n v="105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n v="56.901438721136763"/>
    <b v="1"/>
    <s v="film &amp; video/documentary"/>
    <n v="229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n v="121.28148148148148"/>
    <b v="1"/>
    <s v="film &amp; video/documentary"/>
    <n v="109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n v="91.189655172413794"/>
    <b v="1"/>
    <s v="film &amp; video/documentary"/>
    <n v="176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n v="115.44812080536913"/>
    <b v="1"/>
    <s v="film &amp; video/documentary"/>
    <n v="10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n v="67.771551724137936"/>
    <b v="1"/>
    <s v="film &amp; video/documentary"/>
    <n v="105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n v="28.576190476190476"/>
    <b v="1"/>
    <s v="film &amp; video/documentary"/>
    <n v="107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n v="46.8828125"/>
    <b v="1"/>
    <s v="film &amp; video/documentary"/>
    <n v="120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n v="154.42231237322514"/>
    <b v="1"/>
    <s v="film &amp; video/documentary"/>
    <n v="102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n v="201.22137404580153"/>
    <b v="1"/>
    <s v="film &amp; video/documentary"/>
    <n v="101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n v="100"/>
    <b v="1"/>
    <s v="film &amp; video/documentary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n v="100.08204511278196"/>
    <b v="1"/>
    <s v="film &amp; video/documentary"/>
    <n v="133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n v="230.08953488372092"/>
    <b v="1"/>
    <s v="film &amp; video/documentary"/>
    <n v="119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n v="141.74647887323943"/>
    <b v="1"/>
    <s v="film &amp; video/documentary"/>
    <n v="101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n v="56.344351395730705"/>
    <b v="1"/>
    <s v="film &amp; video/documentary"/>
    <n v="109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n v="73.341188524590166"/>
    <b v="1"/>
    <s v="film &amp; video/documentary"/>
    <n v="179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n v="85.337785234899329"/>
    <b v="1"/>
    <s v="film &amp; video/documentary"/>
    <n v="102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n v="61.496215139442228"/>
    <b v="1"/>
    <s v="film &amp; video/documentary"/>
    <n v="119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n v="93.018518518518519"/>
    <b v="1"/>
    <s v="film &amp; video/documentary"/>
    <n v="100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n v="50.292682926829265"/>
    <b v="1"/>
    <s v="film &amp; video/documentary"/>
    <n v="137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n v="106.43243243243244"/>
    <b v="1"/>
    <s v="film &amp; video/documentary"/>
    <n v="232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n v="51.719576719576722"/>
    <b v="1"/>
    <s v="film &amp; video/documentary"/>
    <n v="130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n v="36.612499999999997"/>
    <b v="1"/>
    <s v="film &amp; video/documentary"/>
    <n v="293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n v="42.517361111111114"/>
    <b v="1"/>
    <s v="film &amp; video/documentary"/>
    <n v="111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n v="62.712871287128714"/>
    <b v="1"/>
    <s v="film &amp; video/documentary"/>
    <n v="106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n v="89.957983193277315"/>
    <b v="1"/>
    <s v="film &amp; video/documentary"/>
    <n v="119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n v="28.924722222222222"/>
    <b v="1"/>
    <s v="film &amp; video/documentary"/>
    <n v="104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n v="138.8022"/>
    <b v="1"/>
    <s v="film &amp; video/documentary"/>
    <n v="104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n v="61.301369863013697"/>
    <b v="1"/>
    <s v="film &amp; video/documentary"/>
    <n v="112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n v="80.202702702702709"/>
    <b v="1"/>
    <s v="film &amp; video/documentary"/>
    <n v="105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n v="32.095833333333331"/>
    <b v="1"/>
    <s v="film &amp; video/documentary"/>
    <n v="385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n v="200.88888888888889"/>
    <b v="1"/>
    <s v="film &amp; video/documentary"/>
    <n v="101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n v="108.01265822784811"/>
    <b v="1"/>
    <s v="film &amp; video/documentary"/>
    <n v="114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n v="95.699367088607602"/>
    <b v="1"/>
    <s v="film &amp; video/documentary"/>
    <n v="101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n v="49.880281690140848"/>
    <b v="1"/>
    <s v="film &amp; video/documentary"/>
    <n v="283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n v="110.47058823529412"/>
    <b v="1"/>
    <s v="film &amp; video/documentary"/>
    <n v="113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n v="134.91139240506328"/>
    <b v="1"/>
    <s v="film &amp; video/documentary"/>
    <n v="107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n v="106.62314540059347"/>
    <b v="1"/>
    <s v="film &amp; video/documentary"/>
    <n v="103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n v="145.04301075268816"/>
    <b v="1"/>
    <s v="film &amp; video/documentary"/>
    <n v="108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n v="114.58620689655173"/>
    <b v="1"/>
    <s v="film &amp; video/documentary"/>
    <n v="12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n v="105.3170731707317"/>
    <b v="1"/>
    <s v="film &amp; video/documentary"/>
    <n v="102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n v="70.921195652173907"/>
    <b v="1"/>
    <s v="film &amp; video/documentary"/>
    <n v="104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n v="147.17167680278018"/>
    <b v="1"/>
    <s v="film &amp; video/documentary"/>
    <n v="113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n v="160.47058823529412"/>
    <b v="1"/>
    <s v="film &amp; video/documentary"/>
    <n v="136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n v="156.04578313253012"/>
    <b v="1"/>
    <s v="film &amp; video/documentary"/>
    <n v="104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n v="63.17365269461078"/>
    <b v="1"/>
    <s v="film &amp; video/documentary"/>
    <n v="106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n v="104.82352941176471"/>
    <b v="1"/>
    <s v="film &amp; video/documentary"/>
    <n v="102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n v="97.356164383561648"/>
    <b v="1"/>
    <s v="film &amp; video/documentary"/>
    <n v="107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n v="203.63063063063063"/>
    <b v="1"/>
    <s v="film &amp; video/documentary"/>
    <n v="11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n v="188.31203007518798"/>
    <b v="1"/>
    <s v="film &amp; video/documentary"/>
    <n v="125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n v="146.65217391304347"/>
    <b v="1"/>
    <s v="film &amp; video/documentary"/>
    <n v="101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n v="109.1875"/>
    <b v="1"/>
    <s v="film &amp; video/documentary"/>
    <n v="103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n v="59.249046653144013"/>
    <b v="1"/>
    <s v="film &amp; video/documentary"/>
    <n v="117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n v="97.904838709677421"/>
    <b v="1"/>
    <s v="film &amp; video/documentary"/>
    <n v="10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n v="70.000169491525426"/>
    <b v="1"/>
    <s v="film &amp; video/documentary"/>
    <n v="110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n v="72.865168539325836"/>
    <b v="1"/>
    <s v="film &amp; video/documentary"/>
    <n v="108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n v="146.34782608695653"/>
    <b v="1"/>
    <s v="film &amp; video/documentary"/>
    <n v="125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n v="67.909090909090907"/>
    <b v="1"/>
    <s v="film &amp; video/documentary"/>
    <n v="1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n v="169.85083076923075"/>
    <b v="1"/>
    <s v="film &amp; video/documentary"/>
    <n v="100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n v="58.413339694656486"/>
    <b v="1"/>
    <s v="film &amp; video/documentary"/>
    <n v="102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n v="119.99298245614035"/>
    <b v="1"/>
    <s v="film &amp; video/documentary"/>
    <n v="102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n v="99.860335195530723"/>
    <b v="1"/>
    <s v="film &amp; video/documentary"/>
    <n v="1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n v="90.579148936170213"/>
    <b v="1"/>
    <s v="film &amp; video/documentary"/>
    <n v="170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n v="117.77361477572559"/>
    <b v="1"/>
    <s v="film &amp; video/documentary"/>
    <n v="112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n v="86.554621848739501"/>
    <b v="1"/>
    <s v="film &amp; video/documentary"/>
    <n v="103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n v="71.899281437125751"/>
    <b v="1"/>
    <s v="film &amp; video/documentary"/>
    <n v="107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n v="129.81900452488688"/>
    <b v="1"/>
    <s v="film &amp; video/documentary"/>
    <n v="115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n v="44.912863070539416"/>
    <b v="1"/>
    <s v="film &amp; video/documentary"/>
    <n v="127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n v="40.755244755244753"/>
    <b v="1"/>
    <s v="film &amp; video/documentary"/>
    <n v="117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n v="103.52394779771615"/>
    <b v="1"/>
    <s v="film &amp; video/documentary"/>
    <n v="109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n v="125.44827586206897"/>
    <b v="1"/>
    <s v="film &amp; video/documentary"/>
    <n v="104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n v="246.60606060606059"/>
    <b v="1"/>
    <s v="film &amp; video/documentary"/>
    <n v="116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n v="79.401340206185566"/>
    <b v="1"/>
    <s v="film &amp; video/documentary"/>
    <n v="103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n v="86.138613861386133"/>
    <b v="1"/>
    <s v="film &amp; video/documentary"/>
    <n v="174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n v="193.04868913857678"/>
    <b v="1"/>
    <s v="film &amp; video/documentary"/>
    <n v="103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n v="84.023178807947019"/>
    <b v="1"/>
    <s v="film &amp; video/documentary"/>
    <n v="105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n v="139.82758620689654"/>
    <b v="1"/>
    <s v="film &amp; video/documentary"/>
    <n v="101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n v="109.82189265536722"/>
    <b v="1"/>
    <s v="film &amp; video/documentary"/>
    <n v="111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n v="139.53488372093022"/>
    <b v="1"/>
    <s v="film &amp; video/documentary"/>
    <n v="124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n v="347.84615384615387"/>
    <b v="1"/>
    <s v="film &amp; video/documentary"/>
    <n v="101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n v="68.24159292035398"/>
    <b v="1"/>
    <s v="film &amp; video/documentary"/>
    <n v="110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n v="239.93846153846152"/>
    <b v="1"/>
    <s v="film &amp; video/documentary"/>
    <n v="104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n v="287.31343283582089"/>
    <b v="1"/>
    <s v="film &amp; video/documentary"/>
    <n v="101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n v="86.84882352941176"/>
    <b v="1"/>
    <s v="film &amp; video/documentary"/>
    <n v="103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n v="81.84905660377359"/>
    <b v="1"/>
    <s v="film &amp; video/documentary"/>
    <n v="104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n v="42.874970059880241"/>
    <b v="1"/>
    <s v="film &amp; video/documentary"/>
    <n v="110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n v="709.41860465116281"/>
    <b v="1"/>
    <s v="film &amp; video/documentary"/>
    <n v="122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n v="161.25517890772127"/>
    <b v="1"/>
    <s v="film &amp; video/documentary"/>
    <n v="114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n v="41.777777777777779"/>
    <b v="1"/>
    <s v="film &amp; video/documentary"/>
    <n v="125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n v="89.887640449438209"/>
    <b v="1"/>
    <s v="film &amp; video/documentary"/>
    <n v="107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n v="45.051724137931032"/>
    <b v="1"/>
    <s v="film &amp; video/documentary"/>
    <n v="131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n v="42.857142857142854"/>
    <b v="1"/>
    <s v="film &amp; video/documentary"/>
    <n v="120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n v="54.083333333333336"/>
    <b v="1"/>
    <s v="film &amp; video/documentary"/>
    <n v="10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n v="103.21804511278195"/>
    <b v="1"/>
    <s v="film &amp; video/documentary"/>
    <n v="114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n v="40.397590361445786"/>
    <b v="1"/>
    <s v="film &amp; video/documentary"/>
    <n v="112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n v="116.85906040268456"/>
    <b v="1"/>
    <s v="film &amp; video/documentary"/>
    <n v="11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n v="115.51020408163265"/>
    <b v="1"/>
    <s v="film &amp; video/documentary"/>
    <n v="142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n v="104.31274900398407"/>
    <b v="1"/>
    <s v="film &amp; video/documentary"/>
    <n v="105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n v="69.772727272727266"/>
    <b v="1"/>
    <s v="film &amp; video/documentary"/>
    <n v="25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n v="43.020833333333336"/>
    <b v="1"/>
    <s v="film &amp; video/documentary"/>
    <n v="207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n v="58.540469973890339"/>
    <b v="1"/>
    <s v="film &amp; video/documentary"/>
    <n v="112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n v="111.79535864978902"/>
    <b v="1"/>
    <s v="film &amp; video/documentary"/>
    <n v="106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n v="46.230769230769234"/>
    <b v="1"/>
    <s v="film &amp; video/documentary"/>
    <n v="100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n v="144.69039145907473"/>
    <b v="1"/>
    <s v="film &amp; video/documentary"/>
    <n v="214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n v="88.845070422535215"/>
    <b v="1"/>
    <s v="film &amp; video/documentary"/>
    <n v="126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n v="81.75107284768211"/>
    <b v="1"/>
    <s v="film &amp; video/documentary"/>
    <n v="182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n v="71.428571428571431"/>
    <b v="1"/>
    <s v="film &amp; video/documentary"/>
    <n v="100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n v="104.25906735751295"/>
    <b v="1"/>
    <s v="film &amp; video/documentary"/>
    <n v="101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n v="90.616504854368927"/>
    <b v="1"/>
    <s v="film &amp; video/documentary"/>
    <n v="101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n v="157.33048433048432"/>
    <b v="1"/>
    <s v="film &amp; video/documentary"/>
    <n v="110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n v="105.18"/>
    <b v="1"/>
    <s v="film &amp; video/documentary"/>
    <n v="112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n v="58.719836956521746"/>
    <b v="1"/>
    <s v="film &amp; video/documentary"/>
    <n v="108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n v="81.632653061224488"/>
    <b v="1"/>
    <s v="film &amp; video/documentary"/>
    <n v="107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n v="56.460043668122275"/>
    <b v="1"/>
    <s v="film &amp; video/documentary"/>
    <n v="104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n v="140.1044776119403"/>
    <b v="1"/>
    <s v="film &amp; video/documentary"/>
    <n v="125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n v="224.85263157894738"/>
    <b v="1"/>
    <s v="film &amp; video/documentary"/>
    <n v="107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n v="181.13306451612902"/>
    <b v="1"/>
    <s v="film &amp; video/documentary"/>
    <n v="11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n v="711.04109589041093"/>
    <b v="1"/>
    <s v="film &amp; video/documentary"/>
    <n v="104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n v="65.883720930232556"/>
    <b v="1"/>
    <s v="film &amp; video/documentary"/>
    <n v="142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n v="75.185714285714283"/>
    <b v="1"/>
    <s v="film &amp; video/documentary"/>
    <n v="105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n v="133.14391143911439"/>
    <b v="1"/>
    <s v="film &amp; video/documentary"/>
    <n v="103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n v="55.2"/>
    <b v="1"/>
    <s v="film &amp; video/documentary"/>
    <n v="108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n v="86.163714285714292"/>
    <b v="1"/>
    <s v="film &amp; video/documentary"/>
    <n v="108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n v="92.318181818181813"/>
    <b v="1"/>
    <s v="film &amp; video/documentary"/>
    <n v="102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n v="160.16473684210527"/>
    <b v="1"/>
    <s v="film &amp; video/documentary"/>
    <n v="101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n v="45.6"/>
    <b v="1"/>
    <s v="film &amp; video/documentary"/>
    <n v="137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n v="183.28571428571428"/>
    <b v="1"/>
    <s v="film &amp; video/documentary"/>
    <n v="1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n v="125.78838174273859"/>
    <b v="1"/>
    <s v="film &amp; video/documentary"/>
    <n v="101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n v="57.654545454545456"/>
    <b v="1"/>
    <s v="film &amp; video/documentary"/>
    <n v="127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n v="78.660818713450297"/>
    <b v="1"/>
    <s v="film &amp; video/documentary"/>
    <n v="105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n v="91.480769230769226"/>
    <b v="1"/>
    <s v="film &amp; video/documentary"/>
    <n v="103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n v="68.09809523809524"/>
    <b v="1"/>
    <s v="film &amp; video/documentary"/>
    <n v="102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n v="48.086800000000004"/>
    <b v="1"/>
    <s v="film &amp; video/documentary"/>
    <n v="120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n v="202.42307692307693"/>
    <b v="1"/>
    <s v="film &amp; video/documentary"/>
    <n v="100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n v="216.75"/>
    <b v="1"/>
    <s v="film &amp; video/documentary"/>
    <n v="101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n v="110.06849315068493"/>
    <b v="1"/>
    <s v="film &amp; video/documentary"/>
    <n v="100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n v="4.833333333333333"/>
    <b v="0"/>
    <s v="film &amp; video/animation"/>
    <n v="0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n v="50.166666666666664"/>
    <b v="0"/>
    <s v="film &amp; video/animation"/>
    <n v="2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n v="35.833333333333336"/>
    <b v="0"/>
    <s v="film &amp; video/animation"/>
    <n v="1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n v="11.76923076923077"/>
    <b v="0"/>
    <s v="film &amp; video/animation"/>
    <n v="1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n v="40.78"/>
    <b v="0"/>
    <s v="film &amp; video/animation"/>
    <n v="7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n v="3"/>
    <b v="0"/>
    <s v="film &amp; video/animation"/>
    <n v="0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n v="16.625"/>
    <b v="0"/>
    <s v="film &amp; video/animation"/>
    <n v="1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n v="0"/>
    <b v="0"/>
    <s v="film &amp; video/animation"/>
    <n v="0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n v="52"/>
    <b v="0"/>
    <s v="film &amp; video/animation"/>
    <n v="6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n v="0"/>
    <b v="0"/>
    <s v="film &amp; video/animation"/>
    <n v="0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n v="4.8"/>
    <b v="0"/>
    <s v="film &amp; video/animation"/>
    <n v="2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n v="51.875"/>
    <b v="0"/>
    <s v="film &amp; video/animation"/>
    <n v="14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n v="71.25"/>
    <b v="0"/>
    <s v="film &amp; video/animation"/>
    <n v="10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n v="0"/>
    <b v="0"/>
    <s v="film &amp; video/animation"/>
    <n v="0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n v="62.5"/>
    <b v="0"/>
    <s v="film &amp; video/animation"/>
    <n v="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n v="1"/>
    <b v="0"/>
    <s v="film &amp; video/animation"/>
    <n v="0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n v="0"/>
    <b v="0"/>
    <s v="film &amp; video/animation"/>
    <n v="0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n v="0"/>
    <b v="0"/>
    <s v="film &amp; video/animation"/>
    <n v="0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n v="170.54545454545453"/>
    <b v="0"/>
    <s v="film &amp; video/animation"/>
    <n v="9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n v="0"/>
    <b v="0"/>
    <s v="film &amp; video/animation"/>
    <n v="0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n v="5"/>
    <b v="0"/>
    <s v="film &amp; video/animation"/>
    <n v="0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n v="0"/>
    <b v="0"/>
    <s v="film &amp; video/animation"/>
    <n v="0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n v="393.58823529411762"/>
    <b v="0"/>
    <s v="film &amp; video/animation"/>
    <n v="39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n v="5"/>
    <b v="0"/>
    <s v="film &amp; video/animation"/>
    <n v="0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n v="50"/>
    <b v="0"/>
    <s v="film &amp; video/animation"/>
    <n v="5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n v="1"/>
    <b v="0"/>
    <s v="film &amp; video/animation"/>
    <n v="0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n v="47.875"/>
    <b v="0"/>
    <s v="film &amp; video/animation"/>
    <n v="7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n v="5"/>
    <b v="0"/>
    <s v="film &amp; video/animation"/>
    <n v="0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n v="20.502500000000001"/>
    <b v="0"/>
    <s v="film &amp; video/animation"/>
    <n v="3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n v="9"/>
    <b v="0"/>
    <s v="film &amp; video/animation"/>
    <n v="2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n v="56.571428571428569"/>
    <b v="0"/>
    <s v="film &amp; video/animation"/>
    <n v="1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n v="0"/>
    <b v="0"/>
    <s v="film &amp; video/animation"/>
    <n v="0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n v="40"/>
    <b v="0"/>
    <s v="film &amp; video/animation"/>
    <n v="64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n v="13"/>
    <b v="0"/>
    <s v="film &amp; video/animation"/>
    <n v="0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n v="16.399999999999999"/>
    <b v="0"/>
    <s v="film &amp; video/animation"/>
    <n v="1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n v="22.5"/>
    <b v="0"/>
    <s v="film &amp; video/animation"/>
    <n v="0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n v="20.333333333333332"/>
    <b v="0"/>
    <s v="film &amp; video/animation"/>
    <n v="1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n v="0"/>
    <b v="0"/>
    <s v="film &amp; video/animation"/>
    <n v="0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n v="16.755102040816325"/>
    <b v="0"/>
    <s v="film &amp; video/animation"/>
    <n v="8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n v="25"/>
    <b v="0"/>
    <s v="film &amp; video/animation"/>
    <n v="0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n v="12.5"/>
    <b v="0"/>
    <s v="film &amp; video/animation"/>
    <n v="0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n v="0"/>
    <b v="0"/>
    <s v="film &amp; video/animation"/>
    <n v="0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n v="0"/>
    <b v="0"/>
    <s v="film &amp; video/animation"/>
    <n v="0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n v="113.63636363636364"/>
    <b v="0"/>
    <s v="film &amp; video/animation"/>
    <n v="2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n v="1"/>
    <b v="0"/>
    <s v="film &amp; video/animation"/>
    <n v="0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n v="17.25"/>
    <b v="0"/>
    <s v="film &amp; video/animation"/>
    <n v="27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n v="15.2"/>
    <b v="0"/>
    <s v="film &amp; video/animation"/>
    <n v="1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n v="110.64102564102564"/>
    <b v="0"/>
    <s v="film &amp; video/animation"/>
    <n v="22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n v="0"/>
    <b v="0"/>
    <s v="film &amp; video/animation"/>
    <n v="0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n v="0"/>
    <b v="0"/>
    <s v="film &amp; video/animation"/>
    <n v="0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n v="25.5"/>
    <b v="0"/>
    <s v="film &amp; video/animation"/>
    <n v="1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n v="38.476470588235294"/>
    <b v="0"/>
    <s v="film &amp; video/animation"/>
    <n v="12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n v="28.2"/>
    <b v="0"/>
    <s v="film &amp; video/animation"/>
    <n v="18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n v="61.5"/>
    <b v="0"/>
    <s v="film &amp; video/animation"/>
    <n v="3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n v="1"/>
    <b v="0"/>
    <s v="film &amp; video/animation"/>
    <n v="0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n v="0"/>
    <b v="0"/>
    <s v="film &amp; video/animation"/>
    <n v="0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n v="39.569274193548388"/>
    <b v="0"/>
    <s v="film &amp; video/animation"/>
    <n v="2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n v="0"/>
    <b v="0"/>
    <s v="film &amp; video/animation"/>
    <n v="0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n v="0"/>
    <b v="0"/>
    <s v="film &amp; video/animation"/>
    <n v="0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n v="88.8"/>
    <b v="0"/>
    <s v="film &amp; video/animation"/>
    <n v="33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n v="55.457142857142856"/>
    <b v="0"/>
    <s v="film &amp; video/animation"/>
    <n v="19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n v="87.142857142857139"/>
    <b v="0"/>
    <s v="film &amp; video/animation"/>
    <n v="6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n v="10"/>
    <b v="0"/>
    <s v="film &amp; video/animation"/>
    <n v="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n v="51.224489795918366"/>
    <b v="0"/>
    <s v="film &amp; video/animation"/>
    <n v="50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n v="13.545454545454545"/>
    <b v="0"/>
    <s v="film &amp; video/animation"/>
    <n v="0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n v="66.520080000000007"/>
    <b v="0"/>
    <s v="film &amp; video/animation"/>
    <n v="22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n v="50"/>
    <b v="0"/>
    <s v="film &amp; video/animation"/>
    <n v="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n v="0"/>
    <b v="0"/>
    <s v="film &amp; video/animation"/>
    <n v="0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n v="0"/>
    <b v="0"/>
    <s v="film &amp; video/animation"/>
    <n v="0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n v="71.666666666666671"/>
    <b v="0"/>
    <s v="film &amp; video/animation"/>
    <n v="0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n v="0"/>
    <b v="0"/>
    <s v="film &amp; video/animation"/>
    <n v="0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n v="0"/>
    <b v="0"/>
    <s v="film &amp; video/animation"/>
    <n v="0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n v="0"/>
    <b v="0"/>
    <s v="film &amp; video/animation"/>
    <n v="0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n v="0"/>
    <b v="0"/>
    <s v="film &amp; video/animation"/>
    <n v="0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n v="10.333333333333334"/>
    <b v="0"/>
    <s v="film &amp; video/animation"/>
    <n v="0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n v="0"/>
    <b v="0"/>
    <s v="film &amp; video/animation"/>
    <n v="0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n v="1"/>
    <b v="0"/>
    <s v="film &amp; video/animation"/>
    <n v="0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n v="10"/>
    <b v="0"/>
    <s v="film &amp; video/animation"/>
    <n v="1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n v="136.09090909090909"/>
    <b v="0"/>
    <s v="film &amp; video/animation"/>
    <n v="5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n v="73.461538461538467"/>
    <b v="0"/>
    <s v="film &amp; video/animation"/>
    <n v="10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n v="53.75"/>
    <b v="0"/>
    <s v="film &amp; video/animation"/>
    <n v="3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n v="0"/>
    <b v="0"/>
    <s v="film &amp; video/animation"/>
    <n v="0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n v="57.5"/>
    <b v="0"/>
    <s v="film &amp; video/animation"/>
    <n v="1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n v="12.666666666666666"/>
    <b v="0"/>
    <s v="film &amp; video/animation"/>
    <n v="2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n v="67"/>
    <b v="0"/>
    <s v="film &amp; video/animation"/>
    <n v="1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n v="3.7142857142857144"/>
    <b v="0"/>
    <s v="film &amp; video/animation"/>
    <n v="0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n v="250"/>
    <b v="0"/>
    <s v="film &amp; video/animation"/>
    <n v="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n v="64"/>
    <b v="0"/>
    <s v="film &amp; video/animation"/>
    <n v="3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n v="133.33333333333334"/>
    <b v="0"/>
    <s v="film &amp; video/animation"/>
    <n v="1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n v="10"/>
    <b v="0"/>
    <s v="film &amp; video/animation"/>
    <n v="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n v="0"/>
    <b v="0"/>
    <s v="film &amp; video/animation"/>
    <n v="0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n v="30"/>
    <b v="0"/>
    <s v="film &amp; video/animation"/>
    <n v="3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n v="5.5"/>
    <b v="0"/>
    <s v="film &amp; video/animation"/>
    <n v="0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n v="102.38235294117646"/>
    <b v="0"/>
    <s v="film &amp; video/animation"/>
    <n v="14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n v="16.666666666666668"/>
    <b v="0"/>
    <s v="film &amp; video/animation"/>
    <n v="3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n v="725.02941176470586"/>
    <b v="0"/>
    <s v="film &amp; video/animation"/>
    <n v="25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n v="0"/>
    <b v="0"/>
    <s v="film &amp; video/animation"/>
    <n v="0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n v="68.333333333333329"/>
    <b v="0"/>
    <s v="film &amp; video/animation"/>
    <n v="1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n v="0"/>
    <b v="0"/>
    <s v="film &amp; video/animation"/>
    <n v="0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n v="39.228571428571428"/>
    <b v="0"/>
    <s v="film &amp; video/animation"/>
    <n v="23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n v="150.14705882352942"/>
    <b v="1"/>
    <s v="theater/plays"/>
    <n v="10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n v="93.428571428571431"/>
    <b v="1"/>
    <s v="theater/plays"/>
    <n v="105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n v="110.96774193548387"/>
    <b v="1"/>
    <s v="theater/plays"/>
    <n v="115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n v="71.785714285714292"/>
    <b v="1"/>
    <s v="theater/plays"/>
    <n v="121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n v="29.258076923076924"/>
    <b v="1"/>
    <s v="theater/plays"/>
    <n v="109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n v="1000"/>
    <b v="1"/>
    <s v="theater/plays"/>
    <n v="1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n v="74.347826086956516"/>
    <b v="1"/>
    <s v="theater/plays"/>
    <n v="114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n v="63.829113924050631"/>
    <b v="1"/>
    <s v="theater/plays"/>
    <n v="10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n v="44.333333333333336"/>
    <b v="1"/>
    <s v="theater/plays"/>
    <n v="11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n v="86.944444444444443"/>
    <b v="1"/>
    <s v="theater/plays"/>
    <n v="130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n v="126.55172413793103"/>
    <b v="1"/>
    <s v="theater/plays"/>
    <n v="108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n v="129.03225806451613"/>
    <b v="1"/>
    <s v="theater/plays"/>
    <n v="100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n v="71.242774566473983"/>
    <b v="1"/>
    <s v="theater/plays"/>
    <n v="12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n v="117.88235294117646"/>
    <b v="1"/>
    <s v="theater/plays"/>
    <n v="100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n v="327.08333333333331"/>
    <b v="1"/>
    <s v="theater/plays"/>
    <n v="105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n v="34.745762711864408"/>
    <b v="1"/>
    <s v="theater/plays"/>
    <n v="103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n v="100.06410256410257"/>
    <b v="1"/>
    <s v="theater/plays"/>
    <n v="118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n v="40.847457627118644"/>
    <b v="1"/>
    <s v="theater/plays"/>
    <n v="121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n v="252.01666666666668"/>
    <b v="1"/>
    <s v="theater/plays"/>
    <n v="302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n v="25.161000000000001"/>
    <b v="1"/>
    <s v="theater/plays"/>
    <n v="1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n v="1"/>
    <b v="0"/>
    <s v="technology/web"/>
    <n v="0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n v="25"/>
    <b v="0"/>
    <s v="technology/web"/>
    <n v="1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n v="1"/>
    <b v="0"/>
    <s v="technology/web"/>
    <n v="0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n v="35"/>
    <b v="0"/>
    <s v="technology/web"/>
    <n v="0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n v="3"/>
    <b v="0"/>
    <s v="technology/web"/>
    <n v="1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n v="402.70588235294116"/>
    <b v="0"/>
    <s v="technology/web"/>
    <n v="27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n v="26"/>
    <b v="0"/>
    <s v="technology/web"/>
    <n v="0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n v="0"/>
    <b v="0"/>
    <s v="technology/web"/>
    <n v="0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n v="9"/>
    <b v="0"/>
    <s v="technology/web"/>
    <n v="0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n v="8.5"/>
    <b v="0"/>
    <s v="technology/web"/>
    <n v="3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n v="8.75"/>
    <b v="0"/>
    <s v="technology/web"/>
    <n v="1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n v="135.03571428571428"/>
    <b v="0"/>
    <s v="technology/web"/>
    <n v="5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n v="0"/>
    <b v="0"/>
    <s v="technology/web"/>
    <n v="0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n v="20.5"/>
    <b v="0"/>
    <s v="technology/web"/>
    <n v="0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n v="64.36363636363636"/>
    <b v="0"/>
    <s v="technology/web"/>
    <n v="37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n v="0"/>
    <b v="0"/>
    <s v="technology/web"/>
    <n v="0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n v="200"/>
    <b v="0"/>
    <s v="technology/web"/>
    <n v="3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n v="68.3"/>
    <b v="0"/>
    <s v="technology/web"/>
    <n v="1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n v="0"/>
    <b v="0"/>
    <s v="technology/web"/>
    <n v="0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n v="50"/>
    <b v="0"/>
    <s v="technology/web"/>
    <n v="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n v="4"/>
    <b v="0"/>
    <s v="technology/web"/>
    <n v="0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n v="27.5"/>
    <b v="0"/>
    <s v="technology/web"/>
    <n v="0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n v="0"/>
    <b v="0"/>
    <s v="technology/web"/>
    <n v="0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n v="34"/>
    <b v="0"/>
    <s v="technology/web"/>
    <n v="0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n v="1"/>
    <b v="0"/>
    <s v="technology/web"/>
    <n v="0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n v="0"/>
    <b v="0"/>
    <s v="technology/web"/>
    <n v="0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n v="1"/>
    <b v="0"/>
    <s v="technology/web"/>
    <n v="0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n v="0"/>
    <b v="0"/>
    <s v="technology/web"/>
    <n v="0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n v="49"/>
    <b v="0"/>
    <s v="technology/web"/>
    <n v="1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n v="20"/>
    <b v="0"/>
    <s v="technology/web"/>
    <n v="1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n v="142"/>
    <b v="0"/>
    <s v="technology/web"/>
    <n v="0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n v="53"/>
    <b v="0"/>
    <s v="technology/web"/>
    <n v="0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n v="0"/>
    <b v="0"/>
    <s v="technology/web"/>
    <n v="0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n v="38.444444444444443"/>
    <b v="0"/>
    <s v="technology/web"/>
    <n v="0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n v="20"/>
    <b v="0"/>
    <s v="technology/web"/>
    <n v="1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n v="64.75"/>
    <b v="0"/>
    <s v="technology/web"/>
    <n v="0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n v="1"/>
    <b v="0"/>
    <s v="technology/web"/>
    <n v="0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n v="10"/>
    <b v="0"/>
    <s v="technology/web"/>
    <n v="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n v="2"/>
    <b v="0"/>
    <s v="technology/web"/>
    <n v="0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n v="35"/>
    <b v="0"/>
    <s v="technology/web"/>
    <n v="1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n v="1"/>
    <b v="0"/>
    <s v="technology/web"/>
    <n v="0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n v="0"/>
    <b v="0"/>
    <s v="technology/web"/>
    <n v="0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n v="0"/>
    <b v="0"/>
    <s v="technology/web"/>
    <n v="0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n v="1"/>
    <b v="0"/>
    <s v="technology/web"/>
    <n v="0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n v="5"/>
    <b v="0"/>
    <s v="technology/web"/>
    <n v="1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n v="0"/>
    <b v="0"/>
    <s v="technology/web"/>
    <n v="0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n v="14"/>
    <b v="0"/>
    <s v="technology/web"/>
    <n v="1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n v="389.28571428571428"/>
    <b v="0"/>
    <s v="technology/web"/>
    <n v="9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n v="150.5"/>
    <b v="0"/>
    <s v="technology/web"/>
    <n v="3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n v="1"/>
    <b v="0"/>
    <s v="technology/web"/>
    <n v="0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n v="24.777777777777779"/>
    <b v="0"/>
    <s v="technology/web"/>
    <n v="4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n v="30.5"/>
    <b v="0"/>
    <s v="technology/web"/>
    <n v="0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n v="250"/>
    <b v="0"/>
    <s v="technology/web"/>
    <n v="3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n v="16.428571428571427"/>
    <b v="0"/>
    <s v="technology/web"/>
    <n v="23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n v="13"/>
    <b v="0"/>
    <s v="technology/web"/>
    <n v="0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n v="53.25"/>
    <b v="0"/>
    <s v="technology/web"/>
    <n v="0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n v="3"/>
    <b v="0"/>
    <s v="technology/web"/>
    <n v="0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n v="10"/>
    <b v="0"/>
    <s v="technology/web"/>
    <n v="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n v="121.42857142857143"/>
    <b v="0"/>
    <s v="technology/web"/>
    <n v="34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n v="15.5"/>
    <b v="0"/>
    <s v="technology/web"/>
    <n v="0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n v="100"/>
    <b v="0"/>
    <s v="technology/web"/>
    <n v="2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n v="23.333333333333332"/>
    <b v="0"/>
    <s v="technology/web"/>
    <n v="1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n v="0"/>
    <b v="0"/>
    <s v="technology/web"/>
    <n v="0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n v="45.386153846153846"/>
    <b v="0"/>
    <s v="technology/web"/>
    <n v="4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n v="0"/>
    <b v="0"/>
    <s v="technology/web"/>
    <n v="0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n v="16.375"/>
    <b v="0"/>
    <s v="technology/web"/>
    <n v="3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n v="10"/>
    <b v="0"/>
    <s v="technology/web"/>
    <n v="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n v="0"/>
    <b v="0"/>
    <s v="technology/web"/>
    <n v="0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n v="292.2"/>
    <b v="0"/>
    <s v="technology/web"/>
    <n v="1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n v="5"/>
    <b v="0"/>
    <s v="technology/web"/>
    <n v="1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n v="0"/>
    <b v="0"/>
    <s v="technology/web"/>
    <n v="0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n v="0"/>
    <b v="0"/>
    <s v="technology/web"/>
    <n v="0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n v="0"/>
    <b v="0"/>
    <s v="technology/web"/>
    <n v="0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n v="105.93388429752066"/>
    <b v="0"/>
    <s v="technology/web"/>
    <n v="21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n v="0"/>
    <b v="0"/>
    <s v="technology/web"/>
    <n v="0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n v="0"/>
    <b v="0"/>
    <s v="technology/web"/>
    <n v="0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n v="0"/>
    <b v="0"/>
    <s v="technology/web"/>
    <n v="0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n v="20"/>
    <b v="0"/>
    <s v="technology/web"/>
    <n v="3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n v="0"/>
    <b v="0"/>
    <s v="technology/web"/>
    <n v="0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n v="1"/>
    <b v="0"/>
    <s v="technology/web"/>
    <n v="0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n v="300"/>
    <b v="0"/>
    <s v="technology/web"/>
    <n v="1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n v="87"/>
    <b v="0"/>
    <s v="technology/web"/>
    <n v="1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n v="37.888888888888886"/>
    <b v="0"/>
    <s v="technology/web"/>
    <n v="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n v="0"/>
    <b v="0"/>
    <s v="technology/web"/>
    <n v="0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n v="0"/>
    <b v="0"/>
    <s v="technology/web"/>
    <n v="0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n v="0"/>
    <b v="0"/>
    <s v="technology/web"/>
    <n v="0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n v="111.41025641025641"/>
    <b v="0"/>
    <s v="technology/web"/>
    <n v="17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n v="90"/>
    <b v="0"/>
    <s v="technology/web"/>
    <n v="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n v="0"/>
    <b v="0"/>
    <s v="technology/web"/>
    <n v="0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n v="116.66666666666667"/>
    <b v="0"/>
    <s v="technology/web"/>
    <n v="0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n v="10"/>
    <b v="0"/>
    <s v="technology/web"/>
    <n v="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n v="76.666666666666671"/>
    <b v="0"/>
    <s v="technology/web"/>
    <n v="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n v="0"/>
    <b v="0"/>
    <s v="technology/web"/>
    <n v="0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n v="49.8"/>
    <b v="0"/>
    <s v="technology/web"/>
    <n v="12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n v="1"/>
    <b v="0"/>
    <s v="technology/web"/>
    <n v="0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n v="2"/>
    <b v="0"/>
    <s v="technology/web"/>
    <n v="0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n v="4"/>
    <b v="0"/>
    <s v="technology/web"/>
    <n v="0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n v="0"/>
    <b v="0"/>
    <s v="technology/web"/>
    <n v="0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x v="79"/>
    <n v="3"/>
    <b v="0"/>
    <s v="technology/web"/>
    <n v="0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n v="1"/>
    <b v="0"/>
    <s v="technology/web"/>
    <n v="0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n v="50.5"/>
    <b v="1"/>
    <s v="technology/wearables"/>
    <n v="144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n v="151.31746031746033"/>
    <b v="1"/>
    <s v="technology/wearables"/>
    <n v="119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n v="134.3592456301748"/>
    <b v="1"/>
    <s v="technology/wearables"/>
    <n v="1460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n v="174.02631578947367"/>
    <b v="1"/>
    <s v="technology/wearables"/>
    <n v="106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n v="73.486268364348675"/>
    <b v="1"/>
    <s v="technology/wearables"/>
    <n v="300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n v="23.518987341772153"/>
    <b v="1"/>
    <s v="technology/wearables"/>
    <n v="279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n v="39.074444444444445"/>
    <b v="1"/>
    <s v="technology/wearables"/>
    <n v="132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n v="125.94117647058823"/>
    <b v="1"/>
    <s v="technology/wearables"/>
    <n v="107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n v="1644"/>
    <b v="1"/>
    <s v="technology/wearables"/>
    <n v="127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n v="42.670731707317074"/>
    <b v="1"/>
    <s v="technology/wearables"/>
    <n v="140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n v="35.125"/>
    <b v="1"/>
    <s v="technology/wearables"/>
    <n v="112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n v="239.35238095238094"/>
    <b v="1"/>
    <s v="technology/wearables"/>
    <n v="101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n v="107.64285714285714"/>
    <b v="1"/>
    <s v="technology/wearables"/>
    <n v="100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n v="95.830623306233065"/>
    <b v="1"/>
    <s v="technology/wearables"/>
    <n v="141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n v="31.663376110562684"/>
    <b v="1"/>
    <s v="technology/wearables"/>
    <n v="267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n v="42.886861313868614"/>
    <b v="1"/>
    <s v="technology/wearables"/>
    <n v="147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n v="122.73563218390805"/>
    <b v="1"/>
    <s v="technology/wearables"/>
    <n v="214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n v="190.45454545454547"/>
    <b v="1"/>
    <s v="technology/wearables"/>
    <n v="126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n v="109.33695652173913"/>
    <b v="1"/>
    <s v="technology/wearables"/>
    <n v="104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n v="143.66666666666666"/>
    <b v="1"/>
    <s v="technology/wearables"/>
    <n v="101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n v="84.944444444444443"/>
    <b v="0"/>
    <s v="technology/wearables"/>
    <n v="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n v="10.555555555555555"/>
    <b v="0"/>
    <s v="technology/wearables"/>
    <n v="1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n v="39"/>
    <b v="0"/>
    <s v="technology/wearables"/>
    <n v="0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n v="100"/>
    <b v="0"/>
    <s v="technology/wearables"/>
    <n v="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n v="31.172413793103448"/>
    <b v="0"/>
    <s v="technology/wearables"/>
    <n v="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n v="155.33333333333334"/>
    <b v="0"/>
    <s v="technology/wearables"/>
    <n v="19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n v="2"/>
    <b v="0"/>
    <s v="technology/wearables"/>
    <n v="0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n v="178.92857142857142"/>
    <b v="0"/>
    <s v="technology/wearables"/>
    <n v="10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n v="27.36"/>
    <b v="0"/>
    <s v="technology/wearables"/>
    <n v="5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n v="1536.25"/>
    <b v="0"/>
    <s v="technology/wearables"/>
    <n v="22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n v="84.99677419354839"/>
    <b v="0"/>
    <s v="technology/wearables"/>
    <n v="2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n v="788.5333333333333"/>
    <b v="0"/>
    <s v="technology/wearables"/>
    <n v="39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n v="50.29767441860465"/>
    <b v="0"/>
    <s v="technology/wearables"/>
    <n v="22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n v="68.333333333333329"/>
    <b v="0"/>
    <s v="technology/wearables"/>
    <n v="0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n v="7.5"/>
    <b v="0"/>
    <s v="technology/wearables"/>
    <n v="0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n v="34.269230769230766"/>
    <b v="0"/>
    <s v="technology/wearables"/>
    <n v="15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n v="61.291666666666664"/>
    <b v="0"/>
    <s v="technology/wearables"/>
    <n v="1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n v="133.25"/>
    <b v="0"/>
    <s v="technology/wearables"/>
    <n v="26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n v="65.17647058823529"/>
    <b v="0"/>
    <s v="technology/wearables"/>
    <n v="4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n v="93.90425531914893"/>
    <b v="0"/>
    <s v="technology/wearables"/>
    <n v="15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n v="150.65116279069767"/>
    <b v="0"/>
    <s v="technology/wearables"/>
    <n v="26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n v="1"/>
    <b v="0"/>
    <s v="technology/wearables"/>
    <n v="0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n v="13.25"/>
    <b v="0"/>
    <s v="technology/wearables"/>
    <n v="0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n v="99.333333333333329"/>
    <b v="0"/>
    <s v="technology/wearables"/>
    <n v="1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n v="177.39259259259259"/>
    <b v="0"/>
    <s v="technology/wearables"/>
    <n v="7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n v="55.3"/>
    <b v="0"/>
    <s v="technology/wearables"/>
    <n v="28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n v="0"/>
    <b v="0"/>
    <s v="technology/wearables"/>
    <n v="0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n v="591.66666666666663"/>
    <b v="0"/>
    <s v="technology/wearables"/>
    <n v="4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n v="405.5"/>
    <b v="0"/>
    <s v="technology/wearables"/>
    <n v="73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n v="343.14732142857144"/>
    <b v="0"/>
    <s v="technology/wearables"/>
    <n v="58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n v="72.588235294117652"/>
    <b v="0"/>
    <s v="technology/wearables"/>
    <n v="1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n v="26"/>
    <b v="0"/>
    <s v="technology/wearables"/>
    <n v="1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n v="6.4975124378109452"/>
    <b v="0"/>
    <s v="technology/wearables"/>
    <n v="7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n v="119.38513513513513"/>
    <b v="0"/>
    <s v="technology/wearables"/>
    <n v="35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n v="84.285714285714292"/>
    <b v="0"/>
    <s v="technology/wearables"/>
    <n v="0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n v="90.857142857142861"/>
    <b v="0"/>
    <s v="technology/wearables"/>
    <n v="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n v="1"/>
    <b v="0"/>
    <s v="technology/wearables"/>
    <n v="0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n v="20.342105263157894"/>
    <b v="0"/>
    <s v="technology/wearables"/>
    <n v="46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n v="530.68965517241384"/>
    <b v="0"/>
    <s v="technology/wearables"/>
    <n v="15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n v="120.39184269662923"/>
    <b v="0"/>
    <s v="technology/wearables"/>
    <n v="82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n v="13"/>
    <b v="0"/>
    <s v="technology/wearables"/>
    <n v="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n v="291.33333333333331"/>
    <b v="0"/>
    <s v="technology/wearables"/>
    <n v="27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n v="124.9191891891892"/>
    <b v="0"/>
    <s v="technology/wearables"/>
    <n v="31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n v="119.57142857142857"/>
    <b v="0"/>
    <s v="technology/wearables"/>
    <n v="6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n v="120.25"/>
    <b v="0"/>
    <s v="technology/wearables"/>
    <n v="1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n v="195.4"/>
    <b v="0"/>
    <s v="technology/wearables"/>
    <n v="1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n v="0"/>
    <b v="0"/>
    <s v="technology/wearables"/>
    <n v="0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n v="117.69868421052631"/>
    <b v="0"/>
    <s v="technology/wearables"/>
    <n v="79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n v="23.948509485094849"/>
    <b v="0"/>
    <s v="technology/wearables"/>
    <n v="22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n v="30.5"/>
    <b v="0"/>
    <s v="technology/wearables"/>
    <n v="0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n v="0"/>
    <b v="0"/>
    <s v="technology/wearables"/>
    <n v="0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n v="99.973372781065095"/>
    <b v="0"/>
    <s v="technology/wearables"/>
    <n v="34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n v="26.25"/>
    <b v="0"/>
    <s v="technology/wearables"/>
    <n v="0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n v="199"/>
    <b v="0"/>
    <s v="technology/wearables"/>
    <n v="1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n v="80.321428571428569"/>
    <b v="0"/>
    <s v="technology/wearables"/>
    <n v="15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n v="115.75"/>
    <b v="0"/>
    <s v="technology/wearables"/>
    <n v="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n v="44.6875"/>
    <b v="0"/>
    <s v="technology/wearables"/>
    <n v="10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n v="76.25"/>
    <b v="0"/>
    <s v="technology/wearables"/>
    <n v="0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n v="22.5"/>
    <b v="0"/>
    <s v="technology/wearables"/>
    <n v="1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n v="19.399999999999999"/>
    <b v="0"/>
    <s v="technology/wearables"/>
    <n v="1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n v="66.707317073170728"/>
    <b v="1"/>
    <s v="publishing/nonfiction"/>
    <n v="144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n v="84.142857142857139"/>
    <b v="1"/>
    <s v="publishing/nonfiction"/>
    <n v="122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n v="215.72549019607843"/>
    <b v="1"/>
    <s v="publishing/nonfiction"/>
    <n v="132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n v="54.69"/>
    <b v="1"/>
    <s v="publishing/nonfiction"/>
    <n v="10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n v="51.62944055944056"/>
    <b v="1"/>
    <s v="publishing/nonfiction"/>
    <n v="105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n v="143.35714285714286"/>
    <b v="1"/>
    <s v="publishing/nonfiction"/>
    <n v="100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n v="72.428571428571431"/>
    <b v="1"/>
    <s v="publishing/nonfiction"/>
    <n v="10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n v="36.530201342281877"/>
    <b v="1"/>
    <s v="publishing/nonfiction"/>
    <n v="156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n v="60.903461538461535"/>
    <b v="1"/>
    <s v="publishing/nonfiction"/>
    <n v="106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n v="43.55"/>
    <b v="1"/>
    <s v="publishing/nonfiction"/>
    <n v="131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n v="99.766037735849054"/>
    <b v="1"/>
    <s v="publishing/nonfiction"/>
    <n v="132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n v="88.732394366197184"/>
    <b v="1"/>
    <s v="publishing/nonfiction"/>
    <n v="126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n v="4.9230769230769234"/>
    <b v="1"/>
    <s v="publishing/nonfiction"/>
    <n v="160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n v="17.822485207100591"/>
    <b v="1"/>
    <s v="publishing/nonfiction"/>
    <n v="120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n v="187.19298245614036"/>
    <b v="1"/>
    <s v="publishing/nonfiction"/>
    <n v="12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n v="234.80786026200875"/>
    <b v="1"/>
    <s v="publishing/nonfiction"/>
    <n v="114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n v="105.04629629629629"/>
    <b v="1"/>
    <s v="publishing/nonfiction"/>
    <n v="315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n v="56.666666666666664"/>
    <b v="1"/>
    <s v="publishing/nonfiction"/>
    <n v="122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n v="39.048780487804876"/>
    <b v="1"/>
    <s v="publishing/nonfiction"/>
    <n v="107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n v="68.345323741007192"/>
    <b v="1"/>
    <s v="publishing/nonfiction"/>
    <n v="158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n v="169.57894736842104"/>
    <b v="1"/>
    <s v="publishing/nonfiction"/>
    <n v="107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n v="141.42340425531913"/>
    <b v="1"/>
    <s v="publishing/nonfiction"/>
    <n v="102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n v="67.391304347826093"/>
    <b v="1"/>
    <s v="publishing/nonfiction"/>
    <n v="111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n v="54.266666666666666"/>
    <b v="1"/>
    <s v="publishing/nonfiction"/>
    <n v="148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n v="82.516129032258064"/>
    <b v="1"/>
    <s v="publishing/nonfiction"/>
    <n v="102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n v="53.729729729729726"/>
    <b v="1"/>
    <s v="publishing/nonfiction"/>
    <n v="179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n v="34.206185567010309"/>
    <b v="1"/>
    <s v="publishing/nonfiction"/>
    <n v="111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n v="127.32727272727273"/>
    <b v="1"/>
    <s v="publishing/nonfiction"/>
    <n v="100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n v="45.56818181818182"/>
    <b v="1"/>
    <s v="publishing/nonfiction"/>
    <n v="100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n v="95.963636363636368"/>
    <b v="1"/>
    <s v="publishing/nonfiction"/>
    <n v="106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n v="77.271186440677965"/>
    <b v="1"/>
    <s v="publishing/nonfiction"/>
    <n v="103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n v="57.338709677419352"/>
    <b v="1"/>
    <s v="publishing/nonfiction"/>
    <n v="119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n v="53.19047619047619"/>
    <b v="1"/>
    <s v="publishing/nonfiction"/>
    <n v="112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n v="492.30769230769232"/>
    <b v="1"/>
    <s v="publishing/nonfiction"/>
    <n v="128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n v="42.346938775510203"/>
    <b v="1"/>
    <s v="publishing/nonfiction"/>
    <n v="104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n v="37.466029411764708"/>
    <b v="1"/>
    <s v="publishing/nonfiction"/>
    <n v="102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n v="37.454545454545453"/>
    <b v="1"/>
    <s v="publishing/nonfiction"/>
    <n v="118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n v="33.055555555555557"/>
    <b v="1"/>
    <s v="publishing/nonfiction"/>
    <n v="238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n v="134.21052631578948"/>
    <b v="1"/>
    <s v="publishing/nonfiction"/>
    <n v="102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n v="51.474747474747474"/>
    <b v="1"/>
    <s v="publishing/nonfiction"/>
    <n v="102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n v="0"/>
    <b v="0"/>
    <s v="publishing/fiction"/>
    <n v="0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n v="39.166666666666664"/>
    <b v="0"/>
    <s v="publishing/fiction"/>
    <n v="5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n v="0"/>
    <b v="0"/>
    <s v="publishing/fiction"/>
    <n v="0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n v="5"/>
    <b v="0"/>
    <s v="publishing/fiction"/>
    <n v="0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n v="0"/>
    <b v="0"/>
    <s v="publishing/fiction"/>
    <n v="0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n v="57.295454545454547"/>
    <b v="0"/>
    <s v="publishing/fiction"/>
    <n v="36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n v="0"/>
    <b v="0"/>
    <s v="publishing/fiction"/>
    <n v="0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n v="59"/>
    <b v="0"/>
    <s v="publishing/fiction"/>
    <n v="4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n v="0"/>
    <b v="0"/>
    <s v="publishing/fiction"/>
    <n v="0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n v="31.846153846153847"/>
    <b v="0"/>
    <s v="publishing/fiction"/>
    <n v="41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n v="0"/>
    <b v="0"/>
    <s v="publishing/fiction"/>
    <n v="0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n v="10"/>
    <b v="0"/>
    <s v="publishing/fiction"/>
    <n v="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n v="50"/>
    <b v="0"/>
    <s v="publishing/fiction"/>
    <n v="3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n v="16"/>
    <b v="0"/>
    <s v="publishing/fiction"/>
    <n v="1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n v="39"/>
    <b v="0"/>
    <s v="publishing/fiction"/>
    <n v="70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n v="34"/>
    <b v="0"/>
    <s v="publishing/fiction"/>
    <n v="2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n v="63.122807017543863"/>
    <b v="0"/>
    <s v="publishing/fiction"/>
    <n v="51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n v="7"/>
    <b v="0"/>
    <s v="publishing/fiction"/>
    <n v="1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n v="2"/>
    <b v="0"/>
    <s v="publishing/fiction"/>
    <n v="0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n v="66.666666666666671"/>
    <b v="0"/>
    <s v="publishing/fiction"/>
    <n v="3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n v="38.518518518518519"/>
    <b v="1"/>
    <s v="music/rock"/>
    <n v="104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n v="42.609200000000001"/>
    <b v="1"/>
    <s v="music/rock"/>
    <n v="133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n v="50"/>
    <b v="1"/>
    <s v="music/rock"/>
    <n v="10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n v="63.485714285714288"/>
    <b v="1"/>
    <s v="music/rock"/>
    <n v="14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n v="102.5"/>
    <b v="1"/>
    <s v="music/rock"/>
    <n v="103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n v="31.142758620689655"/>
    <b v="1"/>
    <s v="music/rock"/>
    <n v="181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n v="162.27272727272728"/>
    <b v="1"/>
    <s v="music/rock"/>
    <n v="143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n v="80.588235294117652"/>
    <b v="1"/>
    <s v="music/rock"/>
    <n v="114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n v="59.85441176470588"/>
    <b v="1"/>
    <s v="music/rock"/>
    <n v="204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n v="132.85714285714286"/>
    <b v="1"/>
    <s v="music/rock"/>
    <n v="109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n v="92.547820512820508"/>
    <b v="1"/>
    <s v="music/rock"/>
    <n v="144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n v="60.859375"/>
    <b v="1"/>
    <s v="music/rock"/>
    <n v="104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n v="41.851833333333339"/>
    <b v="1"/>
    <s v="music/rock"/>
    <n v="100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n v="88.325937499999995"/>
    <b v="1"/>
    <s v="music/rock"/>
    <n v="103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n v="158.96226415094338"/>
    <b v="1"/>
    <s v="music/rock"/>
    <n v="105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n v="85.054347826086953"/>
    <b v="1"/>
    <s v="music/rock"/>
    <n v="112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n v="112.61111111111111"/>
    <b v="1"/>
    <s v="music/rock"/>
    <n v="10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n v="45.436619718309856"/>
    <b v="1"/>
    <s v="music/rock"/>
    <n v="108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n v="46.218390804597703"/>
    <b v="1"/>
    <s v="music/rock"/>
    <n v="115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n v="178.60714285714286"/>
    <b v="1"/>
    <s v="music/rock"/>
    <n v="100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n v="40.75"/>
    <b v="1"/>
    <s v="music/rock"/>
    <n v="152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n v="43.733921568627444"/>
    <b v="1"/>
    <s v="music/rock"/>
    <n v="112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n v="81.066666666666663"/>
    <b v="1"/>
    <s v="music/rock"/>
    <n v="101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n v="74.60526315789474"/>
    <b v="1"/>
    <s v="music/rock"/>
    <n v="123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n v="305.55555555555554"/>
    <b v="1"/>
    <s v="music/rock"/>
    <n v="100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n v="58.333333333333336"/>
    <b v="1"/>
    <s v="music/rock"/>
    <n v="105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n v="117.67605633802818"/>
    <b v="1"/>
    <s v="music/rock"/>
    <n v="104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n v="73.771929824561397"/>
    <b v="1"/>
    <s v="music/rock"/>
    <n v="105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n v="104.65116279069767"/>
    <b v="1"/>
    <s v="music/rock"/>
    <n v="100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n v="79.82692307692308"/>
    <b v="1"/>
    <s v="music/rock"/>
    <n v="104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n v="58.333333333333336"/>
    <b v="1"/>
    <s v="music/rock"/>
    <n v="105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n v="86.666666666666671"/>
    <b v="1"/>
    <s v="music/rock"/>
    <n v="104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n v="27.606060606060606"/>
    <b v="1"/>
    <s v="music/rock"/>
    <n v="152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n v="24.999375000000001"/>
    <b v="1"/>
    <s v="music/rock"/>
    <n v="160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n v="45.464285714285715"/>
    <b v="1"/>
    <s v="music/rock"/>
    <n v="127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n v="99.534883720930239"/>
    <b v="1"/>
    <s v="music/rock"/>
    <n v="107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n v="39.31"/>
    <b v="1"/>
    <s v="music/rock"/>
    <n v="115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n v="89.419999999999987"/>
    <b v="1"/>
    <s v="music/rock"/>
    <n v="13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n v="28.684210526315791"/>
    <b v="1"/>
    <s v="music/rock"/>
    <n v="156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n v="31.071428571428573"/>
    <b v="1"/>
    <s v="music/rock"/>
    <n v="109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n v="70.55263157894737"/>
    <b v="1"/>
    <s v="music/rock"/>
    <n v="134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n v="224.12820512820514"/>
    <b v="1"/>
    <s v="music/rock"/>
    <n v="100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n v="51.811594202898547"/>
    <b v="1"/>
    <s v="music/rock"/>
    <n v="119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n v="43.515151515151516"/>
    <b v="1"/>
    <s v="music/rock"/>
    <n v="180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n v="39.816666666666663"/>
    <b v="1"/>
    <s v="music/rock"/>
    <n v="134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n v="126.8080808080808"/>
    <b v="1"/>
    <s v="music/rock"/>
    <n v="100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n v="113.87755102040816"/>
    <b v="1"/>
    <s v="music/rock"/>
    <n v="101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n v="28.181818181818183"/>
    <b v="1"/>
    <s v="music/rock"/>
    <n v="10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n v="36.60526315789474"/>
    <b v="1"/>
    <s v="music/rock"/>
    <n v="107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n v="32.5"/>
    <b v="1"/>
    <s v="music/rock"/>
    <n v="104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n v="60.65625"/>
    <b v="1"/>
    <s v="music/rock"/>
    <n v="108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n v="175"/>
    <b v="1"/>
    <s v="music/rock"/>
    <n v="233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n v="97.993896103896105"/>
    <b v="1"/>
    <s v="music/rock"/>
    <n v="101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n v="148.78048780487805"/>
    <b v="1"/>
    <s v="music/rock"/>
    <n v="102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n v="96.08"/>
    <b v="1"/>
    <s v="music/rock"/>
    <n v="131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n v="58.625"/>
    <b v="1"/>
    <s v="music/rock"/>
    <n v="117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n v="109.70695652173914"/>
    <b v="1"/>
    <s v="music/rock"/>
    <n v="101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n v="49.112903225806448"/>
    <b v="1"/>
    <s v="music/rock"/>
    <n v="122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n v="47.672131147540981"/>
    <b v="1"/>
    <s v="music/rock"/>
    <n v="145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n v="60.737812499999997"/>
    <b v="1"/>
    <s v="music/rock"/>
    <n v="11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n v="63.37715789473684"/>
    <b v="1"/>
    <s v="music/metal"/>
    <n v="120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n v="53.893617021276597"/>
    <b v="1"/>
    <s v="music/metal"/>
    <n v="101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n v="66.871794871794876"/>
    <b v="1"/>
    <s v="music/metal"/>
    <n v="104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n v="63.102362204724407"/>
    <b v="1"/>
    <s v="music/metal"/>
    <n v="26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n v="36.628930817610062"/>
    <b v="1"/>
    <s v="music/metal"/>
    <n v="194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n v="34.005706214689269"/>
    <b v="1"/>
    <s v="music/metal"/>
    <n v="120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n v="28.553404255319148"/>
    <b v="1"/>
    <s v="music/metal"/>
    <n v="122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n v="10"/>
    <b v="1"/>
    <s v="music/metal"/>
    <n v="10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n v="18.75"/>
    <b v="1"/>
    <s v="music/metal"/>
    <n v="100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n v="41.704347826086959"/>
    <b v="1"/>
    <s v="music/metal"/>
    <n v="120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n v="46.669172932330824"/>
    <b v="1"/>
    <s v="music/metal"/>
    <n v="155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n v="37.271428571428572"/>
    <b v="1"/>
    <s v="music/metal"/>
    <n v="130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n v="59.258064516129032"/>
    <b v="1"/>
    <s v="music/metal"/>
    <n v="105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n v="30"/>
    <b v="1"/>
    <s v="music/metal"/>
    <n v="10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n v="65.8623246492986"/>
    <b v="1"/>
    <s v="music/metal"/>
    <n v="118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n v="31.914893617021278"/>
    <b v="1"/>
    <s v="music/metal"/>
    <n v="103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n v="19.464285714285715"/>
    <b v="1"/>
    <s v="music/metal"/>
    <n v="218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n v="50"/>
    <b v="1"/>
    <s v="music/metal"/>
    <n v="10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n v="22.737763157894737"/>
    <b v="1"/>
    <s v="music/metal"/>
    <n v="144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n v="42.724489795918366"/>
    <b v="1"/>
    <s v="music/metal"/>
    <n v="105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n v="52.916666666666664"/>
    <b v="0"/>
    <s v="music/jazz"/>
    <n v="18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n v="50.5"/>
    <b v="0"/>
    <s v="music/jazz"/>
    <n v="2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n v="42.5"/>
    <b v="0"/>
    <s v="music/jazz"/>
    <n v="0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n v="18"/>
    <b v="0"/>
    <s v="music/jazz"/>
    <n v="5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n v="34.177215189873415"/>
    <b v="0"/>
    <s v="music/jazz"/>
    <n v="42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n v="22.5"/>
    <b v="0"/>
    <s v="music/jazz"/>
    <n v="2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n v="58.18181818181818"/>
    <b v="0"/>
    <s v="music/jazz"/>
    <n v="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n v="109.18181818181819"/>
    <b v="0"/>
    <s v="music/jazz"/>
    <n v="24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n v="50"/>
    <b v="0"/>
    <s v="music/jazz"/>
    <n v="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n v="346.66666666666669"/>
    <b v="0"/>
    <s v="music/jazz"/>
    <n v="12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n v="12.4"/>
    <b v="0"/>
    <s v="music/jazz"/>
    <n v="0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n v="27.083333333333332"/>
    <b v="0"/>
    <s v="music/jazz"/>
    <n v="5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n v="32.5"/>
    <b v="0"/>
    <s v="music/jazz"/>
    <n v="1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n v="9"/>
    <b v="0"/>
    <s v="music/jazz"/>
    <n v="1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n v="34.761904761904759"/>
    <b v="0"/>
    <s v="music/jazz"/>
    <n v="24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n v="0"/>
    <b v="0"/>
    <s v="music/jazz"/>
    <n v="0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n v="28.577777777777779"/>
    <b v="0"/>
    <s v="music/jazz"/>
    <n v="41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n v="46.586206896551722"/>
    <b v="0"/>
    <s v="music/jazz"/>
    <n v="68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n v="32.5"/>
    <b v="0"/>
    <s v="music/jazz"/>
    <n v="1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n v="21.466666666666665"/>
    <b v="0"/>
    <s v="music/jazz"/>
    <n v="31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n v="14.125"/>
    <b v="0"/>
    <s v="music/indie rock"/>
    <n v="3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n v="30"/>
    <b v="0"/>
    <s v="music/indie rock"/>
    <n v="1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n v="21.571428571428573"/>
    <b v="0"/>
    <s v="music/indie rock"/>
    <n v="20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n v="83.375"/>
    <b v="0"/>
    <s v="music/indie rock"/>
    <n v="40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n v="10"/>
    <b v="0"/>
    <s v="music/indie rock"/>
    <n v="1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n v="35.714285714285715"/>
    <b v="0"/>
    <s v="music/indie rock"/>
    <n v="7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n v="29.285714285714285"/>
    <b v="0"/>
    <s v="music/indie rock"/>
    <n v="41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n v="0"/>
    <b v="0"/>
    <s v="music/indie rock"/>
    <n v="0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n v="18"/>
    <b v="0"/>
    <s v="music/indie rock"/>
    <n v="7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n v="73.760000000000005"/>
    <b v="0"/>
    <s v="music/indie rock"/>
    <n v="9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n v="31.25"/>
    <b v="0"/>
    <s v="music/indie rock"/>
    <n v="4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n v="28.888888888888889"/>
    <b v="0"/>
    <s v="music/indie rock"/>
    <n v="3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n v="143.8235294117647"/>
    <b v="0"/>
    <s v="music/indie rock"/>
    <n v="41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n v="40"/>
    <b v="0"/>
    <s v="music/indie rock"/>
    <n v="1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n v="147.81132075471697"/>
    <b v="0"/>
    <s v="music/indie rock"/>
    <n v="39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n v="27.857142857142858"/>
    <b v="0"/>
    <s v="music/indie rock"/>
    <n v="2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n v="44.444444444444443"/>
    <b v="0"/>
    <s v="music/indie rock"/>
    <n v="40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n v="0"/>
    <b v="0"/>
    <s v="music/indie rock"/>
    <n v="0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n v="35"/>
    <b v="0"/>
    <s v="music/indie rock"/>
    <n v="3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n v="35"/>
    <b v="0"/>
    <s v="music/indie rock"/>
    <n v="37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n v="10.5"/>
    <b v="0"/>
    <s v="music/jazz"/>
    <n v="0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n v="0"/>
    <b v="0"/>
    <s v="music/jazz"/>
    <n v="0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n v="30"/>
    <b v="0"/>
    <s v="music/jazz"/>
    <n v="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n v="40"/>
    <b v="0"/>
    <s v="music/jazz"/>
    <n v="3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n v="50.333333333333336"/>
    <b v="0"/>
    <s v="music/jazz"/>
    <n v="0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n v="32.666666666666664"/>
    <b v="0"/>
    <s v="music/jazz"/>
    <n v="3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n v="0"/>
    <b v="0"/>
    <s v="music/jazz"/>
    <n v="0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n v="0"/>
    <b v="0"/>
    <s v="music/jazz"/>
    <n v="0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n v="0"/>
    <b v="0"/>
    <s v="music/jazz"/>
    <n v="0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n v="65"/>
    <b v="0"/>
    <s v="music/jazz"/>
    <n v="3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n v="24.6"/>
    <b v="0"/>
    <s v="music/jazz"/>
    <n v="22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n v="0"/>
    <b v="0"/>
    <s v="music/jazz"/>
    <n v="0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n v="15"/>
    <b v="0"/>
    <s v="music/jazz"/>
    <n v="1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n v="82.583333333333329"/>
    <b v="0"/>
    <s v="music/jazz"/>
    <n v="7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n v="0"/>
    <b v="0"/>
    <s v="music/jazz"/>
    <n v="0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n v="41.666666666666664"/>
    <b v="0"/>
    <s v="music/jazz"/>
    <n v="6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n v="0"/>
    <b v="0"/>
    <s v="music/jazz"/>
    <n v="0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n v="30"/>
    <b v="0"/>
    <s v="music/jazz"/>
    <n v="1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n v="19.600000000000001"/>
    <b v="0"/>
    <s v="music/jazz"/>
    <n v="5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n v="100"/>
    <b v="0"/>
    <s v="music/jazz"/>
    <n v="1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n v="0"/>
    <b v="0"/>
    <s v="music/jazz"/>
    <n v="0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n v="231.75"/>
    <b v="0"/>
    <s v="music/jazz"/>
    <n v="31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n v="189.33333333333334"/>
    <b v="0"/>
    <s v="music/jazz"/>
    <n v="21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n v="55"/>
    <b v="0"/>
    <s v="music/jazz"/>
    <n v="2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n v="21.8"/>
    <b v="0"/>
    <s v="music/jazz"/>
    <n v="11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n v="32"/>
    <b v="0"/>
    <s v="music/jazz"/>
    <n v="3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n v="0"/>
    <b v="0"/>
    <s v="music/jazz"/>
    <n v="0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n v="0"/>
    <b v="0"/>
    <s v="music/jazz"/>
    <n v="0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n v="56.25"/>
    <b v="0"/>
    <s v="music/jazz"/>
    <n v="11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n v="0"/>
    <b v="0"/>
    <s v="music/jazz"/>
    <n v="0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n v="69"/>
    <b v="0"/>
    <s v="music/jazz"/>
    <n v="38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n v="18.714285714285715"/>
    <b v="0"/>
    <s v="music/jazz"/>
    <n v="7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n v="46.033333333333331"/>
    <b v="0"/>
    <s v="music/jazz"/>
    <n v="15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n v="60"/>
    <b v="0"/>
    <s v="music/jazz"/>
    <n v="6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n v="50.666666666666664"/>
    <b v="0"/>
    <s v="music/jazz"/>
    <n v="30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n v="25"/>
    <b v="0"/>
    <s v="music/jazz"/>
    <n v="1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n v="0"/>
    <b v="0"/>
    <s v="music/jazz"/>
    <n v="0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n v="20"/>
    <b v="0"/>
    <s v="music/jazz"/>
    <n v="1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n v="25"/>
    <b v="0"/>
    <s v="music/jazz"/>
    <n v="0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n v="20"/>
    <b v="0"/>
    <s v="music/jazz"/>
    <n v="1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n v="110.28571428571429"/>
    <b v="0"/>
    <s v="technology/wearables"/>
    <n v="17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n v="37.451612903225808"/>
    <b v="0"/>
    <s v="technology/wearables"/>
    <n v="2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n v="41.75"/>
    <b v="0"/>
    <s v="technology/wearables"/>
    <n v="9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n v="24.083333333333332"/>
    <b v="0"/>
    <s v="technology/wearables"/>
    <n v="10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n v="69.40625"/>
    <b v="0"/>
    <s v="technology/wearables"/>
    <n v="13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n v="155.25"/>
    <b v="0"/>
    <s v="technology/wearables"/>
    <n v="2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n v="57.2"/>
    <b v="0"/>
    <s v="technology/wearables"/>
    <n v="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n v="0"/>
    <b v="0"/>
    <s v="technology/wearables"/>
    <n v="0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n v="60"/>
    <b v="0"/>
    <s v="technology/wearables"/>
    <n v="12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n v="39"/>
    <b v="0"/>
    <s v="technology/wearables"/>
    <n v="1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n v="58.416666666666664"/>
    <b v="0"/>
    <s v="technology/wearables"/>
    <n v="28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n v="158.63636363636363"/>
    <b v="0"/>
    <s v="technology/wearables"/>
    <n v="38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n v="99.857142857142861"/>
    <b v="0"/>
    <s v="technology/wearables"/>
    <n v="40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n v="25.2"/>
    <b v="0"/>
    <s v="technology/wearables"/>
    <n v="1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n v="89.191780821917803"/>
    <b v="0"/>
    <s v="technology/wearables"/>
    <n v="4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n v="182.6236559139785"/>
    <b v="0"/>
    <s v="technology/wearables"/>
    <n v="6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n v="50.647058823529413"/>
    <b v="0"/>
    <s v="technology/wearables"/>
    <n v="2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n v="33.285714285714285"/>
    <b v="0"/>
    <s v="technology/wearables"/>
    <n v="2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n v="51.823529411764703"/>
    <b v="0"/>
    <s v="technology/wearables"/>
    <n v="11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n v="113.62573099415205"/>
    <b v="0"/>
    <s v="technology/wearables"/>
    <n v="39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n v="136.46276595744681"/>
    <b v="0"/>
    <s v="technology/wearables"/>
    <n v="46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n v="364.35454545454547"/>
    <b v="0"/>
    <s v="technology/wearables"/>
    <n v="42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n v="19.243243243243242"/>
    <b v="0"/>
    <s v="technology/wearables"/>
    <n v="28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n v="41.888888888888886"/>
    <b v="0"/>
    <s v="technology/wearables"/>
    <n v="1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n v="30.310344827586206"/>
    <b v="0"/>
    <s v="technology/wearables"/>
    <n v="1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n v="49.666666666666664"/>
    <b v="0"/>
    <s v="technology/wearables"/>
    <n v="1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n v="59.2"/>
    <b v="0"/>
    <s v="technology/wearables"/>
    <n v="15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n v="43.97530864197531"/>
    <b v="0"/>
    <s v="technology/wearables"/>
    <n v="18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n v="26.5"/>
    <b v="0"/>
    <s v="technology/wearables"/>
    <n v="1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n v="1272.7272727272727"/>
    <b v="0"/>
    <s v="technology/wearables"/>
    <n v="4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n v="164"/>
    <b v="0"/>
    <s v="technology/wearables"/>
    <n v="46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n v="45.2"/>
    <b v="0"/>
    <s v="technology/wearables"/>
    <n v="0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n v="153.88888888888889"/>
    <b v="0"/>
    <s v="technology/wearables"/>
    <n v="35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n v="51.375"/>
    <b v="0"/>
    <s v="technology/wearables"/>
    <n v="2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n v="93.333333333333329"/>
    <b v="0"/>
    <s v="technology/wearables"/>
    <n v="1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n v="108.625"/>
    <b v="0"/>
    <s v="technology/wearables"/>
    <n v="3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n v="160.5"/>
    <b v="0"/>
    <s v="technology/wearables"/>
    <n v="2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n v="75.75"/>
    <b v="0"/>
    <s v="technology/wearables"/>
    <n v="34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n v="790.83739837398377"/>
    <b v="0"/>
    <s v="technology/wearables"/>
    <n v="56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n v="301.93916666666667"/>
    <b v="0"/>
    <s v="technology/wearables"/>
    <n v="83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n v="47.935483870967744"/>
    <b v="0"/>
    <s v="technology/wearables"/>
    <n v="15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n v="2.75"/>
    <b v="0"/>
    <s v="technology/wearables"/>
    <n v="0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n v="1"/>
    <b v="0"/>
    <s v="technology/wearables"/>
    <n v="0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n v="171.79329608938548"/>
    <b v="0"/>
    <s v="technology/wearables"/>
    <n v="30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n v="35.333333333333336"/>
    <b v="0"/>
    <s v="technology/wearables"/>
    <n v="1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n v="82.086956521739125"/>
    <b v="0"/>
    <s v="technology/wearables"/>
    <n v="6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n v="110.8695652173913"/>
    <b v="0"/>
    <s v="technology/wearables"/>
    <n v="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n v="161.21951219512195"/>
    <b v="0"/>
    <s v="technology/wearables"/>
    <n v="13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n v="0"/>
    <b v="0"/>
    <s v="technology/wearables"/>
    <n v="0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n v="52.40625"/>
    <b v="0"/>
    <s v="technology/wearables"/>
    <n v="17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n v="13"/>
    <b v="0"/>
    <s v="technology/wearables"/>
    <n v="0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n v="30.285714285714285"/>
    <b v="0"/>
    <s v="technology/wearables"/>
    <n v="4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n v="116.75"/>
    <b v="0"/>
    <s v="technology/wearables"/>
    <n v="0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n v="89.59693877551021"/>
    <b v="0"/>
    <s v="technology/wearables"/>
    <n v="25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n v="424.45454545454544"/>
    <b v="0"/>
    <s v="technology/wearables"/>
    <n v="2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n v="80.666666666666671"/>
    <b v="0"/>
    <s v="technology/wearables"/>
    <n v="7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n v="13"/>
    <b v="0"/>
    <s v="technology/wearables"/>
    <n v="2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n v="8.125"/>
    <b v="0"/>
    <s v="technology/wearables"/>
    <n v="1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n v="153.42794759825327"/>
    <b v="0"/>
    <s v="technology/wearables"/>
    <n v="59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n v="292.07499999999999"/>
    <b v="0"/>
    <s v="technology/wearables"/>
    <n v="8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n v="3304"/>
    <b v="0"/>
    <s v="technology/wearables"/>
    <n v="2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n v="1300"/>
    <b v="0"/>
    <s v="technology/wearables"/>
    <n v="104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n v="134.54545454545453"/>
    <b v="0"/>
    <s v="technology/wearables"/>
    <n v="30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n v="214.06666666666666"/>
    <b v="0"/>
    <s v="technology/wearables"/>
    <n v="1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n v="216.33684210526314"/>
    <b v="0"/>
    <s v="technology/wearables"/>
    <n v="82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n v="932.31055900621118"/>
    <b v="0"/>
    <s v="technology/wearables"/>
    <n v="75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n v="29.25"/>
    <b v="0"/>
    <s v="technology/wearables"/>
    <n v="6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n v="174.94736842105263"/>
    <b v="0"/>
    <s v="technology/wearables"/>
    <n v="44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n v="250"/>
    <b v="0"/>
    <s v="technology/wearables"/>
    <n v="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n v="65"/>
    <b v="0"/>
    <s v="technology/wearables"/>
    <n v="13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n v="55"/>
    <b v="0"/>
    <s v="technology/wearables"/>
    <n v="0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n v="75"/>
    <b v="0"/>
    <s v="technology/wearables"/>
    <n v="0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n v="1389.3561935483872"/>
    <b v="0"/>
    <s v="technology/wearables"/>
    <n v="21535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n v="95.911111111111111"/>
    <b v="0"/>
    <s v="technology/wearables"/>
    <n v="35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n v="191.25"/>
    <b v="0"/>
    <s v="technology/wearables"/>
    <n v="31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n v="40"/>
    <b v="0"/>
    <s v="technology/wearables"/>
    <n v="3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n v="74.78947368421052"/>
    <b v="0"/>
    <s v="technology/wearables"/>
    <n v="3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n v="161.11830985915492"/>
    <b v="0"/>
    <s v="technology/wearables"/>
    <n v="23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n v="88.714285714285708"/>
    <b v="0"/>
    <s v="technology/wearables"/>
    <n v="3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n v="53.25"/>
    <b v="0"/>
    <s v="technology/wearables"/>
    <n v="47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n v="106.2"/>
    <b v="1"/>
    <s v="music/electronic music"/>
    <n v="206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n v="22.079728033472804"/>
    <b v="1"/>
    <s v="music/electronic music"/>
    <n v="352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n v="31.054054054054053"/>
    <b v="1"/>
    <s v="music/electronic music"/>
    <n v="115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n v="36.206106870229007"/>
    <b v="1"/>
    <s v="music/electronic music"/>
    <n v="23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n v="388.9762295081967"/>
    <b v="1"/>
    <s v="music/electronic music"/>
    <n v="119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n v="71.848571428571432"/>
    <b v="1"/>
    <s v="music/electronic music"/>
    <n v="110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n v="57.381803278688523"/>
    <b v="1"/>
    <s v="music/electronic music"/>
    <n v="100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n v="69.666666666666671"/>
    <b v="1"/>
    <s v="music/electronic music"/>
    <n v="103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n v="45.988235294117644"/>
    <b v="1"/>
    <s v="music/electronic music"/>
    <n v="117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n v="79.262411347517727"/>
    <b v="1"/>
    <s v="music/electronic music"/>
    <n v="112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n v="43.031446540880502"/>
    <b v="1"/>
    <s v="music/electronic music"/>
    <n v="34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n v="108.48484848484848"/>
    <b v="1"/>
    <s v="music/electronic music"/>
    <n v="107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n v="61.029583333333335"/>
    <b v="1"/>
    <s v="music/electronic music"/>
    <n v="108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n v="50.592592592592595"/>
    <b v="1"/>
    <s v="music/electronic music"/>
    <n v="103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n v="39.157168674698795"/>
    <b v="1"/>
    <s v="music/electronic music"/>
    <n v="130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n v="65.15789473684211"/>
    <b v="1"/>
    <s v="music/electronic music"/>
    <n v="108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n v="23.963127962085309"/>
    <b v="1"/>
    <s v="music/electronic music"/>
    <n v="112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n v="48.61904761904762"/>
    <b v="1"/>
    <s v="music/electronic music"/>
    <n v="10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n v="35.73770491803279"/>
    <b v="1"/>
    <s v="music/electronic music"/>
    <n v="145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n v="21.366666666666667"/>
    <b v="1"/>
    <s v="music/electronic music"/>
    <n v="128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n v="250"/>
    <b v="0"/>
    <s v="journalism/audio"/>
    <n v="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n v="0"/>
    <b v="0"/>
    <s v="journalism/audio"/>
    <n v="0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n v="10"/>
    <b v="0"/>
    <s v="journalism/audio"/>
    <n v="2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n v="29.236301369863014"/>
    <b v="0"/>
    <s v="journalism/audio"/>
    <n v="9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n v="3"/>
    <b v="0"/>
    <s v="journalism/audio"/>
    <n v="0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n v="33.25"/>
    <b v="0"/>
    <s v="journalism/audio"/>
    <n v="3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n v="0"/>
    <b v="0"/>
    <s v="journalism/audio"/>
    <n v="0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n v="1"/>
    <b v="0"/>
    <s v="journalism/audio"/>
    <n v="0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n v="53"/>
    <b v="0"/>
    <s v="journalism/audio"/>
    <n v="1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n v="0"/>
    <b v="0"/>
    <s v="journalism/audio"/>
    <n v="0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n v="0"/>
    <b v="0"/>
    <s v="journalism/audio"/>
    <n v="0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n v="0"/>
    <b v="0"/>
    <s v="journalism/audio"/>
    <n v="0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n v="0"/>
    <b v="0"/>
    <s v="journalism/audio"/>
    <n v="0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n v="15"/>
    <b v="0"/>
    <s v="journalism/audio"/>
    <n v="1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n v="0"/>
    <b v="0"/>
    <s v="journalism/audio"/>
    <n v="0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n v="0"/>
    <b v="0"/>
    <s v="journalism/audio"/>
    <n v="0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n v="0"/>
    <b v="0"/>
    <s v="journalism/audio"/>
    <n v="0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n v="0"/>
    <b v="0"/>
    <s v="journalism/audio"/>
    <n v="0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n v="0"/>
    <b v="0"/>
    <s v="journalism/audio"/>
    <n v="0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n v="0"/>
    <b v="0"/>
    <s v="journalism/audio"/>
    <n v="0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n v="50"/>
    <b v="0"/>
    <s v="journalism/audio"/>
    <n v="1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n v="0"/>
    <b v="0"/>
    <s v="journalism/audio"/>
    <n v="0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n v="47.5"/>
    <b v="0"/>
    <s v="journalism/audio"/>
    <n v="9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n v="0"/>
    <b v="0"/>
    <s v="journalism/audio"/>
    <n v="0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n v="65.666666666666671"/>
    <b v="0"/>
    <s v="games/video games"/>
    <n v="9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n v="16.2"/>
    <b v="0"/>
    <s v="games/video games"/>
    <n v="3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n v="34.128378378378379"/>
    <b v="0"/>
    <s v="games/video games"/>
    <n v="3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n v="13"/>
    <b v="0"/>
    <s v="games/video games"/>
    <n v="26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n v="11.25"/>
    <b v="0"/>
    <s v="games/video games"/>
    <n v="0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n v="40.476190476190474"/>
    <b v="0"/>
    <s v="games/video games"/>
    <n v="39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n v="35"/>
    <b v="0"/>
    <s v="games/video games"/>
    <n v="1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n v="0"/>
    <b v="0"/>
    <s v="games/video games"/>
    <n v="0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n v="12.75"/>
    <b v="0"/>
    <s v="games/video games"/>
    <n v="0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n v="10"/>
    <b v="0"/>
    <s v="games/video games"/>
    <n v="1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n v="113.56666666666666"/>
    <b v="0"/>
    <s v="games/video games"/>
    <n v="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n v="15"/>
    <b v="0"/>
    <s v="games/video games"/>
    <n v="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n v="48.281025641025643"/>
    <b v="0"/>
    <s v="games/video games"/>
    <n v="6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n v="43.976047904191617"/>
    <b v="0"/>
    <s v="games/video games"/>
    <n v="29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n v="9"/>
    <b v="0"/>
    <s v="games/video games"/>
    <n v="8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n v="37.666666666666664"/>
    <b v="0"/>
    <s v="games/video games"/>
    <n v="3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n v="18.581632653061224"/>
    <b v="0"/>
    <s v="games/video games"/>
    <n v="9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n v="3"/>
    <b v="0"/>
    <s v="games/video games"/>
    <n v="0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n v="18.666666666666668"/>
    <b v="0"/>
    <s v="games/video games"/>
    <n v="1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n v="410"/>
    <b v="0"/>
    <s v="games/video games"/>
    <n v="1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n v="0"/>
    <b v="0"/>
    <s v="games/video games"/>
    <n v="0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n v="114"/>
    <b v="0"/>
    <s v="games/video games"/>
    <n v="3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n v="7.5"/>
    <b v="0"/>
    <s v="games/video games"/>
    <n v="0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n v="0"/>
    <b v="0"/>
    <s v="games/video games"/>
    <n v="0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n v="43.41727891156463"/>
    <b v="0"/>
    <s v="games/video games"/>
    <n v="14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n v="23.959183673469386"/>
    <b v="0"/>
    <s v="games/video games"/>
    <n v="8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n v="5"/>
    <b v="0"/>
    <s v="games/video games"/>
    <n v="0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n v="12.5"/>
    <b v="0"/>
    <s v="games/video games"/>
    <n v="13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n v="3"/>
    <b v="0"/>
    <s v="games/video games"/>
    <n v="1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n v="10.5625"/>
    <b v="0"/>
    <s v="games/video games"/>
    <n v="14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n v="122.00037037037038"/>
    <b v="0"/>
    <s v="games/video games"/>
    <n v="1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n v="267.80851063829789"/>
    <b v="0"/>
    <s v="games/video games"/>
    <n v="5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n v="74.206896551724142"/>
    <b v="0"/>
    <s v="games/video games"/>
    <n v="18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n v="6.7142857142857144"/>
    <b v="0"/>
    <s v="games/video games"/>
    <n v="0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n v="81.954545454545453"/>
    <b v="0"/>
    <s v="games/video games"/>
    <n v="7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n v="25"/>
    <b v="0"/>
    <s v="games/video games"/>
    <n v="1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n v="10"/>
    <b v="0"/>
    <s v="games/video games"/>
    <n v="3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n v="6.833333333333333"/>
    <b v="0"/>
    <s v="games/video games"/>
    <n v="0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n v="17.708333333333332"/>
    <b v="0"/>
    <s v="games/video games"/>
    <n v="5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n v="16.2"/>
    <b v="0"/>
    <s v="games/video games"/>
    <n v="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n v="80.297297297297291"/>
    <b v="0"/>
    <s v="games/video games"/>
    <n v="5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n v="71.55"/>
    <b v="0"/>
    <s v="games/video games"/>
    <n v="0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n v="23.571428571428573"/>
    <b v="0"/>
    <s v="games/video games"/>
    <n v="41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n v="0"/>
    <b v="0"/>
    <s v="games/video games"/>
    <n v="0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n v="34.88095238095238"/>
    <b v="0"/>
    <s v="games/video games"/>
    <n v="3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n v="15"/>
    <b v="0"/>
    <s v="games/video games"/>
    <n v="0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n v="23.181818181818183"/>
    <b v="0"/>
    <s v="games/video games"/>
    <n v="1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n v="1"/>
    <b v="0"/>
    <s v="games/video games"/>
    <n v="0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n v="100.23371794871794"/>
    <b v="0"/>
    <s v="games/video games"/>
    <n v="36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n v="5"/>
    <b v="0"/>
    <s v="games/video games"/>
    <n v="1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n v="3.3333333333333335"/>
    <b v="0"/>
    <s v="games/video games"/>
    <n v="0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n v="13.25"/>
    <b v="0"/>
    <s v="games/video games"/>
    <n v="0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n v="17.852"/>
    <b v="0"/>
    <s v="games/video games"/>
    <n v="0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n v="10.375"/>
    <b v="0"/>
    <s v="games/video games"/>
    <n v="8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n v="36.333333333333336"/>
    <b v="0"/>
    <s v="games/video games"/>
    <n v="2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n v="5"/>
    <b v="0"/>
    <s v="games/video games"/>
    <n v="0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n v="0"/>
    <b v="0"/>
    <s v="games/video games"/>
    <n v="0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n v="5.8"/>
    <b v="0"/>
    <s v="games/video games"/>
    <n v="0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n v="0"/>
    <b v="0"/>
    <s v="games/video games"/>
    <n v="0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n v="3.6666666666666665"/>
    <b v="0"/>
    <s v="games/video games"/>
    <n v="0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n v="60.714285714285715"/>
    <b v="0"/>
    <s v="games/mobile games"/>
    <n v="0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n v="0"/>
    <b v="0"/>
    <s v="games/mobile games"/>
    <n v="0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n v="5"/>
    <b v="0"/>
    <s v="games/mobile games"/>
    <n v="1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n v="25.434782608695652"/>
    <b v="0"/>
    <s v="games/mobile games"/>
    <n v="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n v="1"/>
    <b v="0"/>
    <s v="games/mobile games"/>
    <n v="0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n v="10.5"/>
    <b v="0"/>
    <s v="games/mobile games"/>
    <n v="0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n v="3.6666666666666665"/>
    <b v="0"/>
    <s v="games/mobile games"/>
    <n v="0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n v="0"/>
    <b v="0"/>
    <s v="games/mobile games"/>
    <n v="0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n v="110.61538461538461"/>
    <b v="0"/>
    <s v="games/mobile games"/>
    <n v="14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n v="20"/>
    <b v="0"/>
    <s v="games/mobile games"/>
    <n v="1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n v="1"/>
    <b v="0"/>
    <s v="games/mobile games"/>
    <n v="0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n v="50"/>
    <b v="0"/>
    <s v="games/mobile games"/>
    <n v="5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n v="45"/>
    <b v="0"/>
    <s v="games/mobile games"/>
    <n v="6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n v="253.2051282051282"/>
    <b v="0"/>
    <s v="games/mobile games"/>
    <n v="40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n v="31.25"/>
    <b v="0"/>
    <s v="games/mobile games"/>
    <n v="0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n v="5"/>
    <b v="0"/>
    <s v="games/mobile games"/>
    <n v="0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n v="0"/>
    <b v="0"/>
    <s v="games/mobile games"/>
    <n v="0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n v="0"/>
    <b v="0"/>
    <s v="games/mobile games"/>
    <n v="0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n v="0"/>
    <b v="0"/>
    <s v="games/mobile games"/>
    <n v="0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n v="23.25"/>
    <b v="0"/>
    <s v="games/mobile games"/>
    <n v="0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n v="0"/>
    <b v="0"/>
    <s v="food/food trucks"/>
    <n v="0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n v="100"/>
    <b v="0"/>
    <s v="food/food trucks"/>
    <n v="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n v="44.166666666666664"/>
    <b v="0"/>
    <s v="food/food trucks"/>
    <n v="9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n v="0"/>
    <b v="0"/>
    <s v="food/food trucks"/>
    <n v="0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n v="24.333333333333332"/>
    <b v="0"/>
    <s v="food/food trucks"/>
    <n v="0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n v="37.5"/>
    <b v="0"/>
    <s v="food/food trucks"/>
    <n v="0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n v="42"/>
    <b v="0"/>
    <s v="food/food trucks"/>
    <n v="10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n v="0"/>
    <b v="0"/>
    <s v="food/food trucks"/>
    <n v="0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n v="60.733333333333334"/>
    <b v="0"/>
    <s v="food/food trucks"/>
    <n v="6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n v="50"/>
    <b v="0"/>
    <s v="food/food trucks"/>
    <n v="1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n v="108.33333333333333"/>
    <b v="0"/>
    <s v="food/food trucks"/>
    <n v="7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n v="23.5"/>
    <b v="0"/>
    <s v="food/food trucks"/>
    <n v="1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n v="0"/>
    <b v="0"/>
    <s v="food/food trucks"/>
    <n v="0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n v="50.333333333333336"/>
    <b v="0"/>
    <s v="food/food trucks"/>
    <n v="2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n v="11.666666666666666"/>
    <b v="0"/>
    <s v="food/food trucks"/>
    <n v="0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n v="0"/>
    <b v="0"/>
    <s v="food/food trucks"/>
    <n v="0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n v="60.789473684210527"/>
    <b v="0"/>
    <s v="food/food trucks"/>
    <n v="4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n v="0"/>
    <b v="0"/>
    <s v="food/food trucks"/>
    <n v="0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n v="17.5"/>
    <b v="0"/>
    <s v="food/food trucks"/>
    <n v="0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n v="0"/>
    <b v="0"/>
    <s v="food/food trucks"/>
    <n v="0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n v="0"/>
    <b v="0"/>
    <s v="food/food trucks"/>
    <n v="0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n v="82.82"/>
    <b v="0"/>
    <s v="food/food trucks"/>
    <n v="21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n v="358.875"/>
    <b v="0"/>
    <s v="food/food trucks"/>
    <n v="19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n v="61.1875"/>
    <b v="0"/>
    <s v="food/food trucks"/>
    <n v="2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n v="340"/>
    <b v="0"/>
    <s v="food/food trucks"/>
    <n v="6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n v="5.666666666666667"/>
    <b v="0"/>
    <s v="food/food trucks"/>
    <n v="0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n v="50"/>
    <b v="0"/>
    <s v="food/food trucks"/>
    <n v="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n v="25"/>
    <b v="0"/>
    <s v="food/food trucks"/>
    <n v="0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n v="0"/>
    <b v="0"/>
    <s v="food/food trucks"/>
    <n v="0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n v="30"/>
    <b v="0"/>
    <s v="food/food trucks"/>
    <n v="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n v="46.631578947368418"/>
    <b v="0"/>
    <s v="food/food trucks"/>
    <n v="6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n v="65"/>
    <b v="0"/>
    <s v="food/food trucks"/>
    <n v="3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n v="10"/>
    <b v="0"/>
    <s v="food/food trucks"/>
    <n v="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n v="0"/>
    <b v="0"/>
    <s v="food/food trucks"/>
    <n v="0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n v="5"/>
    <b v="0"/>
    <s v="food/food trucks"/>
    <n v="0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n v="640"/>
    <b v="0"/>
    <s v="food/food trucks"/>
    <n v="5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n v="69.117647058823536"/>
    <b v="0"/>
    <s v="food/food trucks"/>
    <n v="12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n v="1.3333333333333333"/>
    <b v="0"/>
    <s v="food/food trucks"/>
    <n v="0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n v="10.5"/>
    <b v="0"/>
    <s v="food/food trucks"/>
    <n v="4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n v="33.333333333333336"/>
    <b v="0"/>
    <s v="food/food trucks"/>
    <n v="4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n v="61.562666666666665"/>
    <b v="1"/>
    <s v="photography/photobooks"/>
    <n v="10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n v="118.73873873873873"/>
    <b v="1"/>
    <s v="photography/photobooks"/>
    <n v="105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n v="65.081300813008127"/>
    <b v="1"/>
    <s v="photography/photobooks"/>
    <n v="10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n v="130.15714285714284"/>
    <b v="1"/>
    <s v="photography/photobooks"/>
    <n v="10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n v="37.776470588235291"/>
    <b v="1"/>
    <s v="photography/photobooks"/>
    <n v="16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n v="112.79069767441861"/>
    <b v="1"/>
    <s v="photography/photobooks"/>
    <n v="108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n v="51.92307692307692"/>
    <b v="1"/>
    <s v="photography/photobooks"/>
    <n v="135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n v="89.242424242424249"/>
    <b v="1"/>
    <s v="photography/photobooks"/>
    <n v="10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n v="19.333333333333332"/>
    <b v="1"/>
    <s v="photography/photobooks"/>
    <n v="290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n v="79.967032967032964"/>
    <b v="1"/>
    <s v="photography/photobooks"/>
    <n v="10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n v="56.414565826330531"/>
    <b v="1"/>
    <s v="photography/photobooks"/>
    <n v="322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n v="79.411764705882348"/>
    <b v="1"/>
    <s v="photography/photobooks"/>
    <n v="135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n v="76.439453125"/>
    <b v="1"/>
    <s v="photography/photobooks"/>
    <n v="270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n v="121"/>
    <b v="1"/>
    <s v="photography/photobooks"/>
    <n v="253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n v="54.616766467065865"/>
    <b v="1"/>
    <s v="photography/photobooks"/>
    <n v="261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n v="299.22222222222223"/>
    <b v="1"/>
    <s v="photography/photobooks"/>
    <n v="101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n v="58.533980582524272"/>
    <b v="1"/>
    <s v="photography/photobooks"/>
    <n v="126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n v="55.371801801801809"/>
    <b v="1"/>
    <s v="photography/photobooks"/>
    <n v="102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n v="183.80442804428046"/>
    <b v="1"/>
    <s v="photography/photobooks"/>
    <n v="199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n v="165.34653465346534"/>
    <b v="1"/>
    <s v="photography/photobooks"/>
    <n v="102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n v="234.78947368421052"/>
    <b v="1"/>
    <s v="photography/photobooks"/>
    <n v="103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n v="211.48387096774192"/>
    <b v="1"/>
    <s v="photography/photobooks"/>
    <n v="101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n v="32.34375"/>
    <b v="1"/>
    <s v="photography/photobooks"/>
    <n v="11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n v="123.37588652482269"/>
    <b v="1"/>
    <s v="photography/photobooks"/>
    <n v="104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n v="207.06666666666666"/>
    <b v="1"/>
    <s v="photography/photobooks"/>
    <n v="155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n v="138.2608695652174"/>
    <b v="1"/>
    <s v="photography/photobooks"/>
    <n v="106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n v="493.81553398058253"/>
    <b v="1"/>
    <s v="photography/photobooks"/>
    <n v="254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n v="168.5"/>
    <b v="1"/>
    <s v="photography/photobooks"/>
    <n v="101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n v="38.867469879518069"/>
    <b v="1"/>
    <s v="photography/photobooks"/>
    <n v="12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n v="61.527777777777779"/>
    <b v="1"/>
    <s v="photography/photobooks"/>
    <n v="102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n v="105.44"/>
    <b v="1"/>
    <s v="photography/photobooks"/>
    <n v="132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n v="71.592003642987251"/>
    <b v="1"/>
    <s v="photography/photobooks"/>
    <n v="786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n v="91.882882882882882"/>
    <b v="1"/>
    <s v="photography/photobooks"/>
    <n v="146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n v="148.57377049180329"/>
    <b v="1"/>
    <s v="photography/photobooks"/>
    <n v="103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n v="174.2134831460674"/>
    <b v="1"/>
    <s v="photography/photobooks"/>
    <n v="172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n v="102.86166007905139"/>
    <b v="1"/>
    <s v="photography/photobooks"/>
    <n v="15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n v="111.17857142857143"/>
    <b v="1"/>
    <s v="photography/photobooks"/>
    <n v="104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n v="23.796213592233013"/>
    <b v="1"/>
    <s v="photography/photobooks"/>
    <n v="111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n v="81.268115942028984"/>
    <b v="1"/>
    <s v="photography/photobooks"/>
    <n v="280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n v="116.21465968586388"/>
    <b v="1"/>
    <s v="photography/photobooks"/>
    <n v="112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n v="58.888888888888886"/>
    <b v="0"/>
    <s v="music/world music"/>
    <n v="7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n v="44"/>
    <b v="0"/>
    <s v="music/world music"/>
    <n v="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n v="48.424999999999997"/>
    <b v="0"/>
    <s v="music/world music"/>
    <n v="4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n v="0"/>
    <b v="0"/>
    <s v="music/world music"/>
    <n v="0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n v="61.041666666666664"/>
    <b v="0"/>
    <s v="music/world music"/>
    <n v="29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n v="25"/>
    <b v="0"/>
    <s v="music/world music"/>
    <n v="1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n v="0"/>
    <b v="0"/>
    <s v="music/world music"/>
    <n v="0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n v="0"/>
    <b v="0"/>
    <s v="music/world music"/>
    <n v="0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n v="40"/>
    <b v="0"/>
    <s v="music/world music"/>
    <n v="1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n v="19.333333333333332"/>
    <b v="0"/>
    <s v="music/world music"/>
    <n v="1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n v="0"/>
    <b v="0"/>
    <s v="music/world music"/>
    <n v="0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n v="35"/>
    <b v="0"/>
    <s v="music/world music"/>
    <n v="3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n v="0"/>
    <b v="0"/>
    <s v="music/world music"/>
    <n v="0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n v="0"/>
    <b v="0"/>
    <s v="music/world music"/>
    <n v="0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n v="59.333333333333336"/>
    <b v="0"/>
    <s v="music/world music"/>
    <n v="18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n v="0"/>
    <b v="0"/>
    <s v="music/world music"/>
    <n v="0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n v="30.125"/>
    <b v="0"/>
    <s v="music/world music"/>
    <n v="3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n v="74.617647058823536"/>
    <b v="0"/>
    <s v="music/world music"/>
    <n v="51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n v="5"/>
    <b v="0"/>
    <s v="music/world music"/>
    <n v="1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n v="44.5"/>
    <b v="0"/>
    <s v="music/world music"/>
    <n v="14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n v="46.133333333333333"/>
    <b v="1"/>
    <s v="music/rock"/>
    <n v="104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n v="141.47058823529412"/>
    <b v="1"/>
    <s v="music/rock"/>
    <n v="120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n v="75.483870967741936"/>
    <b v="1"/>
    <s v="music/rock"/>
    <n v="117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n v="85.5"/>
    <b v="1"/>
    <s v="music/rock"/>
    <n v="122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n v="64.254237288135599"/>
    <b v="1"/>
    <s v="music/rock"/>
    <n v="152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n v="64.46913580246914"/>
    <b v="1"/>
    <s v="music/rock"/>
    <n v="10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n v="118.2007874015748"/>
    <b v="1"/>
    <s v="music/rock"/>
    <n v="200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n v="82.540540540540547"/>
    <b v="1"/>
    <s v="music/rock"/>
    <n v="102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n v="34.170212765957444"/>
    <b v="1"/>
    <s v="music/rock"/>
    <n v="138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n v="42.73322081575246"/>
    <b v="1"/>
    <s v="music/rock"/>
    <n v="303833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n v="94.489361702127653"/>
    <b v="1"/>
    <s v="music/rock"/>
    <n v="199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n v="55.697247706422019"/>
    <b v="1"/>
    <s v="music/rock"/>
    <n v="202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n v="98.030831024930734"/>
    <b v="1"/>
    <s v="music/rock"/>
    <n v="118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n v="92.102272727272734"/>
    <b v="1"/>
    <s v="music/rock"/>
    <n v="295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n v="38.175462686567165"/>
    <b v="1"/>
    <s v="music/rock"/>
    <n v="213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n v="27.145833333333332"/>
    <b v="1"/>
    <s v="music/rock"/>
    <n v="104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n v="50.689189189189186"/>
    <b v="1"/>
    <s v="music/rock"/>
    <n v="114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n v="38.942307692307693"/>
    <b v="1"/>
    <s v="music/rock"/>
    <n v="101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n v="77.638095238095232"/>
    <b v="1"/>
    <s v="music/rock"/>
    <n v="125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n v="43.536585365853661"/>
    <b v="1"/>
    <s v="music/rock"/>
    <n v="119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n v="31.823529411764707"/>
    <b v="1"/>
    <s v="music/rock"/>
    <n v="166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n v="63.184393939393942"/>
    <b v="1"/>
    <s v="music/rock"/>
    <n v="119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n v="190.9"/>
    <b v="1"/>
    <s v="music/rock"/>
    <n v="100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n v="140.85534591194968"/>
    <b v="1"/>
    <s v="music/rock"/>
    <n v="102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n v="76.92307692307692"/>
    <b v="1"/>
    <s v="music/rock"/>
    <n v="117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n v="99.15533980582525"/>
    <b v="1"/>
    <s v="music/rock"/>
    <n v="109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n v="67.881656804733723"/>
    <b v="1"/>
    <s v="music/rock"/>
    <n v="115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n v="246.29032258064515"/>
    <b v="1"/>
    <s v="music/rock"/>
    <n v="102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n v="189.28571428571428"/>
    <b v="1"/>
    <s v="music/rock"/>
    <n v="106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n v="76.666666666666671"/>
    <b v="1"/>
    <s v="music/rock"/>
    <n v="104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n v="82.963254817987149"/>
    <b v="1"/>
    <s v="music/rock"/>
    <n v="155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n v="62.522107969151669"/>
    <b v="1"/>
    <s v="music/rock"/>
    <n v="162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n v="46.06808823529412"/>
    <b v="1"/>
    <s v="music/rock"/>
    <n v="104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n v="38.543946731234868"/>
    <b v="1"/>
    <s v="music/rock"/>
    <n v="106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n v="53.005263157894738"/>
    <b v="1"/>
    <s v="music/rock"/>
    <n v="155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n v="73.355396825396824"/>
    <b v="1"/>
    <s v="music/rock"/>
    <n v="111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n v="127.97523076923076"/>
    <b v="1"/>
    <s v="music/rock"/>
    <n v="111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n v="104.72972972972973"/>
    <b v="1"/>
    <s v="music/rock"/>
    <n v="111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n v="67.671532846715323"/>
    <b v="1"/>
    <s v="music/rock"/>
    <n v="124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n v="95.931818181818187"/>
    <b v="1"/>
    <s v="music/rock"/>
    <n v="211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n v="65.161290322580641"/>
    <b v="1"/>
    <s v="theater/plays"/>
    <n v="10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n v="32.269841269841272"/>
    <b v="1"/>
    <s v="theater/plays"/>
    <n v="10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n v="81.25"/>
    <b v="1"/>
    <s v="theater/plays"/>
    <n v="108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n v="24.2"/>
    <b v="1"/>
    <s v="theater/plays"/>
    <n v="24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n v="65.868852459016395"/>
    <b v="1"/>
    <s v="theater/plays"/>
    <n v="100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n v="36.07692307692308"/>
    <b v="1"/>
    <s v="theater/plays"/>
    <n v="125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n v="44.186046511627907"/>
    <b v="1"/>
    <s v="theater/plays"/>
    <n v="109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n v="104.07142857142857"/>
    <b v="1"/>
    <s v="theater/plays"/>
    <n v="146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n v="35.96153846153846"/>
    <b v="1"/>
    <s v="theater/plays"/>
    <n v="110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n v="127.79166666666667"/>
    <b v="1"/>
    <s v="theater/plays"/>
    <n v="102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n v="27.727272727272727"/>
    <b v="1"/>
    <s v="theater/plays"/>
    <n v="122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n v="39.828125"/>
    <b v="1"/>
    <s v="theater/plays"/>
    <n v="102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n v="52.173913043478258"/>
    <b v="1"/>
    <s v="theater/plays"/>
    <n v="141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n v="92.037815126050418"/>
    <b v="1"/>
    <s v="theater/plays"/>
    <n v="110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n v="63.424242424242422"/>
    <b v="1"/>
    <s v="theater/plays"/>
    <n v="105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n v="135.625"/>
    <b v="1"/>
    <s v="theater/plays"/>
    <n v="124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n v="168.75"/>
    <b v="1"/>
    <s v="theater/plays"/>
    <n v="13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n v="70.862068965517238"/>
    <b v="1"/>
    <s v="theater/plays"/>
    <n v="103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n v="50"/>
    <b v="1"/>
    <s v="theater/plays"/>
    <n v="10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n v="42.214166666666671"/>
    <b v="1"/>
    <s v="theater/plays"/>
    <n v="130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n v="152.41346153846155"/>
    <b v="0"/>
    <s v="technology/wearables"/>
    <n v="40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n v="90.616279069767444"/>
    <b v="0"/>
    <s v="technology/wearables"/>
    <n v="26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n v="201.60393258426967"/>
    <b v="0"/>
    <s v="technology/wearables"/>
    <n v="65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n v="127.93333333333334"/>
    <b v="0"/>
    <s v="technology/wearables"/>
    <n v="12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n v="29.894736842105264"/>
    <b v="0"/>
    <s v="technology/wearables"/>
    <n v="11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n v="367.97142857142859"/>
    <b v="0"/>
    <s v="technology/wearables"/>
    <n v="112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n v="129.16666666666666"/>
    <b v="0"/>
    <s v="technology/wearables"/>
    <n v="1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n v="800.7"/>
    <b v="0"/>
    <s v="technology/wearables"/>
    <n v="32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n v="28"/>
    <b v="0"/>
    <s v="technology/wearables"/>
    <n v="1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n v="102.01639344262296"/>
    <b v="0"/>
    <s v="technology/wearables"/>
    <n v="31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n v="184.36363636363637"/>
    <b v="0"/>
    <s v="technology/wearables"/>
    <n v="1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n v="162.91935483870967"/>
    <b v="0"/>
    <s v="technology/wearables"/>
    <n v="40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n v="1"/>
    <b v="0"/>
    <s v="technology/wearables"/>
    <n v="0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n v="603.52631578947364"/>
    <b v="0"/>
    <s v="technology/wearables"/>
    <n v="6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n v="45.407407407407405"/>
    <b v="0"/>
    <s v="technology/wearables"/>
    <n v="1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n v="97.333333333333329"/>
    <b v="0"/>
    <s v="technology/wearables"/>
    <n v="15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n v="167.66666666666666"/>
    <b v="0"/>
    <s v="technology/wearables"/>
    <n v="1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n v="859.85714285714289"/>
    <b v="0"/>
    <s v="technology/wearables"/>
    <n v="1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n v="26.5"/>
    <b v="0"/>
    <s v="technology/wearables"/>
    <n v="0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n v="30.272727272727273"/>
    <b v="0"/>
    <s v="technology/wearables"/>
    <n v="9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n v="54.666666666666664"/>
    <b v="0"/>
    <s v="technology/wearables"/>
    <n v="10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n v="60.75"/>
    <b v="0"/>
    <s v="technology/wearables"/>
    <n v="2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n v="102.72727272727273"/>
    <b v="0"/>
    <s v="technology/wearables"/>
    <n v="1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n v="41.585365853658537"/>
    <b v="0"/>
    <s v="technology/wearables"/>
    <n v="4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n v="116.53333333333333"/>
    <b v="0"/>
    <s v="technology/wearables"/>
    <n v="2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n v="45.333333333333336"/>
    <b v="0"/>
    <s v="technology/wearables"/>
    <n v="1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n v="157.46"/>
    <b v="0"/>
    <s v="technology/wearables"/>
    <n v="22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n v="100.5"/>
    <b v="0"/>
    <s v="technology/wearables"/>
    <n v="1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n v="0"/>
    <b v="0"/>
    <s v="technology/wearables"/>
    <n v="0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n v="0"/>
    <b v="0"/>
    <s v="technology/wearables"/>
    <n v="0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n v="51.822463768115945"/>
    <b v="0"/>
    <s v="technology/wearables"/>
    <n v="11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n v="308.75"/>
    <b v="0"/>
    <s v="technology/wearables"/>
    <n v="20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n v="379.22767857142856"/>
    <b v="0"/>
    <s v="technology/wearables"/>
    <n v="85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n v="176.36428571428573"/>
    <b v="0"/>
    <s v="technology/wearables"/>
    <n v="49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n v="66.066666666666663"/>
    <b v="0"/>
    <s v="technology/wearables"/>
    <n v="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n v="89.648648648648646"/>
    <b v="0"/>
    <s v="technology/wearables"/>
    <n v="7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n v="0"/>
    <b v="0"/>
    <s v="technology/wearables"/>
    <n v="0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n v="382.39130434782606"/>
    <b v="0"/>
    <s v="technology/wearables"/>
    <n v="70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n v="100"/>
    <b v="0"/>
    <s v="technology/wearables"/>
    <n v="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n v="158.35603715170279"/>
    <b v="0"/>
    <s v="technology/wearables"/>
    <n v="102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n v="40.762589928057551"/>
    <b v="1"/>
    <s v="publishing/nonfiction"/>
    <n v="378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n v="53.571428571428569"/>
    <b v="1"/>
    <s v="publishing/nonfiction"/>
    <n v="125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n v="48.449664429530202"/>
    <b v="1"/>
    <s v="publishing/nonfiction"/>
    <n v="147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n v="82.41935483870968"/>
    <b v="1"/>
    <s v="publishing/nonfiction"/>
    <n v="102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n v="230.19230769230768"/>
    <b v="1"/>
    <s v="publishing/nonfiction"/>
    <n v="102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n v="59.360465116279073"/>
    <b v="1"/>
    <s v="publishing/nonfiction"/>
    <n v="204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n v="66.698717948717942"/>
    <b v="1"/>
    <s v="publishing/nonfiction"/>
    <n v="104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n v="168.77500000000001"/>
    <b v="1"/>
    <s v="publishing/nonfiction"/>
    <n v="1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n v="59.973568281938327"/>
    <b v="1"/>
    <s v="publishing/nonfiction"/>
    <n v="136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n v="31.80952380952381"/>
    <b v="1"/>
    <s v="publishing/nonfiction"/>
    <n v="134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n v="24.421875"/>
    <b v="1"/>
    <s v="publishing/nonfiction"/>
    <n v="130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n v="25.347107438016529"/>
    <b v="1"/>
    <s v="publishing/nonfiction"/>
    <n v="123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n v="71.443218390804603"/>
    <b v="1"/>
    <s v="publishing/nonfiction"/>
    <n v="18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n v="38.553846153846152"/>
    <b v="1"/>
    <s v="publishing/nonfiction"/>
    <n v="125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n v="68.367346938775512"/>
    <b v="1"/>
    <s v="publishing/nonfiction"/>
    <n v="1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n v="40.210526315789473"/>
    <b v="1"/>
    <s v="publishing/nonfiction"/>
    <n v="116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n v="32.074074074074076"/>
    <b v="1"/>
    <s v="publishing/nonfiction"/>
    <n v="173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n v="28.632575757575758"/>
    <b v="1"/>
    <s v="publishing/nonfiction"/>
    <n v="126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n v="43.64"/>
    <b v="1"/>
    <s v="publishing/nonfiction"/>
    <n v="109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n v="40"/>
    <b v="1"/>
    <s v="publishing/nonfiction"/>
    <n v="10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n v="346.04166666666669"/>
    <b v="1"/>
    <s v="music/rock"/>
    <n v="11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n v="81.739130434782609"/>
    <b v="1"/>
    <s v="music/rock"/>
    <n v="100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n v="64.535306122448986"/>
    <b v="1"/>
    <s v="music/rock"/>
    <n v="12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n v="63.477777777777774"/>
    <b v="1"/>
    <s v="music/rock"/>
    <n v="11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n v="63.620689655172413"/>
    <b v="1"/>
    <s v="music/rock"/>
    <n v="111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n v="83.967068965517228"/>
    <b v="1"/>
    <s v="music/rock"/>
    <n v="105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n v="77.75"/>
    <b v="1"/>
    <s v="music/rock"/>
    <n v="104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n v="107.07142857142857"/>
    <b v="1"/>
    <s v="music/rock"/>
    <n v="10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n v="38.75"/>
    <b v="1"/>
    <s v="music/rock"/>
    <n v="124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n v="201.94230769230768"/>
    <b v="1"/>
    <s v="music/rock"/>
    <n v="105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n v="43.060606060606062"/>
    <b v="1"/>
    <s v="music/rock"/>
    <n v="189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n v="62.871559633027523"/>
    <b v="1"/>
    <s v="music/rock"/>
    <n v="171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n v="55.607142857142854"/>
    <b v="1"/>
    <s v="music/rock"/>
    <n v="252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n v="48.70967741935484"/>
    <b v="1"/>
    <s v="music/rock"/>
    <n v="116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n v="30.578947368421051"/>
    <b v="1"/>
    <s v="music/rock"/>
    <n v="203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n v="73.907284768211923"/>
    <b v="1"/>
    <s v="music/rock"/>
    <n v="112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n v="21.2"/>
    <b v="1"/>
    <s v="music/rock"/>
    <n v="424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n v="73.356164383561648"/>
    <b v="1"/>
    <s v="music/rock"/>
    <n v="107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n v="56.412162162162161"/>
    <b v="1"/>
    <s v="music/rock"/>
    <n v="104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n v="50.247311827956992"/>
    <b v="1"/>
    <s v="music/rock"/>
    <n v="21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n v="68.936507936507937"/>
    <b v="1"/>
    <s v="music/rock"/>
    <n v="124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n v="65.914104477611943"/>
    <b v="1"/>
    <s v="music/rock"/>
    <n v="110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n v="62.5"/>
    <b v="1"/>
    <s v="music/rock"/>
    <n v="219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n v="70.064102564102569"/>
    <b v="1"/>
    <s v="music/rock"/>
    <n v="137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n v="60.181874999999998"/>
    <b v="1"/>
    <s v="music/rock"/>
    <n v="135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n v="21.382352941176471"/>
    <b v="1"/>
    <s v="music/rock"/>
    <n v="145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n v="160.78947368421052"/>
    <b v="1"/>
    <s v="music/rock"/>
    <n v="109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n v="42.384615384615387"/>
    <b v="1"/>
    <s v="music/rock"/>
    <n v="110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n v="27.317307692307693"/>
    <b v="1"/>
    <s v="music/rock"/>
    <n v="114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n v="196.82692307692307"/>
    <b v="1"/>
    <s v="music/rock"/>
    <n v="102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n v="53.882352941176471"/>
    <b v="1"/>
    <s v="music/rock"/>
    <n v="122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n v="47.756097560975611"/>
    <b v="1"/>
    <s v="music/rock"/>
    <n v="112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n v="88.191780821917803"/>
    <b v="1"/>
    <s v="music/rock"/>
    <n v="107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n v="72.056962025316452"/>
    <b v="1"/>
    <s v="music/rock"/>
    <n v="114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n v="74.246153846153845"/>
    <b v="1"/>
    <s v="music/rock"/>
    <n v="110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n v="61.701086956521742"/>
    <b v="1"/>
    <s v="music/rock"/>
    <n v="126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n v="17.235294117647058"/>
    <b v="1"/>
    <s v="music/rock"/>
    <n v="167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n v="51.720833333333331"/>
    <b v="1"/>
    <s v="music/rock"/>
    <n v="497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n v="24.150442477876105"/>
    <b v="1"/>
    <s v="music/rock"/>
    <n v="109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n v="62.166666666666664"/>
    <b v="1"/>
    <s v="music/rock"/>
    <n v="103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n v="48.2"/>
    <b v="0"/>
    <s v="publishing/translations"/>
    <n v="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n v="6.1764705882352944"/>
    <b v="0"/>
    <s v="publishing/translations"/>
    <n v="0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n v="5"/>
    <b v="0"/>
    <s v="publishing/translations"/>
    <n v="0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n v="7.5"/>
    <b v="0"/>
    <s v="publishing/translations"/>
    <n v="1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n v="12"/>
    <b v="0"/>
    <s v="publishing/translations"/>
    <n v="7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n v="0"/>
    <b v="0"/>
    <s v="publishing/translations"/>
    <n v="0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n v="1"/>
    <b v="0"/>
    <s v="publishing/translations"/>
    <n v="0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n v="2.3333333333333335"/>
    <b v="0"/>
    <s v="publishing/translations"/>
    <n v="0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n v="24.615384615384617"/>
    <b v="0"/>
    <s v="publishing/translations"/>
    <n v="5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n v="100"/>
    <b v="0"/>
    <s v="publishing/translations"/>
    <n v="5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n v="1"/>
    <b v="0"/>
    <s v="publishing/translations"/>
    <n v="0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n v="88.888888888888886"/>
    <b v="0"/>
    <s v="publishing/translations"/>
    <n v="18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n v="0"/>
    <b v="0"/>
    <s v="publishing/translations"/>
    <n v="0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n v="27.5"/>
    <b v="0"/>
    <s v="publishing/translations"/>
    <n v="1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n v="6"/>
    <b v="0"/>
    <s v="publishing/translations"/>
    <n v="0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n v="44.5"/>
    <b v="0"/>
    <s v="publishing/translations"/>
    <n v="7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n v="1"/>
    <b v="0"/>
    <s v="publishing/translations"/>
    <n v="3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n v="100"/>
    <b v="0"/>
    <s v="publishing/translations"/>
    <n v="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n v="13"/>
    <b v="0"/>
    <s v="publishing/translations"/>
    <n v="0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n v="100"/>
    <b v="0"/>
    <s v="publishing/translations"/>
    <n v="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n v="109.07142857142857"/>
    <b v="0"/>
    <s v="publishing/translations"/>
    <n v="20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n v="0"/>
    <b v="0"/>
    <s v="publishing/translations"/>
    <n v="0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n v="0"/>
    <b v="0"/>
    <s v="publishing/translations"/>
    <n v="0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n v="104.75"/>
    <b v="0"/>
    <s v="publishing/translations"/>
    <n v="8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n v="15"/>
    <b v="0"/>
    <s v="publishing/translations"/>
    <n v="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n v="0"/>
    <b v="0"/>
    <s v="publishing/translations"/>
    <n v="0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n v="80.599999999999994"/>
    <b v="0"/>
    <s v="publishing/translations"/>
    <n v="8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n v="115.55319148936171"/>
    <b v="0"/>
    <s v="publishing/translations"/>
    <n v="32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n v="0"/>
    <b v="0"/>
    <s v="publishing/translations"/>
    <n v="0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n v="80.5"/>
    <b v="0"/>
    <s v="publishing/translations"/>
    <n v="7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n v="744.5454545454545"/>
    <b v="0"/>
    <s v="publishing/translations"/>
    <n v="10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n v="7.5"/>
    <b v="0"/>
    <s v="publishing/translations"/>
    <n v="0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n v="38.5"/>
    <b v="0"/>
    <s v="publishing/translations"/>
    <n v="1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n v="36.68181818181818"/>
    <b v="0"/>
    <s v="publishing/translations"/>
    <n v="27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n v="75"/>
    <b v="0"/>
    <s v="publishing/translations"/>
    <n v="3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n v="30"/>
    <b v="0"/>
    <s v="publishing/translations"/>
    <n v="7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n v="1"/>
    <b v="0"/>
    <s v="publishing/translations"/>
    <n v="0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n v="673.33333333333337"/>
    <b v="0"/>
    <s v="publishing/translations"/>
    <n v="1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n v="0"/>
    <b v="0"/>
    <s v="publishing/translations"/>
    <n v="0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n v="0"/>
    <b v="0"/>
    <s v="publishing/translations"/>
    <n v="0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n v="0"/>
    <b v="0"/>
    <s v="publishing/translations"/>
    <n v="0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n v="0"/>
    <b v="0"/>
    <s v="publishing/translations"/>
    <n v="0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n v="0"/>
    <b v="0"/>
    <s v="publishing/translations"/>
    <n v="0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n v="25"/>
    <b v="0"/>
    <s v="publishing/translations"/>
    <n v="0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n v="0"/>
    <b v="0"/>
    <s v="publishing/translations"/>
    <n v="0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n v="0"/>
    <b v="0"/>
    <s v="publishing/translations"/>
    <n v="0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n v="1"/>
    <b v="0"/>
    <s v="publishing/translations"/>
    <n v="0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n v="1"/>
    <b v="0"/>
    <s v="publishing/translations"/>
    <n v="0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n v="0"/>
    <b v="0"/>
    <s v="publishing/translations"/>
    <n v="0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n v="0"/>
    <b v="0"/>
    <s v="publishing/translations"/>
    <n v="0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n v="15"/>
    <b v="0"/>
    <s v="publishing/translations"/>
    <n v="1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n v="225"/>
    <b v="0"/>
    <s v="publishing/translations"/>
    <n v="11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n v="48.333333333333336"/>
    <b v="0"/>
    <s v="publishing/translations"/>
    <n v="3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n v="0"/>
    <b v="0"/>
    <s v="publishing/translations"/>
    <n v="0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n v="0"/>
    <b v="0"/>
    <s v="publishing/translations"/>
    <n v="0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n v="0"/>
    <b v="0"/>
    <s v="publishing/translations"/>
    <n v="0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n v="0"/>
    <b v="0"/>
    <s v="publishing/translations"/>
    <n v="0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n v="44.66673529411765"/>
    <b v="1"/>
    <s v="publishing/radio &amp; podcasts"/>
    <n v="101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n v="28.937999999999999"/>
    <b v="1"/>
    <s v="publishing/radio &amp; podcasts"/>
    <n v="10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n v="35.44"/>
    <b v="1"/>
    <s v="publishing/radio &amp; podcasts"/>
    <n v="148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n v="34.871794871794869"/>
    <b v="1"/>
    <s v="publishing/radio &amp; podcasts"/>
    <n v="163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n v="52.622732513451197"/>
    <b v="1"/>
    <s v="publishing/radio &amp; podcasts"/>
    <n v="456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n v="69.598266129032254"/>
    <b v="1"/>
    <s v="publishing/radio &amp; podcasts"/>
    <n v="108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n v="76.72"/>
    <b v="1"/>
    <s v="publishing/radio &amp; podcasts"/>
    <n v="115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n v="33.191126279863482"/>
    <b v="1"/>
    <s v="publishing/radio &amp; podcasts"/>
    <n v="10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n v="149.46417445482865"/>
    <b v="1"/>
    <s v="publishing/radio &amp; podcasts"/>
    <n v="108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n v="23.172839506172838"/>
    <b v="1"/>
    <s v="publishing/radio &amp; podcasts"/>
    <n v="125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n v="96.877551020408163"/>
    <b v="1"/>
    <s v="publishing/radio &amp; podcasts"/>
    <n v="104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n v="103.20238095238095"/>
    <b v="1"/>
    <s v="publishing/radio &amp; podcasts"/>
    <n v="139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n v="38.462553191489363"/>
    <b v="1"/>
    <s v="publishing/radio &amp; podcasts"/>
    <n v="121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n v="44.315789473684212"/>
    <b v="1"/>
    <s v="publishing/radio &amp; podcasts"/>
    <n v="1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n v="64.173356009070289"/>
    <b v="1"/>
    <s v="publishing/radio &amp; podcasts"/>
    <n v="1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n v="43.333275109170302"/>
    <b v="1"/>
    <s v="publishing/radio &amp; podcasts"/>
    <n v="66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n v="90.495934959349597"/>
    <b v="1"/>
    <s v="publishing/radio &amp; podcasts"/>
    <n v="111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n v="29.187190495010373"/>
    <b v="1"/>
    <s v="publishing/radio &amp; podcasts"/>
    <n v="1182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n v="30.95774647887324"/>
    <b v="1"/>
    <s v="publishing/radio &amp; podcasts"/>
    <n v="137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n v="92.157795275590544"/>
    <b v="1"/>
    <s v="publishing/radio &amp; podcasts"/>
    <n v="117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n v="17.5"/>
    <b v="0"/>
    <s v="publishing/fiction"/>
    <n v="2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n v="5"/>
    <b v="0"/>
    <s v="publishing/fiction"/>
    <n v="0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n v="25"/>
    <b v="0"/>
    <s v="publishing/fiction"/>
    <n v="1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n v="0"/>
    <b v="0"/>
    <s v="publishing/fiction"/>
    <n v="0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n v="50"/>
    <b v="0"/>
    <s v="publishing/fiction"/>
    <n v="2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n v="16"/>
    <b v="0"/>
    <s v="publishing/fiction"/>
    <n v="0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n v="0"/>
    <b v="0"/>
    <s v="publishing/fiction"/>
    <n v="0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n v="60"/>
    <b v="0"/>
    <s v="publishing/fiction"/>
    <n v="2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n v="0"/>
    <b v="0"/>
    <s v="publishing/fiction"/>
    <n v="0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n v="47.10526315789474"/>
    <b v="0"/>
    <s v="publishing/fiction"/>
    <n v="31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n v="100"/>
    <b v="0"/>
    <s v="publishing/fiction"/>
    <n v="8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n v="15"/>
    <b v="0"/>
    <s v="publishing/fiction"/>
    <n v="1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n v="0"/>
    <b v="0"/>
    <s v="publishing/fiction"/>
    <n v="0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n v="40.454545454545453"/>
    <b v="0"/>
    <s v="publishing/fiction"/>
    <n v="9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n v="0"/>
    <b v="0"/>
    <s v="publishing/fiction"/>
    <n v="0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n v="0"/>
    <b v="0"/>
    <s v="publishing/fiction"/>
    <n v="0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n v="1"/>
    <b v="0"/>
    <s v="publishing/fiction"/>
    <n v="0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n v="19"/>
    <b v="0"/>
    <s v="publishing/fiction"/>
    <n v="2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n v="5"/>
    <b v="0"/>
    <s v="publishing/fiction"/>
    <n v="0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n v="46.733333333333334"/>
    <b v="0"/>
    <s v="publishing/fiction"/>
    <n v="25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n v="97.731073446327684"/>
    <b v="1"/>
    <s v="photography/photobooks"/>
    <n v="166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n v="67.835866261398181"/>
    <b v="1"/>
    <s v="photography/photobooks"/>
    <n v="10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n v="56.98492957746479"/>
    <b v="1"/>
    <s v="photography/photobooks"/>
    <n v="108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n v="67.159851301115239"/>
    <b v="1"/>
    <s v="photography/photobooks"/>
    <n v="278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n v="48.037681159420288"/>
    <b v="1"/>
    <s v="photography/photobooks"/>
    <n v="104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n v="38.860465116279073"/>
    <b v="1"/>
    <s v="photography/photobooks"/>
    <n v="111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n v="78.181818181818187"/>
    <b v="1"/>
    <s v="photography/photobooks"/>
    <n v="215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n v="97.113744075829388"/>
    <b v="1"/>
    <s v="photography/photobooks"/>
    <n v="111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n v="110.39397959183674"/>
    <b v="1"/>
    <s v="photography/photobooks"/>
    <n v="12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n v="39.91506172839506"/>
    <b v="1"/>
    <s v="photography/photobooks"/>
    <n v="101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n v="75.975728155339809"/>
    <b v="1"/>
    <s v="photography/photobooks"/>
    <n v="112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n v="58.379104477611939"/>
    <b v="1"/>
    <s v="photography/photobooks"/>
    <n v="55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n v="55.82093023255814"/>
    <b v="1"/>
    <s v="photography/photobooks"/>
    <n v="150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n v="151.24431818181819"/>
    <b v="1"/>
    <s v="photography/photobooks"/>
    <n v="106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n v="849.67027027027029"/>
    <b v="1"/>
    <s v="photography/photobooks"/>
    <n v="157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n v="159.24137931034483"/>
    <b v="1"/>
    <s v="photography/photobooks"/>
    <n v="109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n v="39.507317073170732"/>
    <b v="1"/>
    <s v="photography/photobooks"/>
    <n v="16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n v="130.52966101694915"/>
    <b v="1"/>
    <s v="photography/photobooks"/>
    <n v="20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n v="64.156896551724131"/>
    <b v="1"/>
    <s v="photography/photobooks"/>
    <n v="103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n v="111.52694610778443"/>
    <b v="1"/>
    <s v="photography/photobooks"/>
    <n v="10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n v="170.44680851063831"/>
    <b v="1"/>
    <s v="photography/photobooks"/>
    <n v="107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n v="133.7391592920354"/>
    <b v="1"/>
    <s v="photography/photobooks"/>
    <n v="139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n v="95.834024896265561"/>
    <b v="1"/>
    <s v="photography/photobooks"/>
    <n v="125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n v="221.78571428571428"/>
    <b v="1"/>
    <s v="photography/photobooks"/>
    <n v="207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n v="32.315357142857138"/>
    <b v="1"/>
    <s v="photography/photobooks"/>
    <n v="174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n v="98.839285714285708"/>
    <b v="1"/>
    <s v="photography/photobooks"/>
    <n v="120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n v="55.222142857142863"/>
    <b v="1"/>
    <s v="photography/photobooks"/>
    <n v="110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n v="52.793750000000003"/>
    <b v="1"/>
    <s v="photography/photobooks"/>
    <n v="282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n v="135.66666666666666"/>
    <b v="1"/>
    <s v="photography/photobooks"/>
    <n v="101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n v="53.991990846681922"/>
    <b v="1"/>
    <s v="photography/photobooks"/>
    <n v="135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n v="56.643835616438359"/>
    <b v="1"/>
    <s v="photography/photobooks"/>
    <n v="176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n v="82.316326530612244"/>
    <b v="1"/>
    <s v="photography/photobooks"/>
    <n v="48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n v="88.26081081081081"/>
    <b v="1"/>
    <s v="photography/photobooks"/>
    <n v="145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n v="84.905149051490511"/>
    <b v="1"/>
    <s v="photography/photobooks"/>
    <n v="418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n v="48.154545454545456"/>
    <b v="1"/>
    <s v="photography/photobooks"/>
    <n v="132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n v="66.015406593406595"/>
    <b v="1"/>
    <s v="photography/photobooks"/>
    <n v="250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n v="96.375"/>
    <b v="1"/>
    <s v="photography/photobooks"/>
    <n v="180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n v="156.17391304347825"/>
    <b v="1"/>
    <s v="photography/photobooks"/>
    <n v="103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n v="95.764859154929582"/>
    <b v="1"/>
    <s v="photography/photobooks"/>
    <n v="136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n v="180.40816326530611"/>
    <b v="1"/>
    <s v="photography/photobooks"/>
    <n v="118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n v="3"/>
    <b v="0"/>
    <s v="photography/nature"/>
    <n v="0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n v="20"/>
    <b v="0"/>
    <s v="photography/nature"/>
    <n v="4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n v="10"/>
    <b v="0"/>
    <s v="photography/nature"/>
    <n v="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n v="0"/>
    <b v="0"/>
    <s v="photography/nature"/>
    <n v="0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n v="1"/>
    <b v="0"/>
    <s v="photography/nature"/>
    <n v="0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n v="26.272727272727273"/>
    <b v="0"/>
    <s v="photography/nature"/>
    <n v="29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n v="0"/>
    <b v="0"/>
    <s v="photography/nature"/>
    <n v="0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n v="60"/>
    <b v="0"/>
    <s v="photography/nature"/>
    <n v="9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n v="28.333333333333332"/>
    <b v="0"/>
    <s v="photography/nature"/>
    <n v="34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n v="14.428571428571429"/>
    <b v="0"/>
    <s v="photography/nature"/>
    <n v="13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n v="0"/>
    <b v="0"/>
    <s v="photography/nature"/>
    <n v="0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n v="132.1875"/>
    <b v="0"/>
    <s v="photography/nature"/>
    <n v="49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n v="0"/>
    <b v="0"/>
    <s v="photography/nature"/>
    <n v="0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n v="0"/>
    <b v="0"/>
    <s v="photography/nature"/>
    <n v="0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n v="0"/>
    <b v="0"/>
    <s v="photography/nature"/>
    <n v="0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n v="56.416666666666664"/>
    <b v="0"/>
    <s v="photography/nature"/>
    <n v="45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n v="100"/>
    <b v="0"/>
    <s v="photography/nature"/>
    <n v="4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n v="11.666666666666666"/>
    <b v="0"/>
    <s v="photography/nature"/>
    <n v="5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n v="50"/>
    <b v="0"/>
    <s v="photography/nature"/>
    <n v="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n v="23.5"/>
    <b v="0"/>
    <s v="photography/nature"/>
    <n v="4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n v="67"/>
    <b v="0"/>
    <s v="publishing/art books"/>
    <n v="1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n v="0"/>
    <b v="0"/>
    <s v="publishing/art books"/>
    <n v="0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n v="42.5"/>
    <b v="0"/>
    <s v="publishing/art books"/>
    <n v="1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n v="10"/>
    <b v="0"/>
    <s v="publishing/art books"/>
    <n v="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n v="100"/>
    <b v="0"/>
    <s v="publishing/art books"/>
    <n v="3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n v="108.05084745762711"/>
    <b v="0"/>
    <s v="publishing/art books"/>
    <n v="2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n v="26.923076923076923"/>
    <b v="0"/>
    <s v="publishing/art books"/>
    <n v="4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n v="155"/>
    <b v="0"/>
    <s v="publishing/art books"/>
    <n v="14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n v="0"/>
    <b v="0"/>
    <s v="publishing/art books"/>
    <n v="0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n v="47.769230769230766"/>
    <b v="0"/>
    <s v="publishing/art books"/>
    <n v="41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n v="20"/>
    <b v="0"/>
    <s v="publishing/art books"/>
    <n v="1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n v="41.666666666666664"/>
    <b v="0"/>
    <s v="publishing/art books"/>
    <n v="5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n v="74.333333333333329"/>
    <b v="0"/>
    <s v="publishing/art books"/>
    <n v="2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n v="84.333333333333329"/>
    <b v="0"/>
    <s v="publishing/art books"/>
    <n v="5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n v="65.457142857142856"/>
    <b v="0"/>
    <s v="publishing/art books"/>
    <n v="23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n v="65"/>
    <b v="0"/>
    <s v="publishing/art books"/>
    <n v="13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n v="27.5"/>
    <b v="0"/>
    <s v="publishing/art books"/>
    <n v="1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n v="51.25"/>
    <b v="0"/>
    <s v="publishing/art books"/>
    <n v="11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n v="14"/>
    <b v="0"/>
    <s v="publishing/art books"/>
    <n v="1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n v="0"/>
    <b v="0"/>
    <s v="publishing/art books"/>
    <n v="0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n v="5"/>
    <b v="0"/>
    <s v="photography/places"/>
    <n v="1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n v="31"/>
    <b v="0"/>
    <s v="photography/places"/>
    <n v="9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n v="15"/>
    <b v="0"/>
    <s v="photography/places"/>
    <n v="0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n v="0"/>
    <b v="0"/>
    <s v="photography/places"/>
    <n v="0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n v="131.66666666666666"/>
    <b v="0"/>
    <s v="photography/places"/>
    <n v="79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n v="0"/>
    <b v="0"/>
    <s v="photography/places"/>
    <n v="0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n v="1"/>
    <b v="0"/>
    <s v="photography/places"/>
    <n v="0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n v="0"/>
    <b v="0"/>
    <s v="photography/places"/>
    <n v="0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n v="0"/>
    <b v="0"/>
    <s v="photography/places"/>
    <n v="0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n v="510"/>
    <b v="0"/>
    <s v="photography/places"/>
    <n v="2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n v="44.478260869565219"/>
    <b v="0"/>
    <s v="photography/places"/>
    <n v="2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n v="0"/>
    <b v="0"/>
    <s v="photography/places"/>
    <n v="0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n v="1"/>
    <b v="0"/>
    <s v="photography/places"/>
    <n v="0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n v="20.5"/>
    <b v="0"/>
    <s v="photography/places"/>
    <n v="21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n v="40"/>
    <b v="0"/>
    <s v="photography/places"/>
    <n v="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n v="25"/>
    <b v="0"/>
    <s v="photography/places"/>
    <n v="2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n v="0"/>
    <b v="0"/>
    <s v="photography/places"/>
    <n v="0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n v="1"/>
    <b v="0"/>
    <s v="photography/places"/>
    <n v="0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n v="0"/>
    <b v="0"/>
    <s v="photography/places"/>
    <n v="0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n v="40.777777777777779"/>
    <b v="0"/>
    <s v="photography/places"/>
    <n v="7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n v="48.325535714285714"/>
    <b v="1"/>
    <s v="music/rock"/>
    <n v="108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n v="46.953125"/>
    <b v="1"/>
    <s v="music/rock"/>
    <n v="100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n v="66.688666666666663"/>
    <b v="1"/>
    <s v="music/rock"/>
    <n v="100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n v="48.842857142857142"/>
    <b v="1"/>
    <s v="music/rock"/>
    <n v="12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n v="137.30909090909091"/>
    <b v="1"/>
    <s v="music/rock"/>
    <n v="10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n v="87.829673913043479"/>
    <b v="1"/>
    <s v="music/rock"/>
    <n v="101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n v="70.785365853658533"/>
    <b v="1"/>
    <s v="music/rock"/>
    <n v="145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n v="52.826086956521742"/>
    <b v="1"/>
    <s v="music/rock"/>
    <n v="101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n v="443.75"/>
    <b v="1"/>
    <s v="music/rock"/>
    <n v="118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n v="48.544642857142854"/>
    <b v="1"/>
    <s v="music/rock"/>
    <n v="272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n v="37.074074074074076"/>
    <b v="1"/>
    <s v="music/rock"/>
    <n v="125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n v="50"/>
    <b v="1"/>
    <s v="music/rock"/>
    <n v="11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n v="39.03846153846154"/>
    <b v="1"/>
    <s v="music/rock"/>
    <n v="102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n v="66.688311688311686"/>
    <b v="1"/>
    <s v="music/rock"/>
    <n v="103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n v="67.132352941176464"/>
    <b v="1"/>
    <s v="music/rock"/>
    <n v="11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n v="66.369426751592357"/>
    <b v="1"/>
    <s v="music/rock"/>
    <n v="104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n v="64.620253164556956"/>
    <b v="1"/>
    <s v="music/rock"/>
    <n v="14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n v="58.370370370370374"/>
    <b v="1"/>
    <s v="music/rock"/>
    <n v="105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n v="86.956521739130437"/>
    <b v="1"/>
    <s v="music/rock"/>
    <n v="133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n v="66.470588235294116"/>
    <b v="1"/>
    <s v="music/rock"/>
    <n v="113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n v="163.78378378378378"/>
    <b v="1"/>
    <s v="music/rock"/>
    <n v="121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n v="107.98461538461538"/>
    <b v="1"/>
    <s v="music/rock"/>
    <n v="102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n v="42.111111111111114"/>
    <b v="1"/>
    <s v="music/rock"/>
    <n v="101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n v="47.2"/>
    <b v="1"/>
    <s v="music/rock"/>
    <n v="118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n v="112.01923076923077"/>
    <b v="1"/>
    <s v="music/rock"/>
    <n v="155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n v="74.953703703703709"/>
    <b v="1"/>
    <s v="music/rock"/>
    <n v="101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n v="61.578947368421055"/>
    <b v="1"/>
    <s v="music/rock"/>
    <n v="117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n v="45.875"/>
    <b v="1"/>
    <s v="music/rock"/>
    <n v="101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n v="75.853658536585371"/>
    <b v="1"/>
    <s v="music/rock"/>
    <n v="104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n v="84.206349206349202"/>
    <b v="1"/>
    <s v="music/rock"/>
    <n v="265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n v="117.22556390977444"/>
    <b v="1"/>
    <s v="music/rock"/>
    <n v="156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n v="86.489361702127653"/>
    <b v="1"/>
    <s v="music/rock"/>
    <n v="102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n v="172.41379310344828"/>
    <b v="1"/>
    <s v="music/rock"/>
    <n v="100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n v="62.8125"/>
    <b v="1"/>
    <s v="music/rock"/>
    <n v="101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n v="67.729729729729726"/>
    <b v="1"/>
    <s v="music/rock"/>
    <n v="125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n v="53.5632183908046"/>
    <b v="1"/>
    <s v="music/rock"/>
    <n v="104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n v="34.6"/>
    <b v="1"/>
    <s v="music/rock"/>
    <n v="104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n v="38.888888888888886"/>
    <b v="1"/>
    <s v="music/rock"/>
    <n v="105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n v="94.736842105263165"/>
    <b v="1"/>
    <s v="music/rock"/>
    <n v="100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n v="39.967058823529413"/>
    <b v="1"/>
    <s v="music/rock"/>
    <n v="170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n v="97.5"/>
    <b v="1"/>
    <s v="music/pop"/>
    <n v="101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n v="42.857142857142854"/>
    <b v="1"/>
    <s v="music/pop"/>
    <n v="100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n v="168.51351351351352"/>
    <b v="1"/>
    <s v="music/pop"/>
    <n v="125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n v="85.546875"/>
    <b v="1"/>
    <s v="music/pop"/>
    <n v="110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n v="554"/>
    <b v="1"/>
    <s v="music/pop"/>
    <n v="111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n v="26.554216867469879"/>
    <b v="1"/>
    <s v="music/pop"/>
    <n v="110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n v="113.82608695652173"/>
    <b v="1"/>
    <s v="music/pop"/>
    <n v="105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n v="32.011111111111113"/>
    <b v="1"/>
    <s v="music/pop"/>
    <n v="125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n v="47.189259259259259"/>
    <b v="1"/>
    <s v="music/pop"/>
    <n v="101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n v="88.46875"/>
    <b v="1"/>
    <s v="music/pop"/>
    <n v="142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n v="100.75"/>
    <b v="1"/>
    <s v="music/pop"/>
    <n v="101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n v="64.714285714285708"/>
    <b v="1"/>
    <s v="music/pop"/>
    <n v="101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n v="51.854285714285716"/>
    <b v="1"/>
    <s v="music/pop"/>
    <n v="174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n v="38.794117647058826"/>
    <b v="1"/>
    <s v="music/pop"/>
    <n v="120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n v="44.645833333333336"/>
    <b v="1"/>
    <s v="music/pop"/>
    <n v="143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n v="156.77333333333334"/>
    <b v="1"/>
    <s v="music/pop"/>
    <n v="100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n v="118.70339366515837"/>
    <b v="1"/>
    <s v="music/pop"/>
    <n v="105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n v="74.149532710280369"/>
    <b v="1"/>
    <s v="music/pop"/>
    <n v="132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n v="12.533333333333333"/>
    <b v="1"/>
    <s v="music/pop"/>
    <n v="11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n v="27.861111111111111"/>
    <b v="1"/>
    <s v="music/pop"/>
    <n v="1254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n v="80.178217821782184"/>
    <b v="1"/>
    <s v="music/pop"/>
    <n v="103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n v="132.43548387096774"/>
    <b v="1"/>
    <s v="music/pop"/>
    <n v="103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n v="33.75"/>
    <b v="1"/>
    <s v="music/pop"/>
    <n v="108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n v="34.384494382022467"/>
    <b v="1"/>
    <s v="music/pop"/>
    <n v="122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n v="44.956989247311824"/>
    <b v="1"/>
    <s v="music/pop"/>
    <n v="119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n v="41.04081632653061"/>
    <b v="1"/>
    <s v="music/pop"/>
    <n v="1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n v="52.597560975609753"/>
    <b v="1"/>
    <s v="music/pop"/>
    <n v="127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n v="70.784482758620683"/>
    <b v="1"/>
    <s v="music/pop"/>
    <n v="10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n v="53.75"/>
    <b v="1"/>
    <s v="music/pop"/>
    <n v="140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n v="44.608695652173914"/>
    <b v="1"/>
    <s v="music/pop"/>
    <n v="103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n v="26.148961038961041"/>
    <b v="1"/>
    <s v="music/pop"/>
    <n v="10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n v="39.183673469387756"/>
    <b v="1"/>
    <s v="music/pop"/>
    <n v="113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n v="45.593220338983052"/>
    <b v="1"/>
    <s v="music/pop"/>
    <n v="128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n v="89.247787610619469"/>
    <b v="1"/>
    <s v="music/pop"/>
    <n v="202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n v="40.416470588235299"/>
    <b v="1"/>
    <s v="music/pop"/>
    <n v="137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n v="82.38095238095238"/>
    <b v="1"/>
    <s v="music/pop"/>
    <n v="115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n v="159.52380952380952"/>
    <b v="1"/>
    <s v="music/pop"/>
    <n v="11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n v="36.244897959183675"/>
    <b v="1"/>
    <s v="music/pop"/>
    <n v="118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n v="62.5"/>
    <b v="1"/>
    <s v="music/pop"/>
    <n v="17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n v="47"/>
    <b v="1"/>
    <s v="music/pop"/>
    <n v="118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n v="74.575090497737563"/>
    <b v="0"/>
    <s v="music/faith"/>
    <n v="101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n v="0"/>
    <b v="0"/>
    <s v="music/faith"/>
    <n v="0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n v="76"/>
    <b v="0"/>
    <s v="music/faith"/>
    <n v="22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n v="86.43564356435644"/>
    <b v="0"/>
    <s v="music/faith"/>
    <n v="109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n v="24"/>
    <b v="0"/>
    <s v="music/faith"/>
    <n v="103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n v="18"/>
    <b v="0"/>
    <s v="music/faith"/>
    <n v="0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n v="80.128205128205124"/>
    <b v="0"/>
    <s v="music/faith"/>
    <n v="31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n v="253.14285714285714"/>
    <b v="0"/>
    <s v="music/faith"/>
    <n v="4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n v="171.42857142857142"/>
    <b v="0"/>
    <s v="music/faith"/>
    <n v="100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n v="57.727272727272727"/>
    <b v="0"/>
    <s v="music/faith"/>
    <n v="25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n v="264.26315789473682"/>
    <b v="0"/>
    <s v="music/faith"/>
    <n v="33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n v="159.33333333333334"/>
    <b v="0"/>
    <s v="music/faith"/>
    <n v="48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n v="35"/>
    <b v="0"/>
    <s v="music/faith"/>
    <n v="9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n v="5"/>
    <b v="0"/>
    <s v="music/faith"/>
    <n v="0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n v="61.086956521739133"/>
    <b v="0"/>
    <s v="music/faith"/>
    <n v="12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n v="0"/>
    <b v="0"/>
    <s v="music/faith"/>
    <n v="0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n v="114.81818181818181"/>
    <b v="0"/>
    <s v="music/faith"/>
    <n v="20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n v="0"/>
    <b v="0"/>
    <s v="music/faith"/>
    <n v="0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n v="54"/>
    <b v="0"/>
    <s v="music/faith"/>
    <n v="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n v="65.974683544303801"/>
    <b v="0"/>
    <s v="music/faith"/>
    <n v="26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n v="5"/>
    <b v="0"/>
    <s v="music/faith"/>
    <n v="0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n v="1"/>
    <b v="0"/>
    <s v="music/faith"/>
    <n v="0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n v="25.5"/>
    <b v="0"/>
    <s v="music/faith"/>
    <n v="1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n v="118.36363636363636"/>
    <b v="0"/>
    <s v="music/faith"/>
    <n v="65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n v="0"/>
    <b v="0"/>
    <s v="music/faith"/>
    <n v="0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n v="0"/>
    <b v="0"/>
    <s v="music/faith"/>
    <n v="0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n v="54.111111111111114"/>
    <b v="0"/>
    <s v="music/faith"/>
    <n v="10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n v="0"/>
    <b v="0"/>
    <s v="music/faith"/>
    <n v="0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n v="21.25"/>
    <b v="0"/>
    <s v="music/faith"/>
    <n v="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n v="34"/>
    <b v="0"/>
    <s v="music/faith"/>
    <n v="1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n v="525"/>
    <b v="0"/>
    <s v="music/faith"/>
    <n v="11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n v="0"/>
    <b v="0"/>
    <s v="music/faith"/>
    <n v="0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n v="50"/>
    <b v="0"/>
    <s v="music/faith"/>
    <n v="2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n v="115.70588235294117"/>
    <b v="0"/>
    <s v="music/faith"/>
    <n v="8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n v="5.5"/>
    <b v="0"/>
    <s v="music/faith"/>
    <n v="0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n v="50"/>
    <b v="0"/>
    <s v="music/faith"/>
    <n v="8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n v="34.024390243902438"/>
    <b v="0"/>
    <s v="music/faith"/>
    <n v="43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n v="37.5"/>
    <b v="0"/>
    <s v="music/faith"/>
    <n v="0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n v="11.666666666666666"/>
    <b v="0"/>
    <s v="music/faith"/>
    <n v="1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n v="28.125"/>
    <b v="0"/>
    <s v="music/faith"/>
    <n v="6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n v="0"/>
    <b v="0"/>
    <s v="music/faith"/>
    <n v="0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n v="1"/>
    <b v="0"/>
    <s v="music/faith"/>
    <n v="0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n v="216.66666666666666"/>
    <b v="0"/>
    <s v="music/faith"/>
    <n v="7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n v="8.75"/>
    <b v="0"/>
    <s v="music/faith"/>
    <n v="1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n v="62.222222222222221"/>
    <b v="0"/>
    <s v="music/faith"/>
    <n v="10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n v="137.25"/>
    <b v="0"/>
    <s v="music/faith"/>
    <n v="34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n v="1"/>
    <b v="0"/>
    <s v="music/faith"/>
    <n v="0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n v="122.14285714285714"/>
    <b v="0"/>
    <s v="music/faith"/>
    <n v="68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n v="0"/>
    <b v="0"/>
    <s v="music/faith"/>
    <n v="0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n v="0"/>
    <b v="0"/>
    <s v="music/faith"/>
    <n v="0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n v="0"/>
    <b v="0"/>
    <s v="music/faith"/>
    <n v="0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n v="0"/>
    <b v="0"/>
    <s v="music/faith"/>
    <n v="0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n v="0"/>
    <b v="0"/>
    <s v="music/faith"/>
    <n v="0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n v="1"/>
    <b v="0"/>
    <s v="music/faith"/>
    <n v="0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n v="55"/>
    <b v="0"/>
    <s v="music/faith"/>
    <n v="11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n v="22"/>
    <b v="0"/>
    <s v="music/faith"/>
    <n v="1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n v="56.666666666666664"/>
    <b v="0"/>
    <s v="music/faith"/>
    <n v="21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n v="20"/>
    <b v="0"/>
    <s v="music/faith"/>
    <n v="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n v="1"/>
    <b v="0"/>
    <s v="music/faith"/>
    <n v="0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n v="0"/>
    <b v="0"/>
    <s v="music/faith"/>
    <n v="0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n v="25.576923076923077"/>
    <b v="1"/>
    <s v="photography/photobooks"/>
    <n v="111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n v="63.970588235294116"/>
    <b v="1"/>
    <s v="photography/photobooks"/>
    <n v="109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n v="89.925373134328353"/>
    <b v="1"/>
    <s v="photography/photobooks"/>
    <n v="100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n v="93.071428571428569"/>
    <b v="1"/>
    <s v="photography/photobooks"/>
    <n v="118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n v="89.674157303370791"/>
    <b v="1"/>
    <s v="photography/photobooks"/>
    <n v="114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n v="207.61682242990653"/>
    <b v="1"/>
    <s v="photography/photobooks"/>
    <n v="148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n v="59.408805031446541"/>
    <b v="1"/>
    <s v="photography/photobooks"/>
    <n v="105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n v="358.97237569060775"/>
    <b v="1"/>
    <s v="photography/photobooks"/>
    <n v="130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n v="94.736641221374043"/>
    <b v="1"/>
    <s v="photography/photobooks"/>
    <n v="12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n v="80.647999999999996"/>
    <b v="1"/>
    <s v="photography/photobooks"/>
    <n v="202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n v="168.68852459016392"/>
    <b v="1"/>
    <s v="photography/photobooks"/>
    <n v="103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n v="34.68888888888889"/>
    <b v="1"/>
    <s v="photography/photobooks"/>
    <n v="260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n v="462.85714285714283"/>
    <b v="1"/>
    <s v="photography/photobooks"/>
    <n v="108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n v="104.38888888888889"/>
    <b v="1"/>
    <s v="photography/photobooks"/>
    <n v="111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n v="7.5"/>
    <b v="1"/>
    <s v="photography/photobooks"/>
    <n v="120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n v="47.13"/>
    <b v="1"/>
    <s v="photography/photobooks"/>
    <n v="10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n v="414.28571428571428"/>
    <b v="1"/>
    <s v="photography/photobooks"/>
    <n v="116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n v="42.481481481481481"/>
    <b v="1"/>
    <s v="photography/photobooks"/>
    <n v="115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n v="108.77551020408163"/>
    <b v="1"/>
    <s v="photography/photobooks"/>
    <n v="107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n v="81.098039215686271"/>
    <b v="1"/>
    <s v="photography/photobooks"/>
    <n v="165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n v="51.666666666666664"/>
    <b v="1"/>
    <s v="photography/photobooks"/>
    <n v="155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n v="35.4"/>
    <b v="1"/>
    <s v="photography/photobooks"/>
    <n v="885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n v="103.63559322033899"/>
    <b v="1"/>
    <s v="photography/photobooks"/>
    <n v="102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n v="55.282051282051285"/>
    <b v="0"/>
    <s v="photography/photobooks"/>
    <n v="20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n v="72.16970873786407"/>
    <b v="0"/>
    <s v="photography/photobooks"/>
    <n v="59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n v="0"/>
    <b v="0"/>
    <s v="photography/photobooks"/>
    <n v="0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n v="58.615384615384613"/>
    <b v="0"/>
    <s v="photography/photobooks"/>
    <n v="46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n v="12.466666666666667"/>
    <b v="0"/>
    <s v="photography/photobooks"/>
    <n v="4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n v="49.136363636363633"/>
    <b v="0"/>
    <s v="photography/photobooks"/>
    <n v="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n v="150.5"/>
    <b v="0"/>
    <s v="photography/photobooks"/>
    <n v="57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n v="35.799999999999997"/>
    <b v="0"/>
    <s v="photography/photobooks"/>
    <n v="21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n v="45.157894736842103"/>
    <b v="0"/>
    <s v="photography/photobooks"/>
    <n v="16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n v="98.78947368421052"/>
    <b v="0"/>
    <s v="photography/photobooks"/>
    <n v="6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n v="88.307692307692307"/>
    <b v="0"/>
    <s v="photography/photobooks"/>
    <n v="46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n v="170.62903225806451"/>
    <b v="0"/>
    <s v="photography/photobooks"/>
    <n v="65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n v="83.75"/>
    <b v="0"/>
    <s v="photography/photobooks"/>
    <n v="7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n v="65.099999999999994"/>
    <b v="0"/>
    <s v="photography/photobooks"/>
    <n v="1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n v="66.333333333333329"/>
    <b v="0"/>
    <s v="photography/photobooks"/>
    <n v="2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n v="104.89473684210526"/>
    <b v="0"/>
    <s v="photography/photobooks"/>
    <n v="3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n v="78.440789473684205"/>
    <b v="0"/>
    <s v="photography/photobooks"/>
    <n v="40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n v="59.041666666666664"/>
    <b v="0"/>
    <s v="photography/photobooks"/>
    <n v="26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n v="71.34210526315789"/>
    <b v="0"/>
    <s v="photography/photobooks"/>
    <n v="15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n v="51.227027027027027"/>
    <b v="0"/>
    <s v="photography/photobooks"/>
    <n v="24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n v="60.242424242424242"/>
    <b v="0"/>
    <s v="photography/photobooks"/>
    <n v="40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n v="44.935185185185183"/>
    <b v="0"/>
    <s v="photography/photobooks"/>
    <n v="20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n v="31.206896551724139"/>
    <b v="0"/>
    <s v="photography/photobooks"/>
    <n v="48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n v="63.875"/>
    <b v="0"/>
    <s v="photography/photobooks"/>
    <n v="1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n v="19"/>
    <b v="0"/>
    <s v="photography/photobooks"/>
    <n v="1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n v="10"/>
    <b v="0"/>
    <s v="photography/photobooks"/>
    <n v="1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n v="109.06666666666666"/>
    <b v="0"/>
    <s v="photography/photobooks"/>
    <n v="5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n v="26.75"/>
    <b v="0"/>
    <s v="photography/photobooks"/>
    <n v="4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n v="109.93525179856115"/>
    <b v="0"/>
    <s v="photography/photobooks"/>
    <n v="61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n v="20"/>
    <b v="0"/>
    <s v="photography/photobooks"/>
    <n v="1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n v="55.388888888888886"/>
    <b v="0"/>
    <s v="photography/photobooks"/>
    <n v="11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n v="133.90123456790124"/>
    <b v="0"/>
    <s v="photography/photobooks"/>
    <n v="39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n v="48.720930232558139"/>
    <b v="0"/>
    <s v="photography/photobooks"/>
    <n v="22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n v="48.25"/>
    <b v="0"/>
    <s v="photography/photobooks"/>
    <n v="68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n v="58.972972972972975"/>
    <b v="0"/>
    <s v="photography/photobooks"/>
    <n v="14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n v="11.638333333333334"/>
    <b v="0"/>
    <s v="photography/photobooks"/>
    <n v="2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n v="83.716814159292042"/>
    <b v="0"/>
    <s v="photography/photobooks"/>
    <n v="20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n v="63.648648648648646"/>
    <b v="0"/>
    <s v="photography/photobooks"/>
    <n v="14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n v="94.277777777777771"/>
    <b v="0"/>
    <s v="photography/photobooks"/>
    <n v="48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n v="71.86666666666666"/>
    <b v="0"/>
    <s v="photography/photobooks"/>
    <n v="31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n v="104.84615384615384"/>
    <b v="0"/>
    <s v="photography/photobooks"/>
    <n v="35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n v="67.139344262295083"/>
    <b v="0"/>
    <s v="photography/photobooks"/>
    <n v="36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n v="73.875"/>
    <b v="0"/>
    <s v="photography/photobooks"/>
    <n v="3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n v="69.125"/>
    <b v="0"/>
    <s v="photography/photobooks"/>
    <n v="11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n v="120.77083333333333"/>
    <b v="0"/>
    <s v="photography/photobooks"/>
    <n v="41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n v="42.222222222222221"/>
    <b v="0"/>
    <s v="photography/photobooks"/>
    <n v="1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n v="7.5"/>
    <b v="0"/>
    <s v="photography/photobooks"/>
    <n v="3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n v="1.5384615384615385"/>
    <b v="0"/>
    <s v="photography/photobooks"/>
    <n v="0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n v="37.608695652173914"/>
    <b v="0"/>
    <s v="photography/photobooks"/>
    <n v="13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n v="0"/>
    <b v="0"/>
    <s v="photography/photobooks"/>
    <n v="0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n v="42.157142857142858"/>
    <b v="0"/>
    <s v="photography/photobooks"/>
    <n v="49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n v="0"/>
    <b v="0"/>
    <s v="photography/photobooks"/>
    <n v="0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n v="84.833333333333329"/>
    <b v="0"/>
    <s v="photography/photobooks"/>
    <n v="2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n v="94.19"/>
    <b v="0"/>
    <s v="photography/photobooks"/>
    <n v="52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n v="0"/>
    <b v="0"/>
    <s v="photography/photobooks"/>
    <n v="0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n v="6.25"/>
    <b v="0"/>
    <s v="photography/photobooks"/>
    <n v="2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n v="213.375"/>
    <b v="0"/>
    <s v="photography/photobooks"/>
    <n v="7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n v="59.162280701754383"/>
    <b v="1"/>
    <s v="music/rock"/>
    <n v="135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n v="27.272727272727273"/>
    <b v="1"/>
    <s v="music/rock"/>
    <n v="100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n v="24.575757575757574"/>
    <b v="1"/>
    <s v="music/rock"/>
    <n v="116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n v="75.05"/>
    <b v="1"/>
    <s v="music/rock"/>
    <n v="100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n v="42.02"/>
    <b v="1"/>
    <s v="music/rock"/>
    <n v="105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n v="53.157894736842103"/>
    <b v="1"/>
    <s v="music/rock"/>
    <n v="101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n v="83.885416666666671"/>
    <b v="1"/>
    <s v="music/rock"/>
    <n v="10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n v="417.33333333333331"/>
    <b v="1"/>
    <s v="music/rock"/>
    <n v="100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n v="75.765151515151516"/>
    <b v="1"/>
    <s v="music/rock"/>
    <n v="167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n v="67.389380530973455"/>
    <b v="1"/>
    <s v="music/rock"/>
    <n v="102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n v="73.571428571428569"/>
    <b v="1"/>
    <s v="music/rock"/>
    <n v="103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n v="25"/>
    <b v="1"/>
    <s v="music/rock"/>
    <n v="143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n v="42"/>
    <b v="1"/>
    <s v="music/rock"/>
    <n v="263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n v="131.16666666666666"/>
    <b v="1"/>
    <s v="music/rock"/>
    <n v="118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n v="47.272727272727273"/>
    <b v="1"/>
    <s v="music/rock"/>
    <n v="104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n v="182.12727272727273"/>
    <b v="1"/>
    <s v="music/rock"/>
    <n v="200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n v="61.366666666666667"/>
    <b v="1"/>
    <s v="music/rock"/>
    <n v="30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n v="35.767499999999998"/>
    <b v="1"/>
    <s v="music/rock"/>
    <n v="100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n v="45.62222222222222"/>
    <b v="1"/>
    <s v="music/rock"/>
    <n v="205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n v="75.384615384615387"/>
    <b v="1"/>
    <s v="music/rock"/>
    <n v="109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n v="50.875"/>
    <b v="1"/>
    <s v="music/rock"/>
    <n v="102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n v="119.28571428571429"/>
    <b v="1"/>
    <s v="music/rock"/>
    <n v="125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n v="92.541865671641801"/>
    <b v="1"/>
    <s v="music/rock"/>
    <n v="124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n v="76.05"/>
    <b v="1"/>
    <s v="music/rock"/>
    <n v="101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n v="52.631578947368418"/>
    <b v="1"/>
    <s v="music/rock"/>
    <n v="100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n v="98.990430622009569"/>
    <b v="1"/>
    <s v="music/rock"/>
    <n v="138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n v="79.526315789473685"/>
    <b v="1"/>
    <s v="music/rock"/>
    <n v="121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n v="134.20833333333334"/>
    <b v="1"/>
    <s v="music/rock"/>
    <n v="107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n v="37.625"/>
    <b v="1"/>
    <s v="music/rock"/>
    <n v="100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n v="51.044692737430168"/>
    <b v="1"/>
    <s v="music/rock"/>
    <n v="102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n v="50.03846153846154"/>
    <b v="1"/>
    <s v="music/rock"/>
    <n v="100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n v="133.93129770992365"/>
    <b v="1"/>
    <s v="music/rock"/>
    <n v="117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n v="58.214285714285715"/>
    <b v="1"/>
    <s v="music/rock"/>
    <n v="102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n v="88.037643678160919"/>
    <b v="1"/>
    <s v="music/rock"/>
    <n v="102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n v="70.576753926701571"/>
    <b v="1"/>
    <s v="music/rock"/>
    <n v="154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n v="53.289473684210527"/>
    <b v="1"/>
    <s v="music/rock"/>
    <n v="101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n v="136.36363636363637"/>
    <b v="1"/>
    <s v="music/rock"/>
    <n v="100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n v="40.547315436241611"/>
    <b v="1"/>
    <s v="music/rock"/>
    <n v="109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n v="70.625"/>
    <b v="1"/>
    <s v="music/rock"/>
    <n v="132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n v="52.684210526315788"/>
    <b v="1"/>
    <s v="music/rock"/>
    <n v="133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n v="0"/>
    <b v="0"/>
    <s v="games/mobile games"/>
    <n v="0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n v="90.9375"/>
    <b v="0"/>
    <s v="games/mobile games"/>
    <n v="8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n v="5"/>
    <b v="0"/>
    <s v="games/mobile games"/>
    <n v="0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n v="58.083333333333336"/>
    <b v="0"/>
    <s v="games/mobile games"/>
    <n v="43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n v="2"/>
    <b v="0"/>
    <s v="games/mobile games"/>
    <n v="0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n v="62.5"/>
    <b v="0"/>
    <s v="games/mobile games"/>
    <n v="1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n v="10"/>
    <b v="0"/>
    <s v="games/mobile games"/>
    <n v="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n v="71.588235294117652"/>
    <b v="0"/>
    <s v="games/mobile games"/>
    <n v="5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n v="0"/>
    <b v="0"/>
    <s v="games/mobile games"/>
    <n v="0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n v="32.81818181818182"/>
    <b v="0"/>
    <s v="games/mobile games"/>
    <n v="10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n v="49.11578947368421"/>
    <b v="0"/>
    <s v="games/mobile games"/>
    <n v="72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n v="16.307692307692307"/>
    <b v="0"/>
    <s v="games/mobile games"/>
    <n v="1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n v="18"/>
    <b v="0"/>
    <s v="games/mobile games"/>
    <n v="0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n v="13"/>
    <b v="0"/>
    <s v="games/mobile games"/>
    <n v="0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n v="17"/>
    <b v="0"/>
    <s v="games/mobile games"/>
    <n v="1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n v="0"/>
    <b v="0"/>
    <s v="games/mobile games"/>
    <n v="0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n v="0"/>
    <b v="0"/>
    <s v="games/mobile games"/>
    <n v="0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n v="0"/>
    <b v="0"/>
    <s v="games/mobile games"/>
    <n v="0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n v="3"/>
    <b v="0"/>
    <s v="games/mobile games"/>
    <n v="0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n v="41.833333333333336"/>
    <b v="0"/>
    <s v="games/mobile games"/>
    <n v="20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n v="49.338428571428572"/>
    <b v="1"/>
    <s v="music/indie rock"/>
    <n v="173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n v="41.728395061728392"/>
    <b v="1"/>
    <s v="music/indie rock"/>
    <n v="101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n v="32.71875"/>
    <b v="1"/>
    <s v="music/indie rock"/>
    <n v="10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n v="51.96153846153846"/>
    <b v="1"/>
    <s v="music/indie rock"/>
    <n v="135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n v="50.685714285714283"/>
    <b v="1"/>
    <s v="music/indie rock"/>
    <n v="116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n v="42.241379310344826"/>
    <b v="1"/>
    <s v="music/indie rock"/>
    <n v="102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n v="416.875"/>
    <b v="1"/>
    <s v="music/indie rock"/>
    <n v="111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n v="46.651685393258425"/>
    <b v="1"/>
    <s v="music/indie rock"/>
    <n v="166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n v="48.454545454545453"/>
    <b v="1"/>
    <s v="music/indie rock"/>
    <n v="107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n v="70.5289837398374"/>
    <b v="1"/>
    <s v="music/indie rock"/>
    <n v="145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n v="87.958333333333329"/>
    <b v="1"/>
    <s v="music/indie rock"/>
    <n v="106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n v="26.26923076923077"/>
    <b v="1"/>
    <s v="music/indie rock"/>
    <n v="13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n v="57.777777777777779"/>
    <b v="1"/>
    <s v="music/indie rock"/>
    <n v="104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n v="57.25"/>
    <b v="1"/>
    <s v="music/indie rock"/>
    <n v="11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n v="196.34042553191489"/>
    <b v="1"/>
    <s v="music/indie rock"/>
    <n v="102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n v="43"/>
    <b v="1"/>
    <s v="music/indie rock"/>
    <n v="124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n v="35.551912568306008"/>
    <b v="1"/>
    <s v="music/indie rock"/>
    <n v="102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n v="68.80952380952381"/>
    <b v="1"/>
    <s v="music/indie rock"/>
    <n v="145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n v="28.571428571428573"/>
    <b v="1"/>
    <s v="music/indie rock"/>
    <n v="13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n v="50.631666666666668"/>
    <b v="1"/>
    <s v="music/indie rock"/>
    <n v="109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n v="106.8"/>
    <b v="0"/>
    <s v="technology/gadgets"/>
    <n v="3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n v="4"/>
    <b v="0"/>
    <s v="technology/gadgets"/>
    <n v="1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n v="34.097560975609753"/>
    <b v="0"/>
    <s v="technology/gadgets"/>
    <n v="47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n v="25"/>
    <b v="0"/>
    <s v="technology/gadgets"/>
    <n v="0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n v="10.5"/>
    <b v="0"/>
    <s v="technology/gadgets"/>
    <n v="0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n v="215.95959595959596"/>
    <b v="0"/>
    <s v="technology/gadgets"/>
    <n v="43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n v="21.25"/>
    <b v="0"/>
    <s v="technology/gadgets"/>
    <n v="0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n v="108.25"/>
    <b v="0"/>
    <s v="technology/gadgets"/>
    <n v="2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n v="129.97368421052633"/>
    <b v="0"/>
    <s v="technology/gadgets"/>
    <n v="14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n v="117.49473684210527"/>
    <b v="0"/>
    <s v="technology/gadgets"/>
    <n v="39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n v="10"/>
    <b v="0"/>
    <s v="technology/gadgets"/>
    <n v="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n v="70.595238095238102"/>
    <b v="0"/>
    <s v="technology/gadgets"/>
    <n v="59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n v="24.5"/>
    <b v="0"/>
    <s v="technology/gadgets"/>
    <n v="1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n v="30"/>
    <b v="0"/>
    <s v="technology/gadgets"/>
    <n v="9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n v="2"/>
    <b v="0"/>
    <s v="technology/gadgets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n v="17"/>
    <b v="0"/>
    <s v="technology/gadgets"/>
    <n v="1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n v="2928.9285714285716"/>
    <b v="0"/>
    <s v="technology/gadgets"/>
    <n v="53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n v="28.888888888888889"/>
    <b v="0"/>
    <s v="technology/gadgets"/>
    <n v="1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n v="29.625"/>
    <b v="0"/>
    <s v="technology/gadgets"/>
    <n v="47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n v="40.980952380952381"/>
    <b v="0"/>
    <s v="technology/gadgets"/>
    <n v="43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n v="54"/>
    <b v="1"/>
    <s v="music/indie rock"/>
    <n v="137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n v="36.109375"/>
    <b v="1"/>
    <s v="music/indie rock"/>
    <n v="116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n v="23.153846153846153"/>
    <b v="1"/>
    <s v="music/indie rock"/>
    <n v="241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n v="104"/>
    <b v="1"/>
    <s v="music/indie rock"/>
    <n v="11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n v="31.826923076923077"/>
    <b v="1"/>
    <s v="music/indie rock"/>
    <n v="110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n v="27.3896261682243"/>
    <b v="1"/>
    <s v="music/indie rock"/>
    <n v="195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n v="56.363636363636367"/>
    <b v="1"/>
    <s v="music/indie rock"/>
    <n v="103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n v="77.352941176470594"/>
    <b v="1"/>
    <s v="music/indie rock"/>
    <n v="103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n v="42.8"/>
    <b v="1"/>
    <s v="music/indie rock"/>
    <n v="100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n v="48.846153846153847"/>
    <b v="1"/>
    <s v="music/indie rock"/>
    <n v="12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n v="48.240400000000001"/>
    <b v="1"/>
    <s v="music/indie rock"/>
    <n v="12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n v="70.212500000000006"/>
    <b v="1"/>
    <s v="music/indie rock"/>
    <n v="107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n v="94.054545454545448"/>
    <b v="1"/>
    <s v="music/indie rock"/>
    <n v="172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n v="80.272727272727266"/>
    <b v="1"/>
    <s v="music/indie rock"/>
    <n v="124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n v="54.2"/>
    <b v="1"/>
    <s v="music/indie rock"/>
    <n v="108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n v="60.26903448275862"/>
    <b v="1"/>
    <s v="music/indie rock"/>
    <n v="117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n v="38.740344827586206"/>
    <b v="1"/>
    <s v="music/indie rock"/>
    <n v="187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n v="152.54385964912279"/>
    <b v="1"/>
    <s v="music/indie rock"/>
    <n v="116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n v="115.3125"/>
    <b v="1"/>
    <s v="music/indie rock"/>
    <n v="111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n v="35.838709677419352"/>
    <b v="1"/>
    <s v="music/indie rock"/>
    <n v="171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n v="64.570118779438872"/>
    <b v="1"/>
    <s v="technology/hardware"/>
    <n v="126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n v="87.436000000000007"/>
    <b v="1"/>
    <s v="technology/hardware"/>
    <n v="138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n v="68.815577078288939"/>
    <b v="1"/>
    <s v="technology/hardware"/>
    <n v="1705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n v="176.200223588597"/>
    <b v="1"/>
    <s v="technology/hardware"/>
    <n v="788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n v="511.79117647058825"/>
    <b v="1"/>
    <s v="technology/hardware"/>
    <n v="348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n v="160.44285714285715"/>
    <b v="1"/>
    <s v="technology/hardware"/>
    <n v="150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n v="35.003043478260871"/>
    <b v="1"/>
    <s v="technology/hardware"/>
    <n v="10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n v="188.50671378091872"/>
    <b v="1"/>
    <s v="technology/hardware"/>
    <n v="800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n v="56.204984093319197"/>
    <b v="1"/>
    <s v="technology/hardware"/>
    <n v="106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n v="51.3054157782516"/>
    <b v="1"/>
    <s v="technology/hardware"/>
    <n v="201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n v="127.36450839328538"/>
    <b v="1"/>
    <s v="technology/hardware"/>
    <n v="212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n v="101.85532258064516"/>
    <b v="1"/>
    <s v="technology/hardware"/>
    <n v="198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n v="230.55782312925169"/>
    <b v="1"/>
    <s v="technology/hardware"/>
    <n v="226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n v="842.10602409638557"/>
    <b v="1"/>
    <s v="technology/hardware"/>
    <n v="699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n v="577.27593103448271"/>
    <b v="1"/>
    <s v="technology/hardware"/>
    <n v="399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n v="483.34246575342468"/>
    <b v="1"/>
    <s v="technology/hardware"/>
    <n v="294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n v="76.138500000000008"/>
    <b v="1"/>
    <s v="technology/hardware"/>
    <n v="16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n v="74.107684365781708"/>
    <b v="1"/>
    <s v="technology/hardware"/>
    <n v="1436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n v="36.965660377358489"/>
    <b v="1"/>
    <s v="technology/hardware"/>
    <n v="157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n v="2500.969696969697"/>
    <b v="1"/>
    <s v="technology/hardware"/>
    <n v="118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n v="67.690214329454989"/>
    <b v="1"/>
    <s v="technology/hardware"/>
    <n v="1105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n v="63.04738562091503"/>
    <b v="1"/>
    <s v="technology/hardware"/>
    <n v="19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n v="117.6"/>
    <b v="1"/>
    <s v="technology/hardware"/>
    <n v="127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n v="180.75185011709601"/>
    <b v="1"/>
    <s v="technology/hardware"/>
    <n v="260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n v="127.32038834951456"/>
    <b v="1"/>
    <s v="technology/hardware"/>
    <n v="262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n v="136.6444745538665"/>
    <b v="1"/>
    <s v="technology/hardware"/>
    <n v="207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n v="182.78024691358024"/>
    <b v="1"/>
    <s v="technology/hardware"/>
    <n v="370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n v="279.37843137254902"/>
    <b v="1"/>
    <s v="technology/hardware"/>
    <n v="285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n v="61.375728669846318"/>
    <b v="1"/>
    <s v="technology/hardware"/>
    <n v="579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n v="80.727532097004286"/>
    <b v="1"/>
    <s v="technology/hardware"/>
    <n v="1132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n v="272.35590732591254"/>
    <b v="1"/>
    <s v="technology/hardware"/>
    <n v="263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n v="70.848739495798313"/>
    <b v="1"/>
    <s v="technology/hardware"/>
    <n v="674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n v="247.94003412969283"/>
    <b v="1"/>
    <s v="technology/hardware"/>
    <n v="257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n v="186.81393034825871"/>
    <b v="1"/>
    <s v="technology/hardware"/>
    <n v="375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n v="131.98948616600788"/>
    <b v="1"/>
    <s v="technology/hardware"/>
    <n v="209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n v="29.310782241014799"/>
    <b v="1"/>
    <s v="technology/hardware"/>
    <n v="347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n v="245.02436053593178"/>
    <b v="1"/>
    <s v="technology/hardware"/>
    <n v="402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n v="1323.2540463917526"/>
    <b v="1"/>
    <s v="technology/hardware"/>
    <n v="1027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n v="282.65966789667897"/>
    <b v="1"/>
    <s v="technology/hardware"/>
    <n v="115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n v="91.214401028277635"/>
    <b v="1"/>
    <s v="technology/hardware"/>
    <n v="35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n v="31.75"/>
    <b v="0"/>
    <s v="photography/people"/>
    <n v="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n v="0"/>
    <b v="0"/>
    <s v="photography/people"/>
    <n v="0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n v="88.6875"/>
    <b v="0"/>
    <s v="photography/people"/>
    <n v="4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n v="453.14285714285717"/>
    <b v="0"/>
    <s v="photography/people"/>
    <n v="21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n v="12.75"/>
    <b v="0"/>
    <s v="photography/people"/>
    <n v="3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n v="1"/>
    <b v="0"/>
    <s v="photography/people"/>
    <n v="0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n v="83.428571428571431"/>
    <b v="0"/>
    <s v="photography/people"/>
    <n v="42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n v="25"/>
    <b v="0"/>
    <s v="photography/people"/>
    <n v="0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n v="50"/>
    <b v="0"/>
    <s v="photography/people"/>
    <n v="1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n v="101.8"/>
    <b v="0"/>
    <s v="photography/people"/>
    <n v="17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n v="46.666666666666664"/>
    <b v="0"/>
    <s v="photography/people"/>
    <n v="7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n v="1"/>
    <b v="0"/>
    <s v="photography/people"/>
    <n v="0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n v="0"/>
    <b v="0"/>
    <s v="photography/people"/>
    <n v="0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n v="0"/>
    <b v="0"/>
    <s v="photography/people"/>
    <n v="0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n v="26"/>
    <b v="0"/>
    <s v="photography/people"/>
    <n v="8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n v="0"/>
    <b v="0"/>
    <s v="photography/people"/>
    <n v="0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n v="0"/>
    <b v="0"/>
    <s v="photography/people"/>
    <n v="0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n v="218.33333333333334"/>
    <b v="0"/>
    <s v="photography/people"/>
    <n v="26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n v="33.714285714285715"/>
    <b v="0"/>
    <s v="photography/people"/>
    <n v="1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n v="25"/>
    <b v="0"/>
    <s v="photography/people"/>
    <n v="13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n v="128.38790470372632"/>
    <b v="1"/>
    <s v="technology/hardware"/>
    <n v="38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n v="78.834261818181815"/>
    <b v="1"/>
    <s v="technology/hardware"/>
    <n v="217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n v="91.764705882352942"/>
    <b v="1"/>
    <s v="technology/hardware"/>
    <n v="31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n v="331.10237288135596"/>
    <b v="1"/>
    <s v="technology/hardware"/>
    <n v="234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n v="194.26193717277485"/>
    <b v="1"/>
    <s v="technology/hardware"/>
    <n v="124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n v="408.97689768976898"/>
    <b v="1"/>
    <s v="technology/hardware"/>
    <n v="24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n v="84.459270072992695"/>
    <b v="1"/>
    <s v="technology/hardware"/>
    <n v="116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n v="44.853658536585364"/>
    <b v="1"/>
    <s v="technology/hardware"/>
    <n v="117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n v="383.3643216080402"/>
    <b v="1"/>
    <s v="technology/hardware"/>
    <n v="305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n v="55.276856649395505"/>
    <b v="1"/>
    <s v="technology/hardware"/>
    <n v="320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n v="422.02059732234807"/>
    <b v="1"/>
    <s v="technology/hardware"/>
    <n v="820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n v="64.180327868852459"/>
    <b v="1"/>
    <s v="technology/hardware"/>
    <n v="235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n v="173.57781674704077"/>
    <b v="1"/>
    <s v="technology/hardware"/>
    <n v="495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n v="88.601680840609291"/>
    <b v="1"/>
    <s v="technology/hardware"/>
    <n v="7814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n v="50.222283950617282"/>
    <b v="1"/>
    <s v="technology/hardware"/>
    <n v="113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n v="192.38876826722338"/>
    <b v="1"/>
    <s v="technology/hardware"/>
    <n v="922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n v="73.416901408450698"/>
    <b v="1"/>
    <s v="technology/hardware"/>
    <n v="125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n v="147.68495555555555"/>
    <b v="1"/>
    <s v="technology/hardware"/>
    <n v="102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n v="108.96848314606741"/>
    <b v="1"/>
    <s v="technology/hardware"/>
    <n v="485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n v="23.647540983606557"/>
    <b v="1"/>
    <s v="technology/hardware"/>
    <n v="192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n v="147.94736842105263"/>
    <b v="1"/>
    <s v="technology/hardware"/>
    <n v="281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n v="385.03692307692307"/>
    <b v="1"/>
    <s v="technology/hardware"/>
    <n v="125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n v="457.39093484419266"/>
    <b v="1"/>
    <s v="technology/hardware"/>
    <n v="161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n v="222.99047619047619"/>
    <b v="1"/>
    <s v="technology/hardware"/>
    <n v="585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n v="220.74074074074073"/>
    <b v="1"/>
    <s v="technology/hardware"/>
    <n v="201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n v="73.503898678414089"/>
    <b v="1"/>
    <s v="technology/hardware"/>
    <n v="133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n v="223.09647495361781"/>
    <b v="1"/>
    <s v="technology/hardware"/>
    <n v="120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n v="47.911392405063289"/>
    <b v="1"/>
    <s v="technology/hardware"/>
    <n v="126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n v="96.063829787234042"/>
    <b v="1"/>
    <s v="technology/hardware"/>
    <n v="361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n v="118.6144"/>
    <b v="1"/>
    <s v="technology/hardware"/>
    <n v="226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n v="118.45472440944881"/>
    <b v="1"/>
    <s v="technology/hardware"/>
    <n v="120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n v="143.21468926553672"/>
    <b v="1"/>
    <s v="technology/hardware"/>
    <n v="304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n v="282.71518987341773"/>
    <b v="1"/>
    <s v="technology/hardware"/>
    <n v="179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n v="593.93620078740162"/>
    <b v="1"/>
    <s v="technology/hardware"/>
    <n v="387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n v="262.15704968944101"/>
    <b v="1"/>
    <s v="technology/hardware"/>
    <n v="21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n v="46.580778301886795"/>
    <b v="1"/>
    <s v="technology/hardware"/>
    <n v="132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n v="70.041118881118877"/>
    <b v="1"/>
    <s v="technology/hardware"/>
    <n v="300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n v="164.90686274509804"/>
    <b v="1"/>
    <s v="technology/hardware"/>
    <n v="421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n v="449.26385224274406"/>
    <b v="1"/>
    <s v="technology/hardware"/>
    <n v="13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n v="27.472841328413285"/>
    <b v="1"/>
    <s v="technology/hardware"/>
    <n v="248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n v="143.97499999999999"/>
    <b v="1"/>
    <s v="technology/hardware"/>
    <n v="182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n v="88.23571428571428"/>
    <b v="1"/>
    <s v="technology/hardware"/>
    <n v="124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n v="36.326424870466319"/>
    <b v="1"/>
    <s v="technology/hardware"/>
    <n v="506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n v="90.177777777777777"/>
    <b v="1"/>
    <s v="technology/hardware"/>
    <n v="108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n v="152.62361216730039"/>
    <b v="1"/>
    <s v="technology/hardware"/>
    <n v="81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n v="55.806451612903224"/>
    <b v="1"/>
    <s v="technology/hardware"/>
    <n v="121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n v="227.85327313769753"/>
    <b v="1"/>
    <s v="technology/hardware"/>
    <n v="10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n v="91.82989803350327"/>
    <b v="1"/>
    <s v="technology/hardware"/>
    <n v="148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n v="80.991037735849048"/>
    <b v="1"/>
    <s v="technology/hardware"/>
    <n v="120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n v="278.39411764705881"/>
    <b v="1"/>
    <s v="technology/hardware"/>
    <n v="473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n v="43.095041322314053"/>
    <b v="1"/>
    <s v="technology/hardware"/>
    <n v="130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n v="326.29205175600737"/>
    <b v="1"/>
    <s v="technology/hardware"/>
    <n v="353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n v="41.743801652892564"/>
    <b v="1"/>
    <s v="technology/hardware"/>
    <n v="101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n v="64.020933977455712"/>
    <b v="1"/>
    <s v="technology/hardware"/>
    <n v="114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n v="99.455445544554451"/>
    <b v="1"/>
    <s v="technology/hardware"/>
    <n v="167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n v="138.49458483754512"/>
    <b v="1"/>
    <s v="technology/hardware"/>
    <n v="153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n v="45.547792792792798"/>
    <b v="1"/>
    <s v="technology/hardware"/>
    <n v="202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n v="10.507317073170732"/>
    <b v="1"/>
    <s v="technology/hardware"/>
    <n v="168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n v="114.76533333333333"/>
    <b v="1"/>
    <s v="technology/hardware"/>
    <n v="14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n v="35.997067448680355"/>
    <b v="1"/>
    <s v="technology/hardware"/>
    <n v="196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n v="154.17142857142858"/>
    <b v="1"/>
    <s v="technology/hardware"/>
    <n v="10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n v="566.38916256157631"/>
    <b v="1"/>
    <s v="technology/hardware"/>
    <n v="115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n v="120.85714285714286"/>
    <b v="1"/>
    <s v="technology/hardware"/>
    <n v="148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n v="86.163845492085343"/>
    <b v="1"/>
    <s v="technology/hardware"/>
    <n v="191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n v="51.212114395886893"/>
    <b v="1"/>
    <s v="technology/hardware"/>
    <n v="199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n v="67.261538461538464"/>
    <b v="1"/>
    <s v="technology/hardware"/>
    <n v="219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n v="62.8"/>
    <b v="1"/>
    <s v="technology/hardware"/>
    <n v="127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n v="346.13118421052633"/>
    <b v="1"/>
    <s v="technology/hardware"/>
    <n v="105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n v="244.11912547528519"/>
    <b v="1"/>
    <s v="technology/hardware"/>
    <n v="128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n v="259.25424836601309"/>
    <b v="1"/>
    <s v="technology/hardware"/>
    <n v="317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n v="201.96402877697841"/>
    <b v="1"/>
    <s v="technology/hardware"/>
    <n v="28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n v="226.20857142857142"/>
    <b v="1"/>
    <s v="technology/hardware"/>
    <n v="111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n v="324.69"/>
    <b v="1"/>
    <s v="technology/hardware"/>
    <n v="153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n v="205"/>
    <b v="1"/>
    <s v="technology/hardware"/>
    <n v="103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n v="20.465926829268295"/>
    <b v="1"/>
    <s v="technology/hardware"/>
    <n v="1678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n v="116.35303146309367"/>
    <b v="1"/>
    <s v="technology/hardware"/>
    <n v="543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n v="307.20212765957444"/>
    <b v="1"/>
    <s v="technology/hardware"/>
    <n v="116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n v="546.6875"/>
    <b v="1"/>
    <s v="technology/hardware"/>
    <n v="131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n v="47.474464579901152"/>
    <b v="1"/>
    <s v="technology/hardware"/>
    <n v="288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n v="101.56"/>
    <b v="1"/>
    <s v="technology/hardware"/>
    <n v="508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n v="72.909090909090907"/>
    <b v="1"/>
    <s v="music/indie rock"/>
    <n v="115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n v="43.710526315789473"/>
    <b v="1"/>
    <s v="music/indie rock"/>
    <n v="111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n v="34"/>
    <b v="1"/>
    <s v="music/indie rock"/>
    <n v="113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n v="70.652173913043484"/>
    <b v="1"/>
    <s v="music/indie rock"/>
    <n v="108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n v="89.301204819277103"/>
    <b v="1"/>
    <s v="music/indie rock"/>
    <n v="124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n v="115.08571428571429"/>
    <b v="1"/>
    <s v="music/indie rock"/>
    <n v="101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n v="62.12"/>
    <b v="1"/>
    <s v="music/indie rock"/>
    <n v="104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n v="46.204266666666669"/>
    <b v="1"/>
    <s v="music/indie rock"/>
    <n v="116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n v="48.54854838709678"/>
    <b v="1"/>
    <s v="music/indie rock"/>
    <n v="120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n v="57.520187499999999"/>
    <b v="1"/>
    <s v="music/indie rock"/>
    <n v="115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n v="88.147154471544724"/>
    <b v="1"/>
    <s v="music/indie rock"/>
    <n v="120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n v="110.49090909090908"/>
    <b v="1"/>
    <s v="music/indie rock"/>
    <n v="101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n v="66.826086956521735"/>
    <b v="1"/>
    <s v="music/indie rock"/>
    <n v="102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n v="58.597222222222221"/>
    <b v="1"/>
    <s v="music/indie rock"/>
    <n v="1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n v="113.63636363636364"/>
    <b v="1"/>
    <s v="music/indie rock"/>
    <n v="100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n v="43.571428571428569"/>
    <b v="1"/>
    <s v="music/indie rock"/>
    <n v="102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n v="78.94736842105263"/>
    <b v="1"/>
    <s v="music/indie rock"/>
    <n v="100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n v="188.125"/>
    <b v="1"/>
    <s v="music/indie rock"/>
    <n v="100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n v="63.031746031746032"/>
    <b v="1"/>
    <s v="music/indie rock"/>
    <n v="1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n v="30.37037037037037"/>
    <b v="1"/>
    <s v="music/indie rock"/>
    <n v="1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n v="51.477272727272727"/>
    <b v="1"/>
    <s v="music/indie rock"/>
    <n v="113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n v="35.789473684210527"/>
    <b v="1"/>
    <s v="music/indie rock"/>
    <n v="136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n v="98.817391304347822"/>
    <b v="1"/>
    <s v="music/indie rock"/>
    <n v="146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n v="28"/>
    <b v="1"/>
    <s v="music/indie rock"/>
    <n v="130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n v="51.313131313131315"/>
    <b v="1"/>
    <s v="music/indie rock"/>
    <n v="254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n v="53.522727272727273"/>
    <b v="1"/>
    <s v="music/indie rock"/>
    <n v="107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n v="37.149310344827583"/>
    <b v="1"/>
    <s v="music/indie rock"/>
    <n v="108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n v="89.895287958115176"/>
    <b v="1"/>
    <s v="music/indie rock"/>
    <n v="107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n v="106.52500000000001"/>
    <b v="1"/>
    <s v="music/indie rock"/>
    <n v="107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n v="52.815789473684212"/>
    <b v="1"/>
    <s v="music/indie rock"/>
    <n v="100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n v="54.615384615384613"/>
    <b v="1"/>
    <s v="music/indie rock"/>
    <n v="107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n v="27.272727272727273"/>
    <b v="1"/>
    <s v="music/indie rock"/>
    <n v="100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n v="68.598130841121488"/>
    <b v="1"/>
    <s v="music/indie rock"/>
    <n v="105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n v="35.612244897959187"/>
    <b v="1"/>
    <s v="music/indie rock"/>
    <n v="105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n v="94.027777777777771"/>
    <b v="1"/>
    <s v="music/indie rock"/>
    <n v="226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n v="526.45652173913038"/>
    <b v="1"/>
    <s v="music/indie rock"/>
    <n v="101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n v="50.657142857142858"/>
    <b v="1"/>
    <s v="music/indie rock"/>
    <n v="14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n v="79.182941176470578"/>
    <b v="1"/>
    <s v="music/indie rock"/>
    <n v="135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n v="91.590909090909093"/>
    <b v="1"/>
    <s v="music/indie rock"/>
    <n v="101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n v="116.96275362318841"/>
    <b v="1"/>
    <s v="music/indie rock"/>
    <n v="10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n v="28.4"/>
    <b v="0"/>
    <s v="games/video games"/>
    <n v="1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n v="103.33333333333333"/>
    <b v="0"/>
    <s v="games/video games"/>
    <n v="0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n v="10"/>
    <b v="0"/>
    <s v="games/video games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n v="23"/>
    <b v="0"/>
    <s v="games/video games"/>
    <n v="10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n v="31.555555555555557"/>
    <b v="0"/>
    <s v="games/video games"/>
    <n v="1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n v="5"/>
    <b v="0"/>
    <s v="games/video games"/>
    <n v="0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n v="34.220338983050844"/>
    <b v="0"/>
    <s v="games/video games"/>
    <n v="29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n v="25"/>
    <b v="0"/>
    <s v="games/video games"/>
    <n v="0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n v="19.666666666666668"/>
    <b v="0"/>
    <s v="games/video games"/>
    <n v="12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n v="21.25"/>
    <b v="0"/>
    <s v="games/video games"/>
    <n v="0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n v="8.3333333333333339"/>
    <b v="0"/>
    <s v="games/video games"/>
    <n v="5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n v="21.34333333333333"/>
    <b v="0"/>
    <s v="games/video games"/>
    <n v="2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n v="5.333333333333333"/>
    <b v="0"/>
    <s v="games/video games"/>
    <n v="2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n v="34.666666666666664"/>
    <b v="0"/>
    <s v="games/video games"/>
    <n v="2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n v="21.727272727272727"/>
    <b v="0"/>
    <s v="games/video games"/>
    <n v="10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n v="11.922499999999999"/>
    <b v="0"/>
    <s v="games/video games"/>
    <n v="0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n v="26.59737827715356"/>
    <b v="0"/>
    <s v="games/video games"/>
    <n v="28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n v="10.666666666666666"/>
    <b v="0"/>
    <s v="games/video games"/>
    <n v="13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n v="29.035714285714285"/>
    <b v="0"/>
    <s v="games/video games"/>
    <n v="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n v="50.909090909090907"/>
    <b v="0"/>
    <s v="games/video games"/>
    <n v="0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n v="0"/>
    <b v="0"/>
    <s v="games/video games"/>
    <n v="0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n v="50.083333333333336"/>
    <b v="0"/>
    <s v="games/video games"/>
    <n v="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n v="45"/>
    <b v="0"/>
    <s v="games/video games"/>
    <n v="11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n v="25.291666666666668"/>
    <b v="0"/>
    <s v="games/video games"/>
    <n v="2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n v="51.292134831460672"/>
    <b v="0"/>
    <s v="games/video games"/>
    <n v="30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n v="1"/>
    <b v="0"/>
    <s v="games/video games"/>
    <n v="0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n v="49.381818181818183"/>
    <b v="0"/>
    <s v="games/video games"/>
    <n v="1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n v="1"/>
    <b v="0"/>
    <s v="games/video games"/>
    <n v="2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n v="0"/>
    <b v="0"/>
    <s v="games/video games"/>
    <n v="0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n v="101.25"/>
    <b v="0"/>
    <s v="games/video games"/>
    <n v="1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n v="19.666666666666668"/>
    <b v="0"/>
    <s v="games/video games"/>
    <n v="0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n v="12.5"/>
    <b v="0"/>
    <s v="games/video games"/>
    <n v="0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n v="8.5"/>
    <b v="0"/>
    <s v="games/video games"/>
    <n v="0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n v="1"/>
    <b v="0"/>
    <s v="games/video games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n v="23"/>
    <b v="0"/>
    <s v="games/video games"/>
    <n v="2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n v="17.987951807228917"/>
    <b v="0"/>
    <s v="games/video games"/>
    <n v="3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n v="370.94736842105266"/>
    <b v="0"/>
    <s v="games/video games"/>
    <n v="28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n v="63.569485530546629"/>
    <b v="0"/>
    <s v="games/video games"/>
    <n v="7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n v="13"/>
    <b v="0"/>
    <s v="games/video games"/>
    <n v="1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n v="5.3125"/>
    <b v="0"/>
    <s v="games/video games"/>
    <n v="1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n v="35.615384615384613"/>
    <b v="1"/>
    <s v="music/rock"/>
    <n v="116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n v="87.103448275862064"/>
    <b v="1"/>
    <s v="music/rock"/>
    <n v="112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n v="75.11363636363636"/>
    <b v="1"/>
    <s v="music/rock"/>
    <n v="132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n v="68.01204819277109"/>
    <b v="1"/>
    <s v="music/rock"/>
    <n v="103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n v="29.623931623931625"/>
    <b v="1"/>
    <s v="music/rock"/>
    <n v="139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n v="91.625"/>
    <b v="1"/>
    <s v="music/rock"/>
    <n v="147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n v="22.5"/>
    <b v="1"/>
    <s v="music/rock"/>
    <n v="120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n v="64.366735294117646"/>
    <b v="1"/>
    <s v="music/rock"/>
    <n v="122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n v="21.857142857142858"/>
    <b v="1"/>
    <s v="music/rock"/>
    <n v="100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n v="33.315789473684212"/>
    <b v="1"/>
    <s v="music/rock"/>
    <n v="181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n v="90.276595744680847"/>
    <b v="1"/>
    <s v="music/rock"/>
    <n v="106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n v="76.92307692307692"/>
    <b v="1"/>
    <s v="music/rock"/>
    <n v="100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n v="59.233333333333334"/>
    <b v="1"/>
    <s v="music/rock"/>
    <n v="127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n v="65.38095238095238"/>
    <b v="1"/>
    <s v="music/rock"/>
    <n v="103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n v="67.307692307692307"/>
    <b v="1"/>
    <s v="music/rock"/>
    <n v="250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n v="88.74647887323944"/>
    <b v="1"/>
    <s v="music/rock"/>
    <n v="126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n v="65.868421052631575"/>
    <b v="1"/>
    <s v="music/rock"/>
    <n v="100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n v="40.349243306169967"/>
    <b v="1"/>
    <s v="music/rock"/>
    <n v="139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n v="76.857142857142861"/>
    <b v="1"/>
    <s v="music/rock"/>
    <n v="1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n v="68.707820512820518"/>
    <b v="1"/>
    <s v="music/rock"/>
    <n v="107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n v="57.773584905660378"/>
    <b v="1"/>
    <s v="games/tabletop games"/>
    <n v="153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n v="44.171348314606739"/>
    <b v="1"/>
    <s v="games/tabletop games"/>
    <n v="524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n v="31.566308243727597"/>
    <b v="1"/>
    <s v="games/tabletop games"/>
    <n v="489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n v="107.04511278195488"/>
    <b v="1"/>
    <s v="games/tabletop games"/>
    <n v="285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n v="149.03451043338683"/>
    <b v="1"/>
    <s v="games/tabletop games"/>
    <n v="1857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n v="55.956632653061227"/>
    <b v="1"/>
    <s v="games/tabletop games"/>
    <n v="110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n v="56.970381807973048"/>
    <b v="1"/>
    <s v="games/tabletop games"/>
    <n v="1015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n v="44.056420233463037"/>
    <b v="1"/>
    <s v="games/tabletop games"/>
    <n v="412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n v="68.625"/>
    <b v="1"/>
    <s v="games/tabletop games"/>
    <n v="503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n v="65.318435754189949"/>
    <b v="1"/>
    <s v="games/tabletop games"/>
    <n v="185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n v="35.92"/>
    <b v="1"/>
    <s v="games/tabletop games"/>
    <n v="120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n v="40.070667078443485"/>
    <b v="1"/>
    <s v="games/tabletop games"/>
    <n v="1081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n v="75.647714604236342"/>
    <b v="1"/>
    <s v="games/tabletop games"/>
    <n v="45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n v="61.203872437357631"/>
    <b v="1"/>
    <s v="games/tabletop games"/>
    <n v="537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n v="48.130434782608695"/>
    <b v="1"/>
    <s v="games/tabletop games"/>
    <n v="120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n v="68.106837606837601"/>
    <b v="1"/>
    <s v="games/tabletop games"/>
    <n v="114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n v="65.891300230946882"/>
    <b v="1"/>
    <s v="games/tabletop games"/>
    <n v="951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n v="81.654377880184327"/>
    <b v="1"/>
    <s v="games/tabletop games"/>
    <n v="133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n v="52.701195219123505"/>
    <b v="1"/>
    <s v="games/tabletop games"/>
    <n v="147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n v="41.228136882129277"/>
    <b v="1"/>
    <s v="games/tabletop games"/>
    <n v="542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n v="15.035357142857142"/>
    <b v="1"/>
    <s v="music/electronic music"/>
    <n v="383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n v="39.066920943134534"/>
    <b v="1"/>
    <s v="music/electronic music"/>
    <n v="70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n v="43.82"/>
    <b v="1"/>
    <s v="music/electronic music"/>
    <n v="110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n v="27.301369863013697"/>
    <b v="1"/>
    <s v="music/electronic music"/>
    <n v="133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n v="42.222222222222221"/>
    <b v="1"/>
    <s v="music/electronic music"/>
    <n v="152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n v="33.235294117647058"/>
    <b v="1"/>
    <s v="music/electronic music"/>
    <n v="103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n v="285.71428571428572"/>
    <b v="1"/>
    <s v="music/electronic music"/>
    <n v="100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n v="42.333333333333336"/>
    <b v="1"/>
    <s v="music/electronic music"/>
    <n v="102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n v="50.266666666666666"/>
    <b v="1"/>
    <s v="music/electronic music"/>
    <n v="151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n v="61.902777777777779"/>
    <b v="1"/>
    <s v="music/electronic music"/>
    <n v="111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n v="40.75"/>
    <b v="1"/>
    <s v="music/electronic music"/>
    <n v="196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n v="55.796747967479675"/>
    <b v="1"/>
    <s v="music/electronic music"/>
    <n v="114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n v="10"/>
    <b v="1"/>
    <s v="music/electronic music"/>
    <n v="20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n v="73.125416666666666"/>
    <b v="1"/>
    <s v="music/electronic music"/>
    <n v="293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n v="26.060606060606062"/>
    <b v="1"/>
    <s v="music/electronic music"/>
    <n v="156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n v="22.642857142857142"/>
    <b v="1"/>
    <s v="music/electronic music"/>
    <n v="106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n v="47.222222222222221"/>
    <b v="1"/>
    <s v="music/electronic music"/>
    <n v="10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n v="32.324473684210524"/>
    <b v="1"/>
    <s v="music/electronic music"/>
    <n v="123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n v="53.421052631578945"/>
    <b v="1"/>
    <s v="music/electronic music"/>
    <n v="102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n v="51.304347826086953"/>
    <b v="1"/>
    <s v="music/electronic music"/>
    <n v="101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n v="37.197247706422019"/>
    <b v="1"/>
    <s v="games/tabletop games"/>
    <n v="108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n v="27.1"/>
    <b v="1"/>
    <s v="games/tabletop games"/>
    <n v="163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n v="206.31"/>
    <b v="1"/>
    <s v="games/tabletop games"/>
    <n v="106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n v="82.145270270270274"/>
    <b v="1"/>
    <s v="games/tabletop games"/>
    <n v="243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n v="164.79651993355483"/>
    <b v="1"/>
    <s v="games/tabletop games"/>
    <n v="945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n v="60.820280373831778"/>
    <b v="1"/>
    <s v="games/tabletop games"/>
    <n v="10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n v="67.970099667774093"/>
    <b v="1"/>
    <s v="games/tabletop games"/>
    <n v="157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n v="81.561805555555551"/>
    <b v="1"/>
    <s v="games/tabletop games"/>
    <n v="1174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n v="25.42547309833024"/>
    <b v="1"/>
    <s v="games/tabletop games"/>
    <n v="171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n v="21.497991967871485"/>
    <b v="1"/>
    <s v="games/tabletop games"/>
    <n v="126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n v="27.226630727762803"/>
    <b v="1"/>
    <s v="games/tabletop games"/>
    <n v="1212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n v="25.091093117408906"/>
    <b v="1"/>
    <s v="games/tabletop games"/>
    <n v="49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n v="21.230179028132991"/>
    <b v="1"/>
    <s v="games/tabletop games"/>
    <n v="332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n v="41.607142857142854"/>
    <b v="1"/>
    <s v="games/tabletop games"/>
    <n v="1165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n v="135.58503401360545"/>
    <b v="1"/>
    <s v="games/tabletop games"/>
    <n v="153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n v="22.116176470588236"/>
    <b v="1"/>
    <s v="games/tabletop games"/>
    <n v="537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n v="64.625635808748726"/>
    <b v="1"/>
    <s v="games/tabletop games"/>
    <n v="353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n v="69.569620253164558"/>
    <b v="1"/>
    <s v="games/tabletop games"/>
    <n v="137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n v="75.133028169014082"/>
    <b v="1"/>
    <s v="games/tabletop games"/>
    <n v="128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n v="140.97916666666666"/>
    <b v="1"/>
    <s v="games/tabletop games"/>
    <n v="271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n v="49.472392638036808"/>
    <b v="1"/>
    <s v="games/tabletop games"/>
    <n v="806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n v="53.865251485148519"/>
    <b v="1"/>
    <s v="games/tabletop games"/>
    <n v="1360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n v="4.5712530712530715"/>
    <b v="1"/>
    <s v="games/tabletop games"/>
    <n v="930250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n v="65.00344827586207"/>
    <b v="1"/>
    <s v="games/tabletop games"/>
    <n v="37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n v="53.475252525252522"/>
    <b v="1"/>
    <s v="games/tabletop games"/>
    <n v="2647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n v="43.912280701754383"/>
    <b v="1"/>
    <s v="games/tabletop games"/>
    <n v="100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n v="50.852631578947367"/>
    <b v="1"/>
    <s v="games/tabletop games"/>
    <n v="104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n v="58.6328125"/>
    <b v="1"/>
    <s v="games/tabletop games"/>
    <n v="107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n v="32.81666666666667"/>
    <b v="1"/>
    <s v="games/tabletop games"/>
    <n v="169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n v="426.93169877408059"/>
    <b v="1"/>
    <s v="games/tabletop games"/>
    <n v="975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n v="23.808729166666669"/>
    <b v="1"/>
    <s v="games/tabletop games"/>
    <n v="134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n v="98.413654618473899"/>
    <b v="1"/>
    <s v="games/tabletop games"/>
    <n v="272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n v="107.32142857142857"/>
    <b v="1"/>
    <s v="games/tabletop games"/>
    <n v="113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n v="11.67005076142132"/>
    <b v="1"/>
    <s v="games/tabletop games"/>
    <n v="460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n v="41.782287822878232"/>
    <b v="1"/>
    <s v="games/tabletop games"/>
    <n v="287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n v="21.38"/>
    <b v="1"/>
    <s v="games/tabletop games"/>
    <n v="223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n v="94.103550295857985"/>
    <b v="1"/>
    <s v="games/tabletop games"/>
    <n v="636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n v="15.721951219512196"/>
    <b v="1"/>
    <s v="games/tabletop games"/>
    <n v="147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n v="90.635922330097088"/>
    <b v="1"/>
    <s v="games/tabletop games"/>
    <n v="1867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n v="97.297619047619051"/>
    <b v="1"/>
    <s v="games/tabletop games"/>
    <n v="327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n v="37.11904761904762"/>
    <b v="1"/>
    <s v="games/tabletop games"/>
    <n v="780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n v="28.104972375690608"/>
    <b v="1"/>
    <s v="games/tabletop games"/>
    <n v="154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n v="144.43333333333334"/>
    <b v="1"/>
    <s v="games/tabletop games"/>
    <n v="116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n v="24.274157303370785"/>
    <b v="1"/>
    <s v="games/tabletop games"/>
    <n v="180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n v="35.117647058823529"/>
    <b v="1"/>
    <s v="games/tabletop games"/>
    <n v="29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n v="24.762886597938145"/>
    <b v="1"/>
    <s v="games/tabletop games"/>
    <n v="320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n v="188.37871287128712"/>
    <b v="1"/>
    <s v="games/tabletop games"/>
    <n v="381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n v="148.08247422680412"/>
    <b v="1"/>
    <s v="games/tabletop games"/>
    <n v="103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n v="49.934589800443462"/>
    <b v="1"/>
    <s v="games/tabletop games"/>
    <n v="180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n v="107.82155688622754"/>
    <b v="1"/>
    <s v="games/tabletop games"/>
    <n v="720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n v="42.63403614457831"/>
    <b v="1"/>
    <s v="games/tabletop games"/>
    <n v="283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n v="14.370762711864407"/>
    <b v="1"/>
    <s v="games/tabletop games"/>
    <n v="135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n v="37.476190476190474"/>
    <b v="1"/>
    <s v="games/tabletop games"/>
    <n v="220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n v="30.202020202020201"/>
    <b v="1"/>
    <s v="games/tabletop games"/>
    <n v="120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n v="33.550632911392405"/>
    <b v="1"/>
    <s v="games/tabletop games"/>
    <n v="408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n v="64.74666666666667"/>
    <b v="1"/>
    <s v="games/tabletop games"/>
    <n v="106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n v="57.932367149758456"/>
    <b v="1"/>
    <s v="games/tabletop games"/>
    <n v="141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n v="53.078431372549019"/>
    <b v="1"/>
    <s v="games/tabletop games"/>
    <n v="271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n v="48.0625"/>
    <b v="1"/>
    <s v="games/tabletop games"/>
    <n v="154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n v="82.396874999999994"/>
    <b v="1"/>
    <s v="games/tabletop games"/>
    <n v="40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n v="50.454545454545453"/>
    <b v="1"/>
    <s v="music/rock"/>
    <n v="185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n v="115.83333333333333"/>
    <b v="1"/>
    <s v="music/rock"/>
    <n v="185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n v="63.03458333333333"/>
    <b v="1"/>
    <s v="music/rock"/>
    <n v="101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n v="108.02152542372882"/>
    <b v="1"/>
    <s v="music/rock"/>
    <n v="106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n v="46.088607594936711"/>
    <b v="1"/>
    <s v="music/rock"/>
    <n v="12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n v="107.21428571428571"/>
    <b v="1"/>
    <s v="music/rock"/>
    <n v="100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n v="50.9338679245283"/>
    <b v="1"/>
    <s v="music/rock"/>
    <n v="120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n v="40.04"/>
    <b v="1"/>
    <s v="music/rock"/>
    <n v="100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n v="64.44"/>
    <b v="1"/>
    <s v="music/rock"/>
    <n v="107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n v="53.827586206896555"/>
    <b v="1"/>
    <s v="music/rock"/>
    <n v="104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n v="100.46511627906976"/>
    <b v="1"/>
    <s v="music/rock"/>
    <n v="173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n v="46.630652173913049"/>
    <b v="1"/>
    <s v="music/rock"/>
    <n v="107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n v="34.074074074074076"/>
    <b v="1"/>
    <s v="music/rock"/>
    <n v="108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n v="65.214642857142863"/>
    <b v="1"/>
    <s v="music/rock"/>
    <n v="146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n v="44.205882352941174"/>
    <b v="1"/>
    <s v="music/rock"/>
    <n v="125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n v="71.965517241379317"/>
    <b v="1"/>
    <s v="music/rock"/>
    <n v="149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n v="52.94736842105263"/>
    <b v="1"/>
    <s v="music/rock"/>
    <n v="101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n v="109.45138888888889"/>
    <b v="1"/>
    <s v="music/rock"/>
    <n v="105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n v="75.035714285714292"/>
    <b v="1"/>
    <s v="music/rock"/>
    <n v="350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n v="115.71428571428571"/>
    <b v="1"/>
    <s v="music/rock"/>
    <n v="10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n v="31.659810426540286"/>
    <b v="1"/>
    <s v="music/indie rock"/>
    <n v="134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n v="46.176470588235297"/>
    <b v="1"/>
    <s v="music/indie rock"/>
    <n v="171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n v="68.481650485436887"/>
    <b v="1"/>
    <s v="music/indie rock"/>
    <n v="109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n v="53.469203539823013"/>
    <b v="1"/>
    <s v="music/indie rock"/>
    <n v="101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n v="109.10778443113773"/>
    <b v="1"/>
    <s v="music/indie rock"/>
    <n v="101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n v="51.185616438356163"/>
    <b v="1"/>
    <s v="music/indie rock"/>
    <n v="107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n v="27.936800000000002"/>
    <b v="1"/>
    <s v="music/indie rock"/>
    <n v="107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n v="82.496921824104234"/>
    <b v="1"/>
    <s v="music/indie rock"/>
    <n v="101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n v="59.817476635514019"/>
    <b v="1"/>
    <s v="music/indie rock"/>
    <n v="107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n v="64.816470588235291"/>
    <b v="1"/>
    <s v="music/indie rock"/>
    <n v="429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n v="90.09615384615384"/>
    <b v="1"/>
    <s v="music/indie rock"/>
    <n v="10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n v="40.962025316455694"/>
    <b v="1"/>
    <s v="music/indie rock"/>
    <n v="108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n v="56.000127388535034"/>
    <b v="1"/>
    <s v="music/indie rock"/>
    <n v="176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n v="37.672800000000002"/>
    <b v="1"/>
    <s v="music/indie rock"/>
    <n v="157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n v="40.078125"/>
    <b v="1"/>
    <s v="music/indie rock"/>
    <n v="103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n v="78.031999999999996"/>
    <b v="1"/>
    <s v="music/indie rock"/>
    <n v="104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n v="18.90909090909091"/>
    <b v="1"/>
    <s v="music/indie rock"/>
    <n v="104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n v="37.134969325153371"/>
    <b v="1"/>
    <s v="music/indie rock"/>
    <n v="12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n v="41.961038961038959"/>
    <b v="1"/>
    <s v="music/indie rock"/>
    <n v="108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n v="61.044943820224717"/>
    <b v="1"/>
    <s v="music/indie rock"/>
    <n v="109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n v="64.53125"/>
    <b v="0"/>
    <s v="food/small batch"/>
    <n v="39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n v="21.25"/>
    <b v="0"/>
    <s v="food/small batch"/>
    <n v="3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n v="30"/>
    <b v="0"/>
    <s v="food/small batch"/>
    <n v="48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n v="25.491803278688526"/>
    <b v="0"/>
    <s v="food/small batch"/>
    <n v="21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n v="11.428571428571429"/>
    <b v="0"/>
    <s v="food/small batch"/>
    <n v="8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n v="108"/>
    <b v="0"/>
    <s v="food/small batch"/>
    <n v="1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n v="54.883162444113267"/>
    <b v="1"/>
    <s v="food/small batch"/>
    <n v="526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n v="47.383612662942269"/>
    <b v="1"/>
    <s v="food/small batch"/>
    <n v="254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n v="211.84"/>
    <b v="1"/>
    <s v="food/small batch"/>
    <n v="106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n v="219.92638036809817"/>
    <b v="1"/>
    <s v="food/small batch"/>
    <n v="102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n v="40.795406360424032"/>
    <b v="1"/>
    <s v="food/small batch"/>
    <n v="144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n v="75.502840909090907"/>
    <b v="1"/>
    <s v="food/small batch"/>
    <n v="106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n v="13.542553191489361"/>
    <b v="1"/>
    <s v="food/small batch"/>
    <n v="212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n v="60.865671641791046"/>
    <b v="1"/>
    <s v="food/small batch"/>
    <n v="102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n v="115.69230769230769"/>
    <b v="1"/>
    <s v="food/small batch"/>
    <n v="102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n v="48.104623556581984"/>
    <b v="1"/>
    <s v="food/small batch"/>
    <n v="521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n v="74.184357541899445"/>
    <b v="1"/>
    <s v="food/small batch"/>
    <n v="111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n v="123.34552845528455"/>
    <b v="1"/>
    <s v="food/small batch"/>
    <n v="101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n v="66.623188405797094"/>
    <b v="1"/>
    <s v="food/small batch"/>
    <n v="2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n v="104.99007444168734"/>
    <b v="1"/>
    <s v="food/small batch"/>
    <n v="106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n v="0"/>
    <b v="0"/>
    <s v="technology/web"/>
    <n v="0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n v="0"/>
    <b v="0"/>
    <s v="technology/web"/>
    <n v="0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n v="300"/>
    <b v="0"/>
    <s v="technology/web"/>
    <n v="3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n v="1"/>
    <b v="0"/>
    <s v="technology/web"/>
    <n v="0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n v="0"/>
    <b v="0"/>
    <s v="technology/web"/>
    <n v="0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n v="13"/>
    <b v="0"/>
    <s v="technology/web"/>
    <n v="0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n v="15"/>
    <b v="0"/>
    <s v="technology/web"/>
    <n v="2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n v="54"/>
    <b v="0"/>
    <s v="technology/web"/>
    <n v="0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n v="0"/>
    <b v="0"/>
    <s v="technology/web"/>
    <n v="0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n v="0"/>
    <b v="0"/>
    <s v="technology/web"/>
    <n v="0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n v="15.428571428571429"/>
    <b v="0"/>
    <s v="technology/web"/>
    <n v="1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n v="0"/>
    <b v="0"/>
    <s v="technology/web"/>
    <n v="0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n v="0"/>
    <b v="0"/>
    <s v="technology/web"/>
    <n v="0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n v="25"/>
    <b v="0"/>
    <s v="technology/web"/>
    <n v="0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n v="27.5"/>
    <b v="0"/>
    <s v="technology/web"/>
    <n v="1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n v="0"/>
    <b v="0"/>
    <s v="technology/web"/>
    <n v="0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n v="0"/>
    <b v="0"/>
    <s v="technology/web"/>
    <n v="0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n v="0"/>
    <b v="0"/>
    <s v="technology/web"/>
    <n v="0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n v="367"/>
    <b v="0"/>
    <s v="technology/web"/>
    <n v="15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n v="2"/>
    <b v="0"/>
    <s v="technology/web"/>
    <n v="0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n v="0"/>
    <b v="0"/>
    <s v="technology/web"/>
    <n v="0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n v="60"/>
    <b v="0"/>
    <s v="technology/web"/>
    <n v="29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n v="0"/>
    <b v="0"/>
    <s v="technology/web"/>
    <n v="0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n v="0"/>
    <b v="0"/>
    <s v="technology/web"/>
    <n v="0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n v="0"/>
    <b v="0"/>
    <s v="technology/web"/>
    <n v="0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n v="97.407407407407405"/>
    <b v="0"/>
    <s v="technology/web"/>
    <n v="11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n v="47.857142857142854"/>
    <b v="0"/>
    <s v="technology/web"/>
    <n v="1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n v="50"/>
    <b v="0"/>
    <s v="technology/web"/>
    <n v="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n v="0"/>
    <b v="0"/>
    <s v="technology/web"/>
    <n v="0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n v="20.5"/>
    <b v="0"/>
    <s v="technology/web"/>
    <n v="0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n v="0"/>
    <b v="0"/>
    <s v="technology/web"/>
    <n v="0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n v="30"/>
    <b v="0"/>
    <s v="technology/web"/>
    <n v="3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n v="50"/>
    <b v="0"/>
    <s v="technology/web"/>
    <n v="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n v="10"/>
    <b v="0"/>
    <s v="technology/web"/>
    <n v="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n v="0"/>
    <b v="0"/>
    <s v="technology/web"/>
    <n v="0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n v="81.582499999999996"/>
    <b v="0"/>
    <s v="technology/web"/>
    <n v="11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n v="0"/>
    <b v="0"/>
    <s v="technology/web"/>
    <n v="0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n v="0"/>
    <b v="0"/>
    <s v="technology/web"/>
    <n v="0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n v="0"/>
    <b v="0"/>
    <s v="technology/web"/>
    <n v="0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n v="18.333333333333332"/>
    <b v="0"/>
    <s v="technology/web"/>
    <n v="0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n v="224.42857142857142"/>
    <b v="0"/>
    <s v="technology/web"/>
    <n v="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n v="37.5"/>
    <b v="0"/>
    <s v="technology/web"/>
    <n v="3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n v="145"/>
    <b v="0"/>
    <s v="technology/web"/>
    <n v="4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n v="1"/>
    <b v="0"/>
    <s v="technology/web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n v="112.57142857142857"/>
    <b v="0"/>
    <s v="technology/web"/>
    <n v="1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n v="0"/>
    <b v="0"/>
    <s v="technology/web"/>
    <n v="0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n v="342"/>
    <b v="0"/>
    <s v="technology/web"/>
    <n v="1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n v="57.875"/>
    <b v="0"/>
    <s v="technology/web"/>
    <n v="1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n v="30"/>
    <b v="0"/>
    <s v="technology/web"/>
    <n v="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n v="0"/>
    <b v="0"/>
    <s v="technology/web"/>
    <n v="0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n v="25"/>
    <b v="0"/>
    <s v="technology/web"/>
    <n v="0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n v="0"/>
    <b v="0"/>
    <s v="technology/web"/>
    <n v="0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n v="50"/>
    <b v="0"/>
    <s v="technology/web"/>
    <n v="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n v="1.5"/>
    <b v="0"/>
    <s v="technology/web"/>
    <n v="0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n v="0"/>
    <b v="0"/>
    <s v="technology/web"/>
    <n v="0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n v="10"/>
    <b v="0"/>
    <s v="technology/web"/>
    <n v="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n v="0"/>
    <b v="0"/>
    <s v="technology/web"/>
    <n v="0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n v="0"/>
    <b v="0"/>
    <s v="technology/web"/>
    <n v="0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n v="0"/>
    <b v="0"/>
    <s v="technology/web"/>
    <n v="0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n v="0"/>
    <b v="0"/>
    <s v="technology/web"/>
    <n v="0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n v="22.333333333333332"/>
    <b v="0"/>
    <s v="food/food trucks"/>
    <n v="1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n v="52"/>
    <b v="0"/>
    <s v="food/food trucks"/>
    <n v="0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n v="16.833333333333332"/>
    <b v="0"/>
    <s v="food/food trucks"/>
    <n v="17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n v="0"/>
    <b v="0"/>
    <s v="food/food trucks"/>
    <n v="0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n v="56.3"/>
    <b v="0"/>
    <s v="food/food trucks"/>
    <n v="2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n v="84.0625"/>
    <b v="0"/>
    <s v="food/food trucks"/>
    <n v="41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n v="168.39393939393941"/>
    <b v="0"/>
    <s v="food/food trucks"/>
    <n v="25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n v="15"/>
    <b v="0"/>
    <s v="food/food trucks"/>
    <n v="0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n v="76.666666666666671"/>
    <b v="0"/>
    <s v="food/food trucks"/>
    <n v="2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n v="0"/>
    <b v="0"/>
    <s v="food/food trucks"/>
    <n v="0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n v="50.333333333333336"/>
    <b v="0"/>
    <s v="food/food trucks"/>
    <n v="1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n v="0"/>
    <b v="0"/>
    <s v="food/food trucks"/>
    <n v="0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n v="8.3333333333333339"/>
    <b v="0"/>
    <s v="food/food trucks"/>
    <n v="1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n v="35.384615384615387"/>
    <b v="0"/>
    <s v="food/food trucks"/>
    <n v="3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n v="55.833333333333336"/>
    <b v="0"/>
    <s v="food/food trucks"/>
    <n v="1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n v="5"/>
    <b v="0"/>
    <s v="food/food trucks"/>
    <n v="0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n v="0"/>
    <b v="0"/>
    <s v="food/food trucks"/>
    <n v="0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n v="1"/>
    <b v="0"/>
    <s v="food/food trucks"/>
    <n v="0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n v="0"/>
    <b v="0"/>
    <s v="food/food trucks"/>
    <n v="0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n v="69.472222222222229"/>
    <b v="0"/>
    <s v="food/food trucks"/>
    <n v="15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n v="1"/>
    <b v="0"/>
    <s v="food/food trucks"/>
    <n v="0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n v="1"/>
    <b v="0"/>
    <s v="food/food trucks"/>
    <n v="0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n v="8"/>
    <b v="0"/>
    <s v="food/food trucks"/>
    <n v="0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n v="34.444444444444443"/>
    <b v="0"/>
    <s v="food/food trucks"/>
    <n v="1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n v="1"/>
    <b v="0"/>
    <s v="food/food trucks"/>
    <n v="0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n v="0"/>
    <b v="0"/>
    <s v="food/food trucks"/>
    <n v="0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n v="1"/>
    <b v="0"/>
    <s v="food/food trucks"/>
    <n v="0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n v="1"/>
    <b v="0"/>
    <s v="food/food trucks"/>
    <n v="0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n v="501.25"/>
    <b v="0"/>
    <s v="food/food trucks"/>
    <n v="1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n v="10.5"/>
    <b v="0"/>
    <s v="food/food trucks"/>
    <n v="1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n v="1"/>
    <b v="0"/>
    <s v="food/food trucks"/>
    <n v="0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n v="1"/>
    <b v="0"/>
    <s v="food/food trucks"/>
    <n v="0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n v="0"/>
    <b v="0"/>
    <s v="food/food trucks"/>
    <n v="0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n v="13"/>
    <b v="0"/>
    <s v="food/food trucks"/>
    <n v="0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n v="306"/>
    <b v="0"/>
    <s v="food/food trucks"/>
    <n v="0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n v="22.5"/>
    <b v="0"/>
    <s v="food/food trucks"/>
    <n v="0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n v="0"/>
    <b v="0"/>
    <s v="food/food trucks"/>
    <n v="0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n v="50"/>
    <b v="0"/>
    <s v="food/food trucks"/>
    <n v="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n v="0"/>
    <b v="0"/>
    <s v="food/food trucks"/>
    <n v="0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n v="5"/>
    <b v="0"/>
    <s v="food/food trucks"/>
    <n v="0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n v="74.22935779816514"/>
    <b v="1"/>
    <s v="food/small batch"/>
    <n v="108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n v="81.252688172043008"/>
    <b v="1"/>
    <s v="food/small batch"/>
    <n v="126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n v="130.23469453376205"/>
    <b v="1"/>
    <s v="food/small batch"/>
    <n v="203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n v="53.409836065573771"/>
    <b v="1"/>
    <s v="food/small batch"/>
    <n v="109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n v="75.130434782608702"/>
    <b v="1"/>
    <s v="food/small batch"/>
    <n v="173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n v="75.666666666666671"/>
    <b v="1"/>
    <s v="food/small batch"/>
    <n v="168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n v="31.691394658753708"/>
    <b v="1"/>
    <s v="food/small batch"/>
    <n v="427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n v="47.777777777777779"/>
    <b v="1"/>
    <s v="food/small batch"/>
    <n v="108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n v="90"/>
    <b v="1"/>
    <s v="food/small batch"/>
    <n v="108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n v="149.31401960784314"/>
    <b v="1"/>
    <s v="food/small batch"/>
    <n v="102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n v="62.06989247311828"/>
    <b v="1"/>
    <s v="food/small batch"/>
    <n v="115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n v="53.4"/>
    <b v="1"/>
    <s v="food/small batch"/>
    <n v="13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n v="69.268656716417908"/>
    <b v="1"/>
    <s v="food/small batch"/>
    <n v="155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n v="271.50769230769231"/>
    <b v="1"/>
    <s v="food/small batch"/>
    <n v="10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n v="34.125"/>
    <b v="1"/>
    <s v="food/small batch"/>
    <n v="182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n v="40.492537313432834"/>
    <b v="1"/>
    <s v="food/small batch"/>
    <n v="181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n v="189.75806451612902"/>
    <b v="1"/>
    <s v="food/small batch"/>
    <n v="1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n v="68.862499999999997"/>
    <b v="1"/>
    <s v="food/small batch"/>
    <n v="110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n v="108.77659574468085"/>
    <b v="1"/>
    <s v="food/small batch"/>
    <n v="102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n v="125.98529411764706"/>
    <b v="1"/>
    <s v="food/small batch"/>
    <n v="101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n v="90.523255813953483"/>
    <b v="1"/>
    <s v="music/indie rock"/>
    <n v="104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n v="28.880434782608695"/>
    <b v="1"/>
    <s v="music/indie rock"/>
    <n v="111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n v="31"/>
    <b v="1"/>
    <s v="music/indie rock"/>
    <n v="116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n v="51.674418604651166"/>
    <b v="1"/>
    <s v="music/indie rock"/>
    <n v="111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n v="26.270833333333332"/>
    <b v="1"/>
    <s v="music/indie rock"/>
    <n v="180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n v="48.07692307692308"/>
    <b v="1"/>
    <s v="music/indie rock"/>
    <n v="100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n v="27.558139534883722"/>
    <b v="1"/>
    <s v="music/indie rock"/>
    <n v="119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n v="36.97137931034483"/>
    <b v="1"/>
    <s v="music/indie rock"/>
    <n v="107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n v="29.021276595744681"/>
    <b v="1"/>
    <s v="music/indie rock"/>
    <n v="114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n v="28.65666666666667"/>
    <b v="1"/>
    <s v="music/indie rock"/>
    <n v="103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n v="37.647058823529413"/>
    <b v="1"/>
    <s v="music/indie rock"/>
    <n v="128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n v="97.904038461538462"/>
    <b v="1"/>
    <s v="music/indie rock"/>
    <n v="136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n v="42.553191489361701"/>
    <b v="1"/>
    <s v="music/indie rock"/>
    <n v="100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n v="131.58368421052631"/>
    <b v="1"/>
    <s v="music/indie rock"/>
    <n v="100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n v="32.320987654320987"/>
    <b v="1"/>
    <s v="music/indie rock"/>
    <n v="105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n v="61.103999999999999"/>
    <b v="1"/>
    <s v="music/indie rock"/>
    <n v="105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n v="31.341463414634145"/>
    <b v="1"/>
    <s v="music/indie rock"/>
    <n v="171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n v="129.1139240506329"/>
    <b v="1"/>
    <s v="music/indie rock"/>
    <n v="128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n v="25.020624999999999"/>
    <b v="1"/>
    <s v="music/indie rock"/>
    <n v="133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n v="250"/>
    <b v="1"/>
    <s v="music/indie rock"/>
    <n v="10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n v="47.541473684210523"/>
    <b v="1"/>
    <s v="music/indie rock"/>
    <n v="11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n v="40.04"/>
    <b v="1"/>
    <s v="music/indie rock"/>
    <n v="100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n v="65.84210526315789"/>
    <b v="1"/>
    <s v="music/indie rock"/>
    <n v="114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n v="46.401222222222216"/>
    <b v="1"/>
    <s v="music/indie rock"/>
    <n v="119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n v="50.365853658536587"/>
    <b v="1"/>
    <s v="music/indie rock"/>
    <n v="103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n v="26.566666666666666"/>
    <b v="1"/>
    <s v="music/indie rock"/>
    <n v="2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n v="39.493684210526318"/>
    <b v="1"/>
    <s v="music/indie rock"/>
    <n v="100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n v="49.246153846153845"/>
    <b v="1"/>
    <s v="music/indie rock"/>
    <n v="107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n v="62.38"/>
    <b v="1"/>
    <s v="music/indie rock"/>
    <n v="134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n v="37.9375"/>
    <b v="1"/>
    <s v="music/indie rock"/>
    <n v="121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n v="51.6"/>
    <b v="1"/>
    <s v="music/indie rock"/>
    <n v="103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n v="27.777777777777779"/>
    <b v="1"/>
    <s v="music/indie rock"/>
    <n v="125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n v="99.382239382239376"/>
    <b v="1"/>
    <s v="music/indie rock"/>
    <n v="129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n v="38.848205128205123"/>
    <b v="1"/>
    <s v="music/indie rock"/>
    <n v="101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n v="45.548809523809524"/>
    <b v="1"/>
    <s v="music/indie rock"/>
    <n v="128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n v="600"/>
    <b v="1"/>
    <s v="music/indie rock"/>
    <n v="1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n v="80.551071428571419"/>
    <b v="1"/>
    <s v="music/indie rock"/>
    <n v="113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n v="52.8"/>
    <b v="1"/>
    <s v="music/indie rock"/>
    <n v="106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n v="47.676470588235297"/>
    <b v="1"/>
    <s v="music/indie rock"/>
    <n v="203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n v="23.448275862068964"/>
    <b v="1"/>
    <s v="music/indie rock"/>
    <n v="113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n v="40.142857142857146"/>
    <b v="0"/>
    <s v="food/restaurants"/>
    <n v="3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n v="17.2"/>
    <b v="0"/>
    <s v="food/restaurants"/>
    <n v="0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n v="0"/>
    <b v="0"/>
    <s v="food/restaurants"/>
    <n v="0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n v="0"/>
    <b v="0"/>
    <s v="food/restaurants"/>
    <n v="0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n v="0"/>
    <b v="0"/>
    <s v="food/restaurants"/>
    <n v="0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n v="15"/>
    <b v="0"/>
    <s v="food/restaurants"/>
    <n v="1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n v="0"/>
    <b v="0"/>
    <s v="food/restaurants"/>
    <n v="0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n v="0"/>
    <b v="0"/>
    <s v="food/restaurants"/>
    <n v="0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n v="35.714285714285715"/>
    <b v="0"/>
    <s v="food/restaurants"/>
    <n v="1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n v="37.5"/>
    <b v="0"/>
    <s v="food/restaurants"/>
    <n v="0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n v="0"/>
    <b v="0"/>
    <s v="food/restaurants"/>
    <n v="0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n v="0"/>
    <b v="0"/>
    <s v="food/restaurants"/>
    <n v="0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n v="0"/>
    <b v="0"/>
    <s v="food/restaurants"/>
    <n v="0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n v="52.5"/>
    <b v="0"/>
    <s v="food/restaurants"/>
    <n v="2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n v="77.5"/>
    <b v="0"/>
    <s v="food/restaurants"/>
    <n v="19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n v="0"/>
    <b v="0"/>
    <s v="food/restaurants"/>
    <n v="0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n v="53.545454545454547"/>
    <b v="0"/>
    <s v="food/restaurants"/>
    <n v="10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n v="0"/>
    <b v="0"/>
    <s v="food/restaurants"/>
    <n v="0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n v="16.25"/>
    <b v="0"/>
    <s v="food/restaurants"/>
    <n v="0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n v="0"/>
    <b v="0"/>
    <s v="food/restaurants"/>
    <n v="0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n v="103.68174242424243"/>
    <b v="1"/>
    <s v="music/classical music"/>
    <n v="109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n v="185.18518518518519"/>
    <b v="1"/>
    <s v="music/classical music"/>
    <n v="100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n v="54.153846153846153"/>
    <b v="1"/>
    <s v="music/classical music"/>
    <n v="156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n v="177.2093023255814"/>
    <b v="1"/>
    <s v="music/classical music"/>
    <n v="102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n v="100.325"/>
    <b v="1"/>
    <s v="music/classical music"/>
    <n v="100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n v="136.90909090909091"/>
    <b v="1"/>
    <s v="music/classical music"/>
    <n v="113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n v="57.535211267605632"/>
    <b v="1"/>
    <s v="music/classical music"/>
    <n v="10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n v="52.962839506172834"/>
    <b v="1"/>
    <s v="music/classical music"/>
    <n v="107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n v="82.328947368421055"/>
    <b v="1"/>
    <s v="music/classical music"/>
    <n v="104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n v="135.41666666666666"/>
    <b v="1"/>
    <s v="music/classical music"/>
    <n v="100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n v="74.06557377049181"/>
    <b v="1"/>
    <s v="music/classical music"/>
    <n v="100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n v="84.083333333333329"/>
    <b v="1"/>
    <s v="music/classical music"/>
    <n v="126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n v="61.029411764705884"/>
    <b v="1"/>
    <s v="music/classical music"/>
    <n v="111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n v="150"/>
    <b v="1"/>
    <s v="music/classical music"/>
    <n v="105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n v="266.08974358974359"/>
    <b v="1"/>
    <s v="music/classical music"/>
    <n v="104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n v="7.25"/>
    <b v="1"/>
    <s v="music/classical music"/>
    <n v="116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n v="100"/>
    <b v="1"/>
    <s v="music/classical music"/>
    <n v="11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n v="109.96308108108107"/>
    <b v="1"/>
    <s v="music/classical music"/>
    <n v="113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n v="169.91525423728814"/>
    <b v="1"/>
    <s v="music/classical music"/>
    <n v="100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n v="95.740740740740748"/>
    <b v="1"/>
    <s v="music/classical music"/>
    <n v="103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n v="59.460317460317462"/>
    <b v="1"/>
    <s v="music/classical music"/>
    <n v="107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n v="55.769230769230766"/>
    <b v="1"/>
    <s v="music/classical music"/>
    <n v="104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n v="30.076923076923077"/>
    <b v="1"/>
    <s v="music/classical music"/>
    <n v="156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n v="88.438596491228068"/>
    <b v="1"/>
    <s v="music/classical music"/>
    <n v="101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n v="64.032786885245898"/>
    <b v="1"/>
    <s v="music/classical music"/>
    <n v="195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n v="60.153846153846153"/>
    <b v="1"/>
    <s v="music/classical music"/>
    <n v="112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n v="49.194029850746269"/>
    <b v="1"/>
    <s v="music/classical music"/>
    <n v="120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n v="165.16216216216216"/>
    <b v="1"/>
    <s v="music/classical music"/>
    <n v="102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n v="43.621621621621621"/>
    <b v="1"/>
    <s v="music/classical music"/>
    <n v="103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n v="43.7"/>
    <b v="1"/>
    <s v="music/classical music"/>
    <n v="101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n v="67.419642857142861"/>
    <b v="1"/>
    <s v="music/classical music"/>
    <n v="103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n v="177.5"/>
    <b v="1"/>
    <s v="music/classical music"/>
    <n v="107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n v="38.883333333333333"/>
    <b v="1"/>
    <s v="music/classical music"/>
    <n v="156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n v="54.985074626865675"/>
    <b v="1"/>
    <s v="music/classical music"/>
    <n v="123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n v="61.342857142857142"/>
    <b v="1"/>
    <s v="music/classical music"/>
    <n v="107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n v="23.117647058823529"/>
    <b v="1"/>
    <s v="music/classical music"/>
    <n v="106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n v="29.611111111111111"/>
    <b v="1"/>
    <s v="music/classical music"/>
    <n v="118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n v="75.611111111111114"/>
    <b v="1"/>
    <s v="music/classical music"/>
    <n v="109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n v="35.6"/>
    <b v="1"/>
    <s v="music/classical music"/>
    <n v="111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n v="143"/>
    <b v="1"/>
    <s v="music/classical music"/>
    <n v="100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n v="0"/>
    <b v="0"/>
    <s v="food/food trucks"/>
    <n v="0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n v="25"/>
    <b v="0"/>
    <s v="food/food trucks"/>
    <n v="1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n v="0"/>
    <b v="0"/>
    <s v="food/food trucks"/>
    <n v="0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n v="0"/>
    <b v="0"/>
    <s v="food/food trucks"/>
    <n v="0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n v="100"/>
    <b v="0"/>
    <s v="food/food trucks"/>
    <n v="1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n v="0"/>
    <b v="0"/>
    <s v="food/food trucks"/>
    <n v="0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n v="60"/>
    <b v="0"/>
    <s v="food/food trucks"/>
    <n v="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n v="50"/>
    <b v="0"/>
    <s v="food/food trucks"/>
    <n v="1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n v="72.5"/>
    <b v="0"/>
    <s v="food/food trucks"/>
    <n v="2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n v="29.5"/>
    <b v="0"/>
    <s v="food/food trucks"/>
    <n v="1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n v="62.5"/>
    <b v="0"/>
    <s v="food/food trucks"/>
    <n v="0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n v="0"/>
    <b v="0"/>
    <s v="food/food trucks"/>
    <n v="0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n v="0"/>
    <b v="0"/>
    <s v="food/food trucks"/>
    <n v="0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n v="0"/>
    <b v="0"/>
    <s v="food/food trucks"/>
    <n v="0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n v="0"/>
    <b v="0"/>
    <s v="food/food trucks"/>
    <n v="0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n v="0"/>
    <b v="0"/>
    <s v="food/food trucks"/>
    <n v="0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n v="0"/>
    <b v="0"/>
    <s v="food/food trucks"/>
    <n v="0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n v="0"/>
    <b v="0"/>
    <s v="food/food trucks"/>
    <n v="0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n v="23.083333333333332"/>
    <b v="0"/>
    <s v="food/food trucks"/>
    <n v="0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n v="25.5"/>
    <b v="0"/>
    <s v="food/food trucks"/>
    <n v="1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n v="48.18181818181818"/>
    <b v="0"/>
    <s v="food/food trucks"/>
    <n v="11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n v="1"/>
    <b v="0"/>
    <s v="food/food trucks"/>
    <n v="0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n v="1"/>
    <b v="0"/>
    <s v="food/food trucks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n v="0"/>
    <b v="0"/>
    <s v="food/food trucks"/>
    <n v="0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n v="50"/>
    <b v="0"/>
    <s v="food/food trucks"/>
    <n v="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n v="5"/>
    <b v="0"/>
    <s v="food/food trucks"/>
    <n v="0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n v="202.83333333333334"/>
    <b v="0"/>
    <s v="food/food trucks"/>
    <n v="2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n v="29.125"/>
    <b v="0"/>
    <s v="food/food trucks"/>
    <n v="4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n v="5"/>
    <b v="0"/>
    <s v="food/food trucks"/>
    <n v="0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n v="0"/>
    <b v="0"/>
    <s v="food/food trucks"/>
    <n v="0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n v="13"/>
    <b v="0"/>
    <s v="food/food trucks"/>
    <n v="2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n v="50"/>
    <b v="0"/>
    <s v="food/food trucks"/>
    <n v="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n v="0"/>
    <b v="0"/>
    <s v="food/food trucks"/>
    <n v="0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n v="1"/>
    <b v="0"/>
    <s v="food/food trucks"/>
    <n v="0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n v="96.05263157894737"/>
    <b v="0"/>
    <s v="food/food trucks"/>
    <n v="12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n v="305.77777777777777"/>
    <b v="0"/>
    <s v="food/food trucks"/>
    <n v="24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n v="12.142857142857142"/>
    <b v="0"/>
    <s v="food/food trucks"/>
    <n v="6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n v="83.571428571428569"/>
    <b v="0"/>
    <s v="food/food trucks"/>
    <n v="3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n v="18"/>
    <b v="0"/>
    <s v="food/food trucks"/>
    <n v="1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n v="115.53333333333333"/>
    <b v="0"/>
    <s v="food/food trucks"/>
    <n v="7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n v="21.900662251655628"/>
    <b v="1"/>
    <s v="technology/space exploration"/>
    <n v="661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n v="80.022494887525568"/>
    <b v="1"/>
    <s v="technology/space exploration"/>
    <n v="326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n v="35.520000000000003"/>
    <b v="1"/>
    <s v="technology/space exploration"/>
    <n v="101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n v="64.933333333333323"/>
    <b v="1"/>
    <s v="technology/space exploration"/>
    <n v="104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n v="60.965703745743475"/>
    <b v="1"/>
    <s v="technology/space exploration"/>
    <n v="107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n v="31.444155844155844"/>
    <b v="1"/>
    <s v="technology/space exploration"/>
    <n v="110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n v="81.949748743718587"/>
    <b v="1"/>
    <s v="technology/space exploration"/>
    <n v="408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n v="58.92763157894737"/>
    <b v="1"/>
    <s v="technology/space exploration"/>
    <n v="224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n v="157.29347633136095"/>
    <b v="1"/>
    <s v="technology/space exploration"/>
    <n v="304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n v="55.758509532062391"/>
    <b v="1"/>
    <s v="technology/space exploration"/>
    <n v="14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n v="83.802893802893806"/>
    <b v="1"/>
    <s v="technology/space exploration"/>
    <n v="2791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n v="58.422210884353746"/>
    <b v="1"/>
    <s v="technology/space exploration"/>
    <n v="172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n v="270.57142857142856"/>
    <b v="1"/>
    <s v="technology/space exploration"/>
    <n v="101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n v="107.1"/>
    <b v="1"/>
    <s v="technology/space exploration"/>
    <n v="102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n v="47.180555555555557"/>
    <b v="1"/>
    <s v="technology/space exploration"/>
    <n v="170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n v="120.30882352941177"/>
    <b v="1"/>
    <s v="technology/space exploration"/>
    <n v="115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n v="27.59748427672956"/>
    <b v="1"/>
    <s v="technology/space exploration"/>
    <n v="878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n v="205.2987012987013"/>
    <b v="1"/>
    <s v="technology/space exploration"/>
    <n v="105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n v="35.547169811320757"/>
    <b v="1"/>
    <s v="technology/space exploration"/>
    <n v="188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n v="74.639488409272587"/>
    <b v="1"/>
    <s v="technology/space exploration"/>
    <n v="144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n v="47.058064516129029"/>
    <b v="1"/>
    <s v="technology/space exploration"/>
    <n v="146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n v="26.591351351351353"/>
    <b v="1"/>
    <s v="technology/space exploration"/>
    <n v="131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n v="36.774193548387096"/>
    <b v="1"/>
    <s v="technology/space exploration"/>
    <n v="114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n v="31.820544982698959"/>
    <b v="1"/>
    <s v="technology/space exploration"/>
    <n v="137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n v="27.576923076923077"/>
    <b v="1"/>
    <s v="technology/space exploration"/>
    <n v="956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n v="56"/>
    <b v="1"/>
    <s v="technology/space exploration"/>
    <n v="112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n v="21.555555555555557"/>
    <b v="1"/>
    <s v="technology/space exploration"/>
    <n v="64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n v="44.095238095238095"/>
    <b v="1"/>
    <s v="technology/space exploration"/>
    <n v="110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n v="63.87"/>
    <b v="1"/>
    <s v="technology/space exploration"/>
    <n v="128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n v="38.987654320987652"/>
    <b v="1"/>
    <s v="technology/space exploration"/>
    <n v="158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n v="80.185489510489504"/>
    <b v="1"/>
    <s v="technology/space exploration"/>
    <n v="115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n v="34.904761904761905"/>
    <b v="1"/>
    <s v="technology/space exploration"/>
    <n v="137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n v="89.100502512562812"/>
    <b v="1"/>
    <s v="technology/space exploration"/>
    <n v="355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n v="39.44"/>
    <b v="1"/>
    <s v="technology/space exploration"/>
    <n v="106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n v="136.9047619047619"/>
    <b v="1"/>
    <s v="technology/space exploration"/>
    <n v="100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n v="37.46"/>
    <b v="1"/>
    <s v="technology/space exploration"/>
    <n v="187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n v="31.96153846153846"/>
    <b v="1"/>
    <s v="technology/space exploration"/>
    <n v="16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n v="25.214285714285715"/>
    <b v="1"/>
    <s v="technology/space exploration"/>
    <n v="102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n v="10.040816326530612"/>
    <b v="1"/>
    <s v="technology/space exploration"/>
    <n v="164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n v="45.94202898550725"/>
    <b v="1"/>
    <s v="technology/space exploration"/>
    <n v="106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n v="15"/>
    <b v="0"/>
    <s v="technology/space exploration"/>
    <n v="1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n v="0"/>
    <b v="0"/>
    <s v="technology/space exploration"/>
    <n v="0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n v="223.58248500999335"/>
    <b v="0"/>
    <s v="technology/space exploration"/>
    <n v="34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n v="39.480769230769234"/>
    <b v="0"/>
    <s v="technology/space exploration"/>
    <n v="2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n v="91.304347826086953"/>
    <b v="0"/>
    <s v="technology/space exploration"/>
    <n v="11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n v="78.666205607476627"/>
    <b v="0"/>
    <s v="technology/space exploration"/>
    <n v="8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n v="12"/>
    <b v="0"/>
    <s v="technology/space exploration"/>
    <n v="1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n v="17.666666666666668"/>
    <b v="0"/>
    <s v="technology/space exploration"/>
    <n v="1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n v="41.333333333333336"/>
    <b v="0"/>
    <s v="technology/space exploration"/>
    <n v="0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n v="71.599999999999994"/>
    <b v="0"/>
    <s v="technology/space exploration"/>
    <n v="1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n v="307.8235294117647"/>
    <b v="0"/>
    <s v="technology/space exploration"/>
    <n v="2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n v="80.454545454545453"/>
    <b v="0"/>
    <s v="technology/space exploration"/>
    <n v="1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n v="83.942857142857136"/>
    <b v="0"/>
    <s v="technology/space exploration"/>
    <n v="12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n v="8.5"/>
    <b v="0"/>
    <s v="technology/space exploration"/>
    <n v="0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n v="73.372093023255815"/>
    <b v="0"/>
    <s v="technology/space exploration"/>
    <n v="21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n v="112.86184210526316"/>
    <b v="0"/>
    <s v="technology/space exploration"/>
    <n v="11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n v="95.277627118644077"/>
    <b v="0"/>
    <s v="technology/space exploration"/>
    <n v="19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n v="22.75"/>
    <b v="0"/>
    <s v="technology/space exploration"/>
    <n v="0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n v="133.30000000000001"/>
    <b v="0"/>
    <s v="technology/space exploration"/>
    <n v="3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n v="3.8"/>
    <b v="0"/>
    <s v="technology/space exploration"/>
    <n v="0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n v="85.75"/>
    <b v="1"/>
    <s v="technology/makerspaces"/>
    <n v="103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n v="267"/>
    <b v="1"/>
    <s v="technology/makerspaces"/>
    <n v="10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n v="373.55803571428572"/>
    <b v="1"/>
    <s v="technology/makerspaces"/>
    <n v="105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n v="174.03846153846155"/>
    <b v="1"/>
    <s v="technology/makerspaces"/>
    <n v="103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n v="93.695652173913047"/>
    <b v="1"/>
    <s v="technology/makerspaces"/>
    <n v="123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n v="77.327718446601949"/>
    <b v="1"/>
    <s v="technology/makerspaces"/>
    <n v="15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n v="92.222222222222229"/>
    <b v="1"/>
    <s v="technology/makerspaces"/>
    <n v="111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n v="60.964285714285715"/>
    <b v="1"/>
    <s v="technology/makerspaces"/>
    <n v="171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n v="91"/>
    <b v="1"/>
    <s v="technology/makerspaces"/>
    <n v="125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n v="41.583333333333336"/>
    <b v="0"/>
    <s v="technology/makerspaces"/>
    <n v="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n v="33.761904761904759"/>
    <b v="0"/>
    <s v="technology/makerspaces"/>
    <n v="11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n v="70.61702127659575"/>
    <b v="0"/>
    <s v="technology/makerspaces"/>
    <n v="33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n v="167.15151515151516"/>
    <b v="0"/>
    <s v="technology/makerspaces"/>
    <n v="28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n v="128.61988304093566"/>
    <b v="0"/>
    <s v="technology/makerspaces"/>
    <n v="63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n v="65.41379310344827"/>
    <b v="0"/>
    <s v="technology/makerspaces"/>
    <n v="8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n v="117.55555555555556"/>
    <b v="0"/>
    <s v="technology/makerspaces"/>
    <n v="50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n v="126.48148148148148"/>
    <b v="0"/>
    <s v="technology/makerspaces"/>
    <n v="1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n v="550"/>
    <b v="0"/>
    <s v="technology/makerspaces"/>
    <n v="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n v="44"/>
    <b v="0"/>
    <s v="technology/makerspaces"/>
    <n v="0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n v="69"/>
    <b v="0"/>
    <s v="technology/makerspaces"/>
    <n v="1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n v="27.5"/>
    <b v="0"/>
    <s v="food/food trucks"/>
    <n v="1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n v="84.9"/>
    <b v="0"/>
    <s v="food/food trucks"/>
    <n v="28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n v="12"/>
    <b v="0"/>
    <s v="food/food trucks"/>
    <n v="0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n v="200"/>
    <b v="0"/>
    <s v="food/food trucks"/>
    <n v="1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n v="10"/>
    <b v="0"/>
    <s v="food/food trucks"/>
    <n v="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n v="0"/>
    <b v="0"/>
    <s v="food/food trucks"/>
    <n v="0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n v="0"/>
    <b v="0"/>
    <s v="food/food trucks"/>
    <n v="0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n v="5.2857142857142856"/>
    <b v="0"/>
    <s v="food/food trucks"/>
    <n v="0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n v="1"/>
    <b v="0"/>
    <s v="food/food trucks"/>
    <n v="0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n v="72.762711864406782"/>
    <b v="0"/>
    <s v="food/food trucks"/>
    <n v="11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n v="17.5"/>
    <b v="0"/>
    <s v="food/food trucks"/>
    <n v="0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n v="25"/>
    <b v="0"/>
    <s v="food/food trucks"/>
    <n v="1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n v="13.333333333333334"/>
    <b v="0"/>
    <s v="food/food trucks"/>
    <n v="1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n v="1"/>
    <b v="0"/>
    <s v="food/food trucks"/>
    <n v="0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n v="23.666666666666668"/>
    <b v="0"/>
    <s v="food/food trucks"/>
    <n v="0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n v="89.21052631578948"/>
    <b v="0"/>
    <s v="food/food trucks"/>
    <n v="6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n v="116.55769230769231"/>
    <b v="0"/>
    <s v="food/food trucks"/>
    <n v="26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n v="13.005000000000001"/>
    <b v="0"/>
    <s v="food/food trucks"/>
    <n v="0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n v="0"/>
    <b v="0"/>
    <s v="food/food trucks"/>
    <n v="0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n v="17.5"/>
    <b v="0"/>
    <s v="food/food trucks"/>
    <n v="1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n v="34.130434782608695"/>
    <b v="0"/>
    <s v="theater/spaces"/>
    <n v="46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n v="132.34615384615384"/>
    <b v="0"/>
    <s v="theater/spaces"/>
    <n v="3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n v="922.22222222222217"/>
    <b v="0"/>
    <s v="theater/spaces"/>
    <n v="104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n v="163.57142857142858"/>
    <b v="0"/>
    <s v="theater/spaces"/>
    <n v="6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n v="217.375"/>
    <b v="0"/>
    <s v="theater/spaces"/>
    <n v="11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n v="149.44486692015209"/>
    <b v="1"/>
    <s v="theater/spaces"/>
    <n v="112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n v="71.237487309644663"/>
    <b v="1"/>
    <s v="theater/spaces"/>
    <n v="351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n v="44.464318398474738"/>
    <b v="1"/>
    <s v="theater/spaces"/>
    <n v="233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n v="164.94480519480518"/>
    <b v="1"/>
    <s v="theater/spaces"/>
    <n v="102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n v="84.871516544117654"/>
    <b v="1"/>
    <s v="theater/spaces"/>
    <n v="1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n v="53.945205479452056"/>
    <b v="1"/>
    <s v="theater/spaces"/>
    <n v="101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n v="50.531468531468533"/>
    <b v="1"/>
    <s v="theater/spaces"/>
    <n v="131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n v="108.00140845070422"/>
    <b v="1"/>
    <s v="theater/spaces"/>
    <n v="10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n v="95.373770491803285"/>
    <b v="1"/>
    <s v="theater/spaces"/>
    <n v="116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n v="57.631016333938291"/>
    <b v="1"/>
    <s v="theater/spaces"/>
    <n v="265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n v="64.160481283422456"/>
    <b v="1"/>
    <s v="theater/spaces"/>
    <n v="120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n v="92.387692307692305"/>
    <b v="1"/>
    <s v="theater/spaces"/>
    <n v="120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n v="125.97972972972973"/>
    <b v="1"/>
    <s v="theater/spaces"/>
    <n v="104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n v="94.637681159420296"/>
    <b v="1"/>
    <s v="theater/spaces"/>
    <n v="109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n v="170.69942196531792"/>
    <b v="1"/>
    <s v="theater/spaces"/>
    <n v="118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n v="40.762081784386616"/>
    <b v="1"/>
    <s v="technology/hardware"/>
    <n v="1462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n v="68.254054054054052"/>
    <b v="1"/>
    <s v="technology/hardware"/>
    <n v="253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n v="95.48863636363636"/>
    <b v="1"/>
    <s v="technology/hardware"/>
    <n v="140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n v="7.1902649656526005"/>
    <b v="1"/>
    <s v="technology/hardware"/>
    <n v="297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n v="511.65486725663715"/>
    <b v="1"/>
    <s v="technology/hardware"/>
    <n v="14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n v="261.74504950495049"/>
    <b v="1"/>
    <s v="technology/hardware"/>
    <n v="106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n v="69.760961810466767"/>
    <b v="1"/>
    <s v="technology/hardware"/>
    <n v="493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n v="77.229591836734699"/>
    <b v="1"/>
    <s v="technology/hardware"/>
    <n v="202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n v="340.56521739130437"/>
    <b v="1"/>
    <s v="technology/hardware"/>
    <n v="104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n v="67.417903225806455"/>
    <b v="1"/>
    <s v="technology/hardware"/>
    <n v="170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n v="845.70270270270271"/>
    <b v="1"/>
    <s v="technology/hardware"/>
    <n v="104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n v="97.191780821917803"/>
    <b v="1"/>
    <s v="technology/hardware"/>
    <n v="118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n v="451.84033613445376"/>
    <b v="1"/>
    <s v="technology/hardware"/>
    <n v="108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n v="138.66871165644173"/>
    <b v="1"/>
    <s v="technology/hardware"/>
    <n v="2260300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n v="21.640147492625371"/>
    <b v="1"/>
    <s v="technology/hardware"/>
    <n v="978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n v="169.51724137931035"/>
    <b v="1"/>
    <s v="technology/hardware"/>
    <n v="123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n v="161.88210526315791"/>
    <b v="1"/>
    <s v="technology/hardware"/>
    <n v="246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n v="493.13333333333333"/>
    <b v="1"/>
    <s v="technology/hardware"/>
    <n v="148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n v="22.120418848167539"/>
    <b v="1"/>
    <s v="technology/hardware"/>
    <n v="384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n v="18.235294117647058"/>
    <b v="1"/>
    <s v="technology/hardware"/>
    <n v="103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n v="8.75"/>
    <b v="0"/>
    <s v="publishing/children's books"/>
    <n v="0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n v="40.611111111111114"/>
    <b v="0"/>
    <s v="publishing/children's books"/>
    <n v="29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n v="0"/>
    <b v="0"/>
    <s v="publishing/children's books"/>
    <n v="0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n v="37.954545454545453"/>
    <b v="0"/>
    <s v="publishing/children's books"/>
    <n v="5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n v="35.734693877551024"/>
    <b v="0"/>
    <s v="publishing/children's books"/>
    <n v="22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n v="42.157894736842103"/>
    <b v="0"/>
    <s v="publishing/children's books"/>
    <n v="27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n v="35"/>
    <b v="0"/>
    <s v="publishing/children's books"/>
    <n v="28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n v="13.25"/>
    <b v="0"/>
    <s v="publishing/children's books"/>
    <n v="1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n v="55"/>
    <b v="0"/>
    <s v="publishing/children's books"/>
    <n v="1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n v="0"/>
    <b v="0"/>
    <s v="publishing/children's books"/>
    <n v="0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n v="0"/>
    <b v="0"/>
    <s v="publishing/children's books"/>
    <n v="0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n v="39.285714285714285"/>
    <b v="0"/>
    <s v="publishing/children's books"/>
    <n v="11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n v="47.5"/>
    <b v="0"/>
    <s v="publishing/children's books"/>
    <n v="19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n v="0"/>
    <b v="0"/>
    <s v="publishing/children's books"/>
    <n v="0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n v="17.333333333333332"/>
    <b v="0"/>
    <s v="publishing/children's books"/>
    <n v="5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n v="31.757575757575758"/>
    <b v="0"/>
    <s v="publishing/children's books"/>
    <n v="10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n v="5"/>
    <b v="0"/>
    <s v="publishing/children's books"/>
    <n v="1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n v="39"/>
    <b v="0"/>
    <s v="publishing/children's books"/>
    <n v="12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n v="52.5"/>
    <b v="0"/>
    <s v="publishing/children's books"/>
    <n v="11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n v="0"/>
    <b v="0"/>
    <s v="publishing/children's books"/>
    <n v="0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n v="9"/>
    <b v="0"/>
    <s v="publishing/children's books"/>
    <n v="1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n v="25"/>
    <b v="0"/>
    <s v="publishing/children's books"/>
    <n v="1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n v="30"/>
    <b v="0"/>
    <s v="publishing/children's books"/>
    <n v="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n v="11.25"/>
    <b v="0"/>
    <s v="publishing/children's books"/>
    <n v="1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n v="0"/>
    <b v="0"/>
    <s v="publishing/children's books"/>
    <n v="0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n v="25"/>
    <b v="0"/>
    <s v="publishing/children's books"/>
    <n v="2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n v="11.333333333333334"/>
    <b v="0"/>
    <s v="publishing/children's books"/>
    <n v="1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n v="29.470588235294116"/>
    <b v="0"/>
    <s v="publishing/children's books"/>
    <n v="14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n v="1"/>
    <b v="0"/>
    <s v="publishing/children's books"/>
    <n v="0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n v="63.098484848484851"/>
    <b v="0"/>
    <s v="publishing/children's books"/>
    <n v="10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n v="0"/>
    <b v="0"/>
    <s v="publishing/children's books"/>
    <n v="0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n v="0"/>
    <b v="0"/>
    <s v="publishing/children's books"/>
    <n v="0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n v="1"/>
    <b v="0"/>
    <s v="publishing/children's books"/>
    <n v="0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n v="43.846153846153847"/>
    <b v="0"/>
    <s v="publishing/children's books"/>
    <n v="14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n v="75"/>
    <b v="0"/>
    <s v="publishing/children's books"/>
    <n v="3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n v="45.972222222222221"/>
    <b v="0"/>
    <s v="publishing/children's books"/>
    <n v="8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n v="10"/>
    <b v="0"/>
    <s v="publishing/children's books"/>
    <n v="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n v="93.666666666666671"/>
    <b v="0"/>
    <s v="publishing/children's books"/>
    <n v="26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n v="53"/>
    <b v="0"/>
    <s v="publishing/children's books"/>
    <n v="2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n v="0"/>
    <b v="0"/>
    <s v="publishing/children's books"/>
    <n v="0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n v="47"/>
    <b v="1"/>
    <s v="theater/plays"/>
    <n v="105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n v="66.666666666666671"/>
    <b v="1"/>
    <s v="theater/plays"/>
    <n v="120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n v="18.770491803278688"/>
    <b v="1"/>
    <s v="theater/plays"/>
    <n v="115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n v="66.111111111111114"/>
    <b v="1"/>
    <s v="theater/plays"/>
    <n v="119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n v="36.859154929577464"/>
    <b v="1"/>
    <s v="theater/plays"/>
    <n v="105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n v="39.810810810810814"/>
    <b v="1"/>
    <s v="theater/plays"/>
    <n v="118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n v="31.5"/>
    <b v="1"/>
    <s v="theater/plays"/>
    <n v="120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n v="102.5"/>
    <b v="1"/>
    <s v="theater/plays"/>
    <n v="103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n v="126.45833333333333"/>
    <b v="1"/>
    <s v="theater/plays"/>
    <n v="101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n v="47.878787878787875"/>
    <b v="1"/>
    <s v="theater/plays"/>
    <n v="10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n v="73.214285714285708"/>
    <b v="1"/>
    <s v="theater/plays"/>
    <n v="103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n v="89.666666666666671"/>
    <b v="1"/>
    <s v="theater/plays"/>
    <n v="108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n v="151.4623287671233"/>
    <b v="1"/>
    <s v="theater/plays"/>
    <n v="111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n v="25"/>
    <b v="1"/>
    <s v="theater/plays"/>
    <n v="150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n v="36.5"/>
    <b v="1"/>
    <s v="theater/plays"/>
    <n v="104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n v="44"/>
    <b v="1"/>
    <s v="theater/plays"/>
    <n v="116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n v="87.357553191489373"/>
    <b v="1"/>
    <s v="theater/plays"/>
    <n v="10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n v="36.474820143884891"/>
    <b v="1"/>
    <s v="theater/plays"/>
    <n v="10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n v="44.859538461538463"/>
    <b v="1"/>
    <s v="theater/plays"/>
    <n v="117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n v="42.903225806451616"/>
    <b v="1"/>
    <s v="theater/plays"/>
    <n v="133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n v="51.230769230769234"/>
    <b v="1"/>
    <s v="theater/plays"/>
    <n v="133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n v="33.944444444444443"/>
    <b v="1"/>
    <s v="theater/plays"/>
    <n v="102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n v="90.744680851063833"/>
    <b v="1"/>
    <s v="theater/plays"/>
    <n v="128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n v="50"/>
    <b v="1"/>
    <s v="theater/plays"/>
    <n v="115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n v="24.444444444444443"/>
    <b v="1"/>
    <s v="theater/plays"/>
    <n v="110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n v="44.25"/>
    <b v="1"/>
    <s v="theater/plays"/>
    <n v="112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n v="67.741935483870961"/>
    <b v="1"/>
    <s v="theater/plays"/>
    <n v="126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n v="65.376811594202906"/>
    <b v="1"/>
    <s v="theater/plays"/>
    <n v="100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n v="121.9047619047619"/>
    <b v="1"/>
    <s v="theater/plays"/>
    <n v="102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n v="47.456140350877192"/>
    <b v="1"/>
    <s v="theater/plays"/>
    <n v="108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n v="92.842592592592595"/>
    <b v="1"/>
    <s v="theater/plays"/>
    <n v="100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n v="68.253012048192772"/>
    <b v="1"/>
    <s v="theater/plays"/>
    <n v="113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n v="37.209583333333335"/>
    <b v="1"/>
    <s v="theater/plays"/>
    <n v="128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n v="25.25"/>
    <b v="1"/>
    <s v="theater/plays"/>
    <n v="108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n v="43.214285714285715"/>
    <b v="1"/>
    <s v="theater/plays"/>
    <n v="242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n v="25.130177514792898"/>
    <b v="1"/>
    <s v="theater/plays"/>
    <n v="142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n v="23.636363636363637"/>
    <b v="1"/>
    <s v="theater/plays"/>
    <n v="130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n v="103.95098039215686"/>
    <b v="1"/>
    <s v="theater/plays"/>
    <n v="10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n v="50.384615384615387"/>
    <b v="1"/>
    <s v="theater/plays"/>
    <n v="105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n v="13.6"/>
    <b v="1"/>
    <s v="theater/plays"/>
    <n v="13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n v="28.571428571428573"/>
    <b v="1"/>
    <s v="theater/plays"/>
    <n v="100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n v="63.829787234042556"/>
    <b v="1"/>
    <s v="theater/plays"/>
    <n v="100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n v="8.8571428571428577"/>
    <b v="1"/>
    <s v="theater/plays"/>
    <n v="124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n v="50.666666666666664"/>
    <b v="1"/>
    <s v="theater/plays"/>
    <n v="117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n v="60.784313725490193"/>
    <b v="1"/>
    <s v="theater/plays"/>
    <n v="10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n v="113.42105263157895"/>
    <b v="1"/>
    <s v="theater/plays"/>
    <n v="108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n v="104.56521739130434"/>
    <b v="1"/>
    <s v="theater/plays"/>
    <n v="120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n v="98.30927835051547"/>
    <b v="1"/>
    <s v="theater/plays"/>
    <n v="100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n v="35.039473684210527"/>
    <b v="1"/>
    <s v="theater/plays"/>
    <n v="10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n v="272.72727272727275"/>
    <b v="1"/>
    <s v="theater/plays"/>
    <n v="100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n v="63.846153846153847"/>
    <b v="1"/>
    <s v="theater/plays"/>
    <n v="111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n v="30.189368421052631"/>
    <b v="1"/>
    <s v="theater/plays"/>
    <n v="115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n v="83.51428571428572"/>
    <b v="1"/>
    <s v="theater/plays"/>
    <n v="108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n v="64.761904761904759"/>
    <b v="1"/>
    <s v="theater/plays"/>
    <n v="170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n v="20.118172043010752"/>
    <b v="1"/>
    <s v="theater/plays"/>
    <n v="187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n v="44.090909090909093"/>
    <b v="1"/>
    <s v="theater/plays"/>
    <n v="108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n v="40.476190476190474"/>
    <b v="1"/>
    <s v="theater/plays"/>
    <n v="100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n v="44.537037037037038"/>
    <b v="1"/>
    <s v="theater/plays"/>
    <n v="120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n v="125.80645161290323"/>
    <b v="1"/>
    <s v="theater/plays"/>
    <n v="111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n v="19.696969696969695"/>
    <b v="1"/>
    <s v="theater/plays"/>
    <n v="104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n v="10"/>
    <b v="0"/>
    <s v="theater/plays"/>
    <n v="1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n v="0"/>
    <b v="0"/>
    <s v="theater/plays"/>
    <n v="0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n v="0"/>
    <b v="0"/>
    <s v="theater/plays"/>
    <n v="0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n v="30"/>
    <b v="0"/>
    <s v="theater/plays"/>
    <n v="5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n v="60.666666666666664"/>
    <b v="0"/>
    <s v="theater/plays"/>
    <n v="32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n v="0"/>
    <b v="0"/>
    <s v="theater/plays"/>
    <n v="0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n v="0"/>
    <b v="0"/>
    <s v="theater/plays"/>
    <n v="0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n v="23.333333333333332"/>
    <b v="0"/>
    <s v="theater/plays"/>
    <n v="0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n v="5"/>
    <b v="0"/>
    <s v="theater/plays"/>
    <n v="1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n v="23.923076923076923"/>
    <b v="0"/>
    <s v="theater/plays"/>
    <n v="4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n v="0"/>
    <b v="0"/>
    <s v="theater/plays"/>
    <n v="0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n v="15.833333333333334"/>
    <b v="0"/>
    <s v="theater/plays"/>
    <n v="2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n v="0"/>
    <b v="0"/>
    <s v="theater/plays"/>
    <n v="0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n v="29.785714285714285"/>
    <b v="0"/>
    <s v="theater/plays"/>
    <n v="42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n v="60"/>
    <b v="0"/>
    <s v="theater/plays"/>
    <n v="5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n v="24.333333333333332"/>
    <b v="0"/>
    <s v="theater/plays"/>
    <n v="5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n v="500"/>
    <b v="0"/>
    <s v="theater/plays"/>
    <n v="2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n v="0"/>
    <b v="0"/>
    <s v="theater/plays"/>
    <n v="0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n v="35"/>
    <b v="0"/>
    <s v="theater/plays"/>
    <n v="2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n v="29.555555555555557"/>
    <b v="0"/>
    <s v="theater/plays"/>
    <n v="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n v="26.666666666666668"/>
    <b v="0"/>
    <s v="theater/plays"/>
    <n v="32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n v="18.333333333333332"/>
    <b v="0"/>
    <s v="theater/plays"/>
    <n v="0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n v="20"/>
    <b v="0"/>
    <s v="theater/plays"/>
    <n v="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n v="13.333333333333334"/>
    <b v="0"/>
    <s v="theater/plays"/>
    <n v="2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n v="0"/>
    <b v="0"/>
    <s v="theater/plays"/>
    <n v="0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n v="22.5"/>
    <b v="0"/>
    <s v="theater/plays"/>
    <n v="1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n v="50.4"/>
    <b v="0"/>
    <s v="theater/plays"/>
    <n v="20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n v="105.02933333333334"/>
    <b v="0"/>
    <s v="theater/plays"/>
    <n v="42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n v="35.4"/>
    <b v="0"/>
    <s v="theater/plays"/>
    <n v="1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n v="83.333333333333329"/>
    <b v="0"/>
    <s v="theater/plays"/>
    <n v="15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n v="35.92307692307692"/>
    <b v="0"/>
    <s v="theater/plays"/>
    <n v="5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n v="0"/>
    <b v="0"/>
    <s v="theater/plays"/>
    <n v="0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n v="119.125"/>
    <b v="0"/>
    <s v="theater/plays"/>
    <n v="38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n v="90.333333333333329"/>
    <b v="0"/>
    <s v="theater/plays"/>
    <n v="5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n v="2.3333333333333335"/>
    <b v="0"/>
    <s v="theater/plays"/>
    <n v="0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n v="0"/>
    <b v="0"/>
    <s v="theater/plays"/>
    <n v="0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n v="108.33333333333333"/>
    <b v="0"/>
    <s v="theater/plays"/>
    <n v="11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n v="15.75"/>
    <b v="0"/>
    <s v="theater/plays"/>
    <n v="2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n v="29"/>
    <b v="0"/>
    <s v="theater/plays"/>
    <n v="0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n v="96.551724137931032"/>
    <b v="0"/>
    <s v="theater/plays"/>
    <n v="23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n v="0"/>
    <b v="0"/>
    <s v="theater/plays"/>
    <n v="0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n v="63"/>
    <b v="0"/>
    <s v="theater/plays"/>
    <n v="34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n v="381.6"/>
    <b v="0"/>
    <s v="theater/plays"/>
    <n v="19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n v="46.25"/>
    <b v="0"/>
    <s v="theater/plays"/>
    <n v="0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n v="26"/>
    <b v="0"/>
    <s v="theater/plays"/>
    <n v="33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n v="10"/>
    <b v="0"/>
    <s v="theater/plays"/>
    <n v="5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n v="5"/>
    <b v="0"/>
    <s v="theater/plays"/>
    <n v="0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n v="0"/>
    <b v="0"/>
    <s v="theater/plays"/>
    <n v="0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n v="81.571428571428569"/>
    <b v="0"/>
    <s v="theater/plays"/>
    <n v="38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n v="7"/>
    <b v="0"/>
    <s v="theater/plays"/>
    <n v="1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n v="27.3"/>
    <b v="0"/>
    <s v="theater/plays"/>
    <n v="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n v="29.411764705882351"/>
    <b v="0"/>
    <s v="theater/plays"/>
    <n v="9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n v="12.5"/>
    <b v="0"/>
    <s v="theater/plays"/>
    <n v="1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n v="0"/>
    <b v="0"/>
    <s v="theater/plays"/>
    <n v="0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n v="5.75"/>
    <b v="0"/>
    <s v="theater/plays"/>
    <n v="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n v="52.083333333333336"/>
    <b v="0"/>
    <s v="theater/plays"/>
    <n v="21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n v="183.33333333333334"/>
    <b v="0"/>
    <s v="theater/plays"/>
    <n v="5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n v="26.333333333333332"/>
    <b v="0"/>
    <s v="theater/plays"/>
    <n v="4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n v="0"/>
    <b v="0"/>
    <s v="theater/plays"/>
    <n v="0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n v="486.42857142857144"/>
    <b v="0"/>
    <s v="theater/plays"/>
    <n v="62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n v="3"/>
    <b v="0"/>
    <s v="theater/plays"/>
    <n v="1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n v="25"/>
    <b v="0"/>
    <s v="theater/plays"/>
    <n v="0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n v="9.75"/>
    <b v="0"/>
    <s v="theater/plays"/>
    <n v="1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n v="18.75"/>
    <b v="0"/>
    <s v="theater/plays"/>
    <n v="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n v="36.588235294117645"/>
    <b v="0"/>
    <s v="theater/plays"/>
    <n v="18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n v="80.714285714285708"/>
    <b v="0"/>
    <s v="theater/plays"/>
    <n v="9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n v="1"/>
    <b v="0"/>
    <s v="theater/plays"/>
    <n v="0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n v="52.8"/>
    <b v="0"/>
    <s v="theater/plays"/>
    <n v="3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n v="20"/>
    <b v="0"/>
    <s v="theater/plays"/>
    <n v="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n v="1"/>
    <b v="0"/>
    <s v="theater/plays"/>
    <n v="0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n v="46.928571428571431"/>
    <b v="0"/>
    <s v="theater/plays"/>
    <n v="37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n v="78.07692307692308"/>
    <b v="0"/>
    <s v="theater/plays"/>
    <n v="14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n v="1"/>
    <b v="0"/>
    <s v="theater/plays"/>
    <n v="0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n v="1"/>
    <b v="0"/>
    <s v="theater/plays"/>
    <n v="0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n v="203.66666666666666"/>
    <b v="0"/>
    <s v="theater/plays"/>
    <n v="61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n v="20.714285714285715"/>
    <b v="0"/>
    <s v="theater/plays"/>
    <n v="8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n v="48.555555555555557"/>
    <b v="0"/>
    <s v="theater/plays"/>
    <n v="22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n v="68.099999999999994"/>
    <b v="0"/>
    <s v="theater/plays"/>
    <n v="27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n v="8.5"/>
    <b v="0"/>
    <s v="theater/plays"/>
    <n v="9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n v="51.615384615384613"/>
    <b v="0"/>
    <s v="theater/plays"/>
    <n v="27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n v="43"/>
    <b v="1"/>
    <s v="theater/musical"/>
    <n v="129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n v="83.333333333333329"/>
    <b v="1"/>
    <s v="theater/musical"/>
    <n v="100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n v="30"/>
    <b v="1"/>
    <s v="theater/musical"/>
    <n v="10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n v="175.51020408163265"/>
    <b v="1"/>
    <s v="theater/musical"/>
    <n v="103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n v="231.66175879396985"/>
    <b v="1"/>
    <s v="theater/musical"/>
    <n v="102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n v="75"/>
    <b v="1"/>
    <s v="theater/musical"/>
    <n v="12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n v="112.14285714285714"/>
    <b v="1"/>
    <s v="theater/musical"/>
    <n v="131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n v="41.666666666666664"/>
    <b v="1"/>
    <s v="theater/musical"/>
    <n v="100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n v="255.17343750000001"/>
    <b v="1"/>
    <s v="theater/musical"/>
    <n v="102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n v="162.7741935483871"/>
    <b v="1"/>
    <s v="theater/musical"/>
    <n v="10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n v="88.333333333333329"/>
    <b v="1"/>
    <s v="theater/musical"/>
    <n v="106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n v="85.736842105263165"/>
    <b v="1"/>
    <s v="theater/musical"/>
    <n v="10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n v="47.574074074074076"/>
    <b v="1"/>
    <s v="theater/musical"/>
    <n v="103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n v="72.972972972972968"/>
    <b v="1"/>
    <s v="theater/musical"/>
    <n v="10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n v="90.538461538461533"/>
    <b v="1"/>
    <s v="theater/musical"/>
    <n v="101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n v="37.647058823529413"/>
    <b v="1"/>
    <s v="theater/musical"/>
    <n v="128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n v="36.363636363636367"/>
    <b v="1"/>
    <s v="theater/musical"/>
    <n v="133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n v="126.71875"/>
    <b v="1"/>
    <s v="theater/musical"/>
    <n v="101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n v="329.2"/>
    <b v="1"/>
    <s v="theater/musical"/>
    <n v="103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n v="81.242424242424249"/>
    <b v="1"/>
    <s v="theater/musical"/>
    <n v="107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n v="1"/>
    <b v="0"/>
    <s v="theater/spaces"/>
    <n v="0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n v="202.22772277227722"/>
    <b v="0"/>
    <s v="theater/spaces"/>
    <n v="20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n v="0"/>
    <b v="0"/>
    <s v="theater/spaces"/>
    <n v="0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n v="100"/>
    <b v="0"/>
    <s v="theater/spaces"/>
    <n v="1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n v="0"/>
    <b v="0"/>
    <s v="theater/spaces"/>
    <n v="0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n v="1"/>
    <b v="0"/>
    <s v="theater/spaces"/>
    <n v="0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n v="82.461538461538467"/>
    <b v="0"/>
    <s v="theater/spaces"/>
    <n v="4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n v="2.6666666666666665"/>
    <b v="0"/>
    <s v="theater/spaces"/>
    <n v="0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n v="12.5"/>
    <b v="0"/>
    <s v="theater/spaces"/>
    <n v="3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n v="0"/>
    <b v="0"/>
    <s v="theater/spaces"/>
    <n v="0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n v="18.896551724137932"/>
    <b v="0"/>
    <s v="theater/spaces"/>
    <n v="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n v="200.625"/>
    <b v="0"/>
    <s v="theater/spaces"/>
    <n v="8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n v="201.66666666666666"/>
    <b v="0"/>
    <s v="theater/spaces"/>
    <n v="0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n v="0"/>
    <b v="0"/>
    <s v="theater/spaces"/>
    <n v="0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n v="65"/>
    <b v="0"/>
    <s v="theater/spaces"/>
    <n v="60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n v="66.099999999999994"/>
    <b v="0"/>
    <s v="theater/spaces"/>
    <n v="17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n v="93.333333333333329"/>
    <b v="0"/>
    <s v="theater/spaces"/>
    <n v="2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n v="0"/>
    <b v="0"/>
    <s v="theater/spaces"/>
    <n v="0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n v="0"/>
    <b v="0"/>
    <s v="theater/spaces"/>
    <n v="0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n v="0"/>
    <b v="0"/>
    <s v="theater/spaces"/>
    <n v="0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n v="50.75"/>
    <b v="1"/>
    <s v="theater/plays"/>
    <n v="110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n v="60.9"/>
    <b v="1"/>
    <s v="theater/plays"/>
    <n v="122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n v="109.03061224489795"/>
    <b v="1"/>
    <s v="theater/plays"/>
    <n v="107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n v="25.692295918367346"/>
    <b v="1"/>
    <s v="theater/plays"/>
    <n v="101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n v="41.92307692307692"/>
    <b v="1"/>
    <s v="theater/plays"/>
    <n v="109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n v="88.7734375"/>
    <b v="1"/>
    <s v="theater/plays"/>
    <n v="114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n v="80.225352112676063"/>
    <b v="1"/>
    <s v="theater/plays"/>
    <n v="114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n v="78.936170212765958"/>
    <b v="1"/>
    <s v="theater/plays"/>
    <n v="106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n v="95.588235294117652"/>
    <b v="1"/>
    <s v="theater/plays"/>
    <n v="163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n v="69.890109890109883"/>
    <b v="1"/>
    <s v="theater/plays"/>
    <n v="106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n v="74.534883720930239"/>
    <b v="1"/>
    <s v="theater/plays"/>
    <n v="100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n v="123.94117647058823"/>
    <b v="1"/>
    <s v="theater/plays"/>
    <n v="105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n v="264.84848484848487"/>
    <b v="1"/>
    <s v="theater/plays"/>
    <n v="175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n v="58.620689655172413"/>
    <b v="1"/>
    <s v="theater/plays"/>
    <n v="102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n v="70.884955752212392"/>
    <b v="1"/>
    <s v="theater/plays"/>
    <n v="100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n v="8.5714285714285712"/>
    <b v="1"/>
    <s v="theater/plays"/>
    <n v="171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n v="113.56666666666666"/>
    <b v="1"/>
    <s v="theater/plays"/>
    <n v="114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n v="60.6875"/>
    <b v="1"/>
    <s v="theater/plays"/>
    <n v="129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n v="110.21739130434783"/>
    <b v="1"/>
    <s v="theater/plays"/>
    <n v="101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n v="136.45833333333334"/>
    <b v="1"/>
    <s v="theater/plays"/>
    <n v="109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n v="53.164948453608247"/>
    <b v="1"/>
    <s v="theater/spaces"/>
    <n v="129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n v="86.491525423728817"/>
    <b v="1"/>
    <s v="theater/spaces"/>
    <n v="102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n v="155.23827397260274"/>
    <b v="1"/>
    <s v="theater/spaces"/>
    <n v="147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n v="115.08256880733946"/>
    <b v="1"/>
    <s v="theater/spaces"/>
    <n v="100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n v="109.5945945945946"/>
    <b v="1"/>
    <s v="theater/spaces"/>
    <n v="122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n v="45.214285714285715"/>
    <b v="1"/>
    <s v="theater/spaces"/>
    <n v="106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n v="104.15169811320754"/>
    <b v="1"/>
    <s v="theater/spaces"/>
    <n v="110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n v="35.714285714285715"/>
    <b v="1"/>
    <s v="theater/spaces"/>
    <n v="100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n v="96.997252747252745"/>
    <b v="1"/>
    <s v="theater/spaces"/>
    <n v="177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n v="370.37037037037038"/>
    <b v="1"/>
    <s v="theater/spaces"/>
    <n v="100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n v="94.408602150537632"/>
    <b v="1"/>
    <s v="theater/spaces"/>
    <n v="103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n v="48.984375"/>
    <b v="1"/>
    <s v="theater/spaces"/>
    <n v="10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n v="45.590909090909093"/>
    <b v="1"/>
    <s v="theater/spaces"/>
    <n v="100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n v="23.275254237288134"/>
    <b v="1"/>
    <s v="theater/spaces"/>
    <n v="458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n v="63.2289156626506"/>
    <b v="1"/>
    <s v="theater/spaces"/>
    <n v="105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n v="153.5204081632653"/>
    <b v="1"/>
    <s v="theater/spaces"/>
    <n v="172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n v="90.2"/>
    <b v="1"/>
    <s v="theater/spaces"/>
    <n v="104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n v="118.97113163972287"/>
    <b v="1"/>
    <s v="theater/spaces"/>
    <n v="103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n v="80.25"/>
    <b v="1"/>
    <s v="theater/spaces"/>
    <n v="119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n v="62.5"/>
    <b v="1"/>
    <s v="theater/spaces"/>
    <n v="100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n v="131.37719999999999"/>
    <b v="1"/>
    <s v="theater/spaces"/>
    <n v="31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n v="73.032980769230775"/>
    <b v="1"/>
    <s v="theater/spaces"/>
    <n v="109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n v="178.52941176470588"/>
    <b v="1"/>
    <s v="theater/spaces"/>
    <n v="101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n v="162.90974729241879"/>
    <b v="1"/>
    <s v="theater/spaces"/>
    <n v="113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n v="108.24237288135593"/>
    <b v="1"/>
    <s v="theater/spaces"/>
    <n v="120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n v="88.865979381443296"/>
    <b v="1"/>
    <s v="theater/spaces"/>
    <n v="108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n v="54"/>
    <b v="1"/>
    <s v="theater/spaces"/>
    <n v="180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n v="116.73076923076923"/>
    <b v="1"/>
    <s v="theater/spaces"/>
    <n v="101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n v="233.8984375"/>
    <b v="1"/>
    <s v="theater/spaces"/>
    <n v="120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n v="158"/>
    <b v="1"/>
    <s v="theater/spaces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n v="14.84"/>
    <b v="1"/>
    <s v="theater/spaces"/>
    <n v="12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n v="85.181818181818187"/>
    <b v="1"/>
    <s v="theater/spaces"/>
    <n v="11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n v="146.69158878504672"/>
    <b v="1"/>
    <s v="theater/spaces"/>
    <n v="157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n v="50.764811490125673"/>
    <b v="1"/>
    <s v="theater/spaces"/>
    <n v="11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n v="87.7"/>
    <b v="1"/>
    <s v="theater/spaces"/>
    <n v="103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n v="242.27777777777777"/>
    <b v="1"/>
    <s v="theater/spaces"/>
    <n v="103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n v="146.44654088050314"/>
    <b v="1"/>
    <s v="theater/spaces"/>
    <n v="106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n v="103.17073170731707"/>
    <b v="1"/>
    <s v="theater/spaces"/>
    <n v="101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n v="80.464601769911511"/>
    <b v="1"/>
    <s v="theater/spaces"/>
    <n v="12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n v="234.66666666666666"/>
    <b v="1"/>
    <s v="theater/spaces"/>
    <n v="101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n v="50.689320388349515"/>
    <b v="1"/>
    <s v="theater/spaces"/>
    <n v="116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n v="162.70967741935485"/>
    <b v="1"/>
    <s v="theater/spaces"/>
    <n v="101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n v="120.16666666666667"/>
    <b v="1"/>
    <s v="theater/spaces"/>
    <n v="103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n v="67.697802197802204"/>
    <b v="1"/>
    <s v="theater/spaces"/>
    <n v="246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n v="52.103448275862071"/>
    <b v="1"/>
    <s v="theater/spaces"/>
    <n v="302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n v="51.6"/>
    <b v="1"/>
    <s v="theater/spaces"/>
    <n v="143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n v="164.3"/>
    <b v="1"/>
    <s v="theater/spaces"/>
    <n v="131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n v="84.858585858585855"/>
    <b v="1"/>
    <s v="theater/spaces"/>
    <n v="168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n v="94.548850574712645"/>
    <b v="1"/>
    <s v="theater/spaces"/>
    <n v="110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n v="45.536585365853661"/>
    <b v="1"/>
    <s v="theater/spaces"/>
    <n v="107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n v="51.724137931034484"/>
    <b v="1"/>
    <s v="theater/spaces"/>
    <n v="100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n v="50.88"/>
    <b v="1"/>
    <s v="theater/spaces"/>
    <n v="127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n v="191.13043478260869"/>
    <b v="1"/>
    <s v="theater/spaces"/>
    <n v="147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n v="89.314285714285717"/>
    <b v="1"/>
    <s v="theater/spaces"/>
    <n v="113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n v="88.588631921824103"/>
    <b v="1"/>
    <s v="theater/spaces"/>
    <n v="109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n v="96.300911854103347"/>
    <b v="1"/>
    <s v="theater/spaces"/>
    <n v="12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n v="33.3125"/>
    <b v="1"/>
    <s v="theater/spaces"/>
    <n v="213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n v="37.222222222222221"/>
    <b v="1"/>
    <s v="theater/spaces"/>
    <n v="10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n v="92.130423728813554"/>
    <b v="1"/>
    <s v="theater/spaces"/>
    <n v="109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n v="76.785714285714292"/>
    <b v="1"/>
    <s v="theater/spaces"/>
    <n v="108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n v="96.526315789473685"/>
    <b v="1"/>
    <s v="theater/spaces"/>
    <n v="110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n v="51.891891891891895"/>
    <b v="1"/>
    <s v="theater/spaces"/>
    <n v="128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n v="128.9140625"/>
    <b v="1"/>
    <s v="theater/spaces"/>
    <n v="110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n v="84.108974358974365"/>
    <b v="1"/>
    <s v="theater/spaces"/>
    <n v="109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n v="82.941562500000003"/>
    <b v="1"/>
    <s v="theater/spaces"/>
    <n v="13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n v="259.94827586206895"/>
    <b v="1"/>
    <s v="theater/spaces"/>
    <n v="191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n v="37.25"/>
    <b v="1"/>
    <s v="theater/spaces"/>
    <n v="149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n v="177.02127659574469"/>
    <b v="1"/>
    <s v="theater/spaces"/>
    <n v="166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n v="74.074074074074076"/>
    <b v="1"/>
    <s v="theater/spaces"/>
    <n v="107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n v="70.666666666666671"/>
    <b v="1"/>
    <s v="theater/spaces"/>
    <n v="106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n v="23.62857142857143"/>
    <b v="0"/>
    <s v="theater/spaces"/>
    <n v="24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n v="37.5"/>
    <b v="0"/>
    <s v="theater/spaces"/>
    <n v="0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n v="13.333333333333334"/>
    <b v="0"/>
    <s v="theater/spaces"/>
    <n v="0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n v="0"/>
    <b v="0"/>
    <s v="theater/spaces"/>
    <n v="0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n v="1"/>
    <b v="0"/>
    <s v="theater/spaces"/>
    <n v="0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n v="0"/>
    <b v="0"/>
    <s v="theater/spaces"/>
    <n v="0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n v="0"/>
    <b v="0"/>
    <s v="theater/spaces"/>
    <n v="0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n v="1"/>
    <b v="0"/>
    <s v="theater/spaces"/>
    <n v="0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n v="41"/>
    <b v="0"/>
    <s v="theater/spaces"/>
    <n v="3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n v="55.833333333333336"/>
    <b v="0"/>
    <s v="theater/spaces"/>
    <n v="0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n v="0"/>
    <b v="0"/>
    <s v="theater/spaces"/>
    <n v="0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n v="99.761194029850742"/>
    <b v="0"/>
    <s v="theater/spaces"/>
    <n v="67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n v="25.521739130434781"/>
    <b v="0"/>
    <s v="theater/spaces"/>
    <n v="20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n v="117.65277777777777"/>
    <b v="0"/>
    <s v="theater/spaces"/>
    <n v="11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n v="5"/>
    <b v="0"/>
    <s v="theater/spaces"/>
    <n v="0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n v="2796.6666666666665"/>
    <b v="0"/>
    <s v="theater/spaces"/>
    <n v="12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n v="200"/>
    <b v="0"/>
    <s v="theater/spaces"/>
    <n v="3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n v="87.5"/>
    <b v="0"/>
    <s v="theater/spaces"/>
    <n v="0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n v="20.142857142857142"/>
    <b v="0"/>
    <s v="theater/spaces"/>
    <n v="14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n v="20.875"/>
    <b v="0"/>
    <s v="theater/spaces"/>
    <n v="3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n v="61.307692307692307"/>
    <b v="0"/>
    <s v="theater/spaces"/>
    <n v="60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n v="1"/>
    <b v="0"/>
    <s v="theater/spaces"/>
    <n v="0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n v="92.142857142857139"/>
    <b v="0"/>
    <s v="theater/spaces"/>
    <n v="0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n v="7.333333333333333"/>
    <b v="0"/>
    <s v="theater/spaces"/>
    <n v="0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n v="64.8"/>
    <b v="0"/>
    <s v="theater/spaces"/>
    <n v="9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n v="30.12"/>
    <b v="0"/>
    <s v="theater/spaces"/>
    <n v="15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n v="52.5"/>
    <b v="0"/>
    <s v="theater/spaces"/>
    <n v="0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n v="23.666666666666668"/>
    <b v="0"/>
    <s v="theater/spaces"/>
    <n v="0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n v="415.77777777777777"/>
    <b v="0"/>
    <s v="theater/spaces"/>
    <n v="1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n v="53.714285714285715"/>
    <b v="0"/>
    <s v="theater/spaces"/>
    <n v="0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n v="420.6"/>
    <b v="0"/>
    <s v="theater/spaces"/>
    <n v="0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n v="0"/>
    <b v="0"/>
    <s v="theater/spaces"/>
    <n v="0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n v="18.666666666666668"/>
    <b v="0"/>
    <s v="theater/spaces"/>
    <n v="0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n v="78.333333333333329"/>
    <b v="0"/>
    <s v="theater/spaces"/>
    <n v="12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n v="67.777777777777771"/>
    <b v="0"/>
    <s v="theater/spaces"/>
    <n v="2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n v="16.666666666666668"/>
    <b v="0"/>
    <s v="theater/spaces"/>
    <n v="0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n v="62.5"/>
    <b v="0"/>
    <s v="theater/spaces"/>
    <n v="1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n v="42"/>
    <b v="0"/>
    <s v="theater/spaces"/>
    <n v="0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n v="130.0888888888889"/>
    <b v="0"/>
    <s v="theater/spaces"/>
    <n v="23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n v="1270.2222222222222"/>
    <b v="0"/>
    <s v="theater/spaces"/>
    <n v="5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n v="88.444444444444443"/>
    <b v="0"/>
    <s v="theater/spaces"/>
    <n v="16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n v="56.342380952380957"/>
    <b v="0"/>
    <s v="theater/spaces"/>
    <n v="1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n v="53.529411764705884"/>
    <b v="0"/>
    <s v="theater/spaces"/>
    <n v="23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n v="25"/>
    <b v="0"/>
    <s v="theater/spaces"/>
    <n v="0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n v="50"/>
    <b v="0"/>
    <s v="theater/spaces"/>
    <n v="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n v="56.785714285714285"/>
    <b v="0"/>
    <s v="theater/spaces"/>
    <n v="4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n v="40.833333333333336"/>
    <b v="0"/>
    <s v="theater/spaces"/>
    <n v="17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n v="65.111111111111114"/>
    <b v="0"/>
    <s v="theater/spaces"/>
    <n v="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n v="55.6"/>
    <b v="0"/>
    <s v="theater/spaces"/>
    <n v="14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n v="140.53846153846155"/>
    <b v="0"/>
    <s v="theater/spaces"/>
    <n v="1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n v="25"/>
    <b v="0"/>
    <s v="theater/spaces"/>
    <n v="12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n v="69.533333333333331"/>
    <b v="0"/>
    <s v="theater/spaces"/>
    <n v="39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n v="5.5"/>
    <b v="0"/>
    <s v="theater/spaces"/>
    <n v="0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n v="237"/>
    <b v="0"/>
    <s v="theater/spaces"/>
    <n v="30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n v="79.870967741935488"/>
    <b v="0"/>
    <s v="theater/spaces"/>
    <n v="42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n v="10.25"/>
    <b v="0"/>
    <s v="theater/spaces"/>
    <n v="4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n v="272.58620689655174"/>
    <b v="0"/>
    <s v="theater/spaces"/>
    <n v="20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n v="13"/>
    <b v="0"/>
    <s v="theater/spaces"/>
    <n v="0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n v="58.184210526315788"/>
    <b v="0"/>
    <s v="theater/spaces"/>
    <n v="25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n v="10"/>
    <b v="0"/>
    <s v="theater/spaces"/>
    <n v="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n v="70.10526315789474"/>
    <b v="0"/>
    <s v="theater/spaces"/>
    <n v="27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n v="57.888888888888886"/>
    <b v="0"/>
    <s v="theater/spaces"/>
    <n v="5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n v="125.27027027027027"/>
    <b v="0"/>
    <s v="theater/spaces"/>
    <n v="4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n v="0"/>
    <b v="0"/>
    <s v="theater/spaces"/>
    <n v="0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n v="300"/>
    <b v="0"/>
    <s v="theater/spaces"/>
    <n v="3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n v="43"/>
    <b v="0"/>
    <s v="theater/spaces"/>
    <n v="57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n v="1"/>
    <b v="0"/>
    <s v="theater/spaces"/>
    <n v="0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n v="775"/>
    <b v="0"/>
    <s v="theater/spaces"/>
    <n v="0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n v="5"/>
    <b v="0"/>
    <s v="theater/spaces"/>
    <n v="0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n v="12.8"/>
    <b v="0"/>
    <s v="theater/spaces"/>
    <n v="0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n v="10"/>
    <b v="0"/>
    <s v="theater/spaces"/>
    <n v="1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n v="58"/>
    <b v="0"/>
    <s v="theater/spaces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n v="244.80459770114942"/>
    <b v="0"/>
    <s v="theater/spaces"/>
    <n v="68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n v="6.5"/>
    <b v="0"/>
    <s v="theater/spaces"/>
    <n v="0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n v="0"/>
    <b v="0"/>
    <s v="theater/spaces"/>
    <n v="0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n v="61.176470588235297"/>
    <b v="0"/>
    <s v="theater/spaces"/>
    <n v="4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n v="0"/>
    <b v="0"/>
    <s v="theater/spaces"/>
    <n v="0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n v="139.23931623931625"/>
    <b v="0"/>
    <s v="theater/plays"/>
    <n v="109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n v="10"/>
    <b v="0"/>
    <s v="theater/plays"/>
    <n v="1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n v="93.75"/>
    <b v="0"/>
    <s v="theater/plays"/>
    <n v="4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n v="53.75"/>
    <b v="0"/>
    <s v="theater/plays"/>
    <n v="16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n v="10"/>
    <b v="0"/>
    <s v="theater/plays"/>
    <n v="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n v="33.75"/>
    <b v="0"/>
    <s v="theater/plays"/>
    <n v="108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n v="18.75"/>
    <b v="0"/>
    <s v="theater/plays"/>
    <n v="23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n v="23.142857142857142"/>
    <b v="0"/>
    <s v="theater/plays"/>
    <n v="21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n v="29.045454545454547"/>
    <b v="0"/>
    <s v="theater/plays"/>
    <n v="128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n v="50"/>
    <b v="0"/>
    <s v="theater/plays"/>
    <n v="3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n v="0"/>
    <b v="0"/>
    <s v="theater/plays"/>
    <n v="0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n v="450"/>
    <b v="0"/>
    <s v="theater/plays"/>
    <n v="5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n v="24"/>
    <b v="0"/>
    <s v="theater/plays"/>
    <n v="1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n v="32.25"/>
    <b v="0"/>
    <s v="theater/plays"/>
    <n v="52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n v="15"/>
    <b v="0"/>
    <s v="theater/plays"/>
    <n v="2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n v="0"/>
    <b v="0"/>
    <s v="theater/plays"/>
    <n v="0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n v="251.33333333333334"/>
    <b v="0"/>
    <s v="theater/plays"/>
    <n v="75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n v="0"/>
    <b v="0"/>
    <s v="theater/plays"/>
    <n v="0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n v="437.5"/>
    <b v="0"/>
    <s v="theater/plays"/>
    <n v="11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n v="110.35211267605634"/>
    <b v="1"/>
    <s v="theater/plays"/>
    <n v="118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n v="41.421052631578945"/>
    <b v="1"/>
    <s v="theater/plays"/>
    <n v="131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n v="52"/>
    <b v="1"/>
    <s v="theater/plays"/>
    <n v="104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n v="33.990384615384613"/>
    <b v="1"/>
    <s v="theater/plays"/>
    <n v="101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n v="103.35294117647059"/>
    <b v="1"/>
    <s v="theater/plays"/>
    <n v="100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n v="34.791044776119406"/>
    <b v="1"/>
    <s v="theater/plays"/>
    <n v="1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n v="41.773858921161825"/>
    <b v="1"/>
    <s v="theater/plays"/>
    <n v="336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n v="64.268292682926827"/>
    <b v="1"/>
    <s v="theater/plays"/>
    <n v="113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n v="31.209370860927152"/>
    <b v="1"/>
    <s v="theater/plays"/>
    <n v="189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n v="62.921348314606739"/>
    <b v="1"/>
    <s v="theater/plays"/>
    <n v="102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n v="98.536585365853654"/>
    <b v="1"/>
    <s v="theater/plays"/>
    <n v="101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n v="82.608695652173907"/>
    <b v="1"/>
    <s v="theater/plays"/>
    <n v="114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n v="38.504230769230773"/>
    <b v="1"/>
    <s v="theater/plays"/>
    <n v="13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n v="80.15789473684211"/>
    <b v="1"/>
    <s v="theater/plays"/>
    <n v="102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n v="28.405405405405407"/>
    <b v="1"/>
    <s v="theater/plays"/>
    <n v="105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n v="80.730158730158735"/>
    <b v="1"/>
    <s v="theater/plays"/>
    <n v="127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n v="200.69444444444446"/>
    <b v="1"/>
    <s v="theater/plays"/>
    <n v="111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n v="37.591549295774648"/>
    <b v="1"/>
    <s v="theater/plays"/>
    <n v="107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n v="58.095238095238095"/>
    <b v="1"/>
    <s v="theater/plays"/>
    <n v="163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n v="60.300892473118282"/>
    <b v="1"/>
    <s v="theater/plays"/>
    <n v="160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n v="63.363636363636367"/>
    <b v="1"/>
    <s v="theater/plays"/>
    <n v="116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n v="50.901639344262293"/>
    <b v="1"/>
    <s v="theater/plays"/>
    <n v="124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n v="100.5"/>
    <b v="1"/>
    <s v="theater/plays"/>
    <n v="103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n v="31.619718309859156"/>
    <b v="1"/>
    <s v="theater/plays"/>
    <n v="112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n v="65.102564102564102"/>
    <b v="1"/>
    <s v="theater/plays"/>
    <n v="109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n v="79.310344827586206"/>
    <b v="1"/>
    <s v="theater/plays"/>
    <n v="115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n v="139.18918918918919"/>
    <b v="1"/>
    <s v="theater/plays"/>
    <n v="103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n v="131.91304347826087"/>
    <b v="1"/>
    <s v="theater/plays"/>
    <n v="101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n v="91.3"/>
    <b v="1"/>
    <s v="theater/plays"/>
    <n v="110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n v="39.672727272727272"/>
    <b v="1"/>
    <s v="theater/plays"/>
    <n v="115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n v="57.549019607843135"/>
    <b v="1"/>
    <s v="theater/plays"/>
    <n v="117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n v="33.025641025641029"/>
    <b v="1"/>
    <s v="theater/plays"/>
    <n v="172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n v="77.335806451612896"/>
    <b v="1"/>
    <s v="theater/plays"/>
    <n v="114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n v="31.933333333333334"/>
    <b v="1"/>
    <s v="theater/plays"/>
    <n v="120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n v="36.333333333333336"/>
    <b v="1"/>
    <s v="theater/plays"/>
    <n v="109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n v="46.768211920529801"/>
    <b v="1"/>
    <s v="theater/plays"/>
    <n v="1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n v="40.073529411764703"/>
    <b v="1"/>
    <s v="theater/plays"/>
    <n v="109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n v="100.21739130434783"/>
    <b v="1"/>
    <s v="theater/plays"/>
    <n v="107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n v="41.666666666666664"/>
    <b v="1"/>
    <s v="theater/plays"/>
    <n v="100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n v="46.714285714285715"/>
    <b v="1"/>
    <s v="theater/plays"/>
    <n v="102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n v="71.491803278688522"/>
    <b v="1"/>
    <s v="theater/plays"/>
    <n v="116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n v="14.444444444444445"/>
    <b v="0"/>
    <s v="theater/musical"/>
    <n v="6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n v="356.84210526315792"/>
    <b v="0"/>
    <s v="theater/musical"/>
    <n v="1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n v="0"/>
    <b v="0"/>
    <s v="theater/musical"/>
    <n v="0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n v="37.75"/>
    <b v="0"/>
    <s v="theater/musical"/>
    <n v="4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n v="12.75"/>
    <b v="0"/>
    <s v="theater/musical"/>
    <n v="1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n v="24.458333333333332"/>
    <b v="0"/>
    <s v="theater/musical"/>
    <n v="1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n v="0"/>
    <b v="0"/>
    <s v="theater/musical"/>
    <n v="0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n v="53.07692307692308"/>
    <b v="0"/>
    <s v="theater/musical"/>
    <n v="59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n v="300"/>
    <b v="0"/>
    <s v="theater/musical"/>
    <n v="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n v="286.25"/>
    <b v="0"/>
    <s v="theater/musical"/>
    <n v="11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n v="36.666666666666664"/>
    <b v="0"/>
    <s v="theater/musical"/>
    <n v="0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n v="49.20754716981132"/>
    <b v="0"/>
    <s v="theater/musical"/>
    <n v="5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n v="1"/>
    <b v="0"/>
    <s v="theater/musical"/>
    <n v="0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n v="12.5"/>
    <b v="0"/>
    <s v="theater/musical"/>
    <n v="1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n v="109.04"/>
    <b v="0"/>
    <s v="theater/musical"/>
    <n v="55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n v="41.666666666666664"/>
    <b v="0"/>
    <s v="theater/musical"/>
    <n v="25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n v="0"/>
    <b v="0"/>
    <s v="theater/musical"/>
    <n v="0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n v="22.75"/>
    <b v="0"/>
    <s v="theater/musical"/>
    <n v="3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n v="0"/>
    <b v="0"/>
    <s v="theater/musical"/>
    <n v="0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n v="70.833333333333329"/>
    <b v="0"/>
    <s v="theater/musical"/>
    <n v="46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n v="63.109756097560975"/>
    <b v="1"/>
    <s v="theater/plays"/>
    <n v="104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n v="50.157964601769912"/>
    <b v="1"/>
    <s v="theater/plays"/>
    <n v="119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n v="62.883333333333333"/>
    <b v="1"/>
    <s v="theater/plays"/>
    <n v="126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n v="85.531055900621112"/>
    <b v="1"/>
    <s v="theater/plays"/>
    <n v="120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n v="53.723404255319146"/>
    <b v="1"/>
    <s v="theater/plays"/>
    <n v="12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n v="127.80851063829788"/>
    <b v="1"/>
    <s v="theater/plays"/>
    <n v="100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n v="106.57391304347826"/>
    <b v="1"/>
    <s v="theater/plays"/>
    <n v="102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n v="262.11194029850748"/>
    <b v="1"/>
    <s v="theater/plays"/>
    <n v="100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n v="57.171428571428571"/>
    <b v="1"/>
    <s v="theater/plays"/>
    <n v="100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n v="50.20192307692308"/>
    <b v="1"/>
    <s v="theater/plays"/>
    <n v="116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n v="66.586956521739125"/>
    <b v="1"/>
    <s v="theater/plays"/>
    <n v="102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n v="168.25210084033614"/>
    <b v="1"/>
    <s v="theater/plays"/>
    <n v="100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n v="256.37288135593218"/>
    <b v="1"/>
    <s v="theater/plays"/>
    <n v="101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n v="36.610619469026545"/>
    <b v="1"/>
    <s v="theater/plays"/>
    <n v="103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n v="37.142857142857146"/>
    <b v="1"/>
    <s v="theater/plays"/>
    <n v="125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n v="45.878378378378379"/>
    <b v="1"/>
    <s v="theater/plays"/>
    <n v="110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n v="141.71296296296296"/>
    <b v="1"/>
    <s v="theater/plays"/>
    <n v="102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n v="52.487179487179489"/>
    <b v="1"/>
    <s v="theater/plays"/>
    <n v="102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n v="59.523809523809526"/>
    <b v="1"/>
    <s v="theater/plays"/>
    <n v="104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n v="50"/>
    <b v="1"/>
    <s v="theater/plays"/>
    <n v="125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n v="193.62162162162161"/>
    <b v="1"/>
    <s v="theater/plays"/>
    <n v="102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n v="106.79702970297029"/>
    <b v="1"/>
    <s v="theater/plays"/>
    <n v="108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n v="77.21621621621621"/>
    <b v="1"/>
    <s v="theater/plays"/>
    <n v="110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n v="57.5"/>
    <b v="1"/>
    <s v="theater/plays"/>
    <n v="161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n v="50.46153846153846"/>
    <b v="1"/>
    <s v="theater/plays"/>
    <n v="131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n v="97.377049180327873"/>
    <b v="1"/>
    <s v="theater/plays"/>
    <n v="119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n v="34.91921739130435"/>
    <b v="1"/>
    <s v="theater/plays"/>
    <n v="100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n v="85.530386740331494"/>
    <b v="1"/>
    <s v="theater/plays"/>
    <n v="103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n v="182.90909090909091"/>
    <b v="1"/>
    <s v="theater/plays"/>
    <n v="10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n v="131.13620817843866"/>
    <b v="1"/>
    <s v="theater/plays"/>
    <n v="101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n v="39.810126582278478"/>
    <b v="1"/>
    <s v="theater/plays"/>
    <n v="112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n v="59.701730769230764"/>
    <b v="1"/>
    <s v="theater/plays"/>
    <n v="106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n v="88.735294117647058"/>
    <b v="1"/>
    <s v="theater/plays"/>
    <n v="101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n v="58.688622754491021"/>
    <b v="1"/>
    <s v="theater/plays"/>
    <n v="115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n v="69.56513661202186"/>
    <b v="1"/>
    <s v="theater/plays"/>
    <n v="127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n v="115.87323943661971"/>
    <b v="1"/>
    <s v="theater/plays"/>
    <n v="103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n v="23.869565217391305"/>
    <b v="1"/>
    <s v="theater/plays"/>
    <n v="103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n v="81.125925925925927"/>
    <b v="1"/>
    <s v="theater/plays"/>
    <n v="104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n v="57.626943005181346"/>
    <b v="1"/>
    <s v="theater/plays"/>
    <n v="111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n v="46.429824561403507"/>
    <b v="1"/>
    <s v="theater/plays"/>
    <n v="106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n v="60.475000000000001"/>
    <b v="1"/>
    <s v="theater/plays"/>
    <n v="1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n v="65.579545454545453"/>
    <b v="1"/>
    <s v="theater/plays"/>
    <n v="105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n v="119.1924882629108"/>
    <b v="1"/>
    <s v="theater/plays"/>
    <n v="102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n v="83.05"/>
    <b v="1"/>
    <s v="theater/plays"/>
    <n v="111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n v="57.52"/>
    <b v="1"/>
    <s v="theater/plays"/>
    <n v="128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n v="177.08695652173913"/>
    <b v="1"/>
    <s v="theater/plays"/>
    <n v="102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n v="70.771505376344081"/>
    <b v="1"/>
    <s v="theater/plays"/>
    <n v="10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n v="29.166666666666668"/>
    <b v="1"/>
    <s v="theater/plays"/>
    <n v="175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n v="72.76136363636364"/>
    <b v="1"/>
    <s v="theater/plays"/>
    <n v="128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n v="51.853414634146333"/>
    <b v="1"/>
    <s v="theater/plays"/>
    <n v="106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n v="98.2"/>
    <b v="1"/>
    <s v="theater/plays"/>
    <n v="105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n v="251.7381443298969"/>
    <b v="1"/>
    <s v="theater/plays"/>
    <n v="106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n v="74.821917808219183"/>
    <b v="1"/>
    <s v="theater/plays"/>
    <n v="109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n v="67.65306122448979"/>
    <b v="1"/>
    <s v="theater/plays"/>
    <n v="100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n v="93.81343283582089"/>
    <b v="1"/>
    <s v="theater/plays"/>
    <n v="103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n v="41.237647058823526"/>
    <b v="1"/>
    <s v="theater/plays"/>
    <n v="112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n v="52.551020408163268"/>
    <b v="1"/>
    <s v="theater/plays"/>
    <n v="103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n v="70.285714285714292"/>
    <b v="1"/>
    <s v="theater/plays"/>
    <n v="164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n v="48.325153374233132"/>
    <b v="1"/>
    <s v="theater/plays"/>
    <n v="131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n v="53.177083333333336"/>
    <b v="1"/>
    <s v="theater/plays"/>
    <n v="102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n v="60.952380952380949"/>
    <b v="1"/>
    <s v="theater/plays"/>
    <n v="128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n v="116"/>
    <b v="1"/>
    <s v="theater/plays"/>
    <n v="102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n v="61"/>
    <b v="1"/>
    <s v="theater/plays"/>
    <n v="102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n v="38.235294117647058"/>
    <b v="1"/>
    <s v="theater/plays"/>
    <n v="130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n v="106.50344827586207"/>
    <b v="1"/>
    <s v="theater/plays"/>
    <n v="154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n v="204.57142857142858"/>
    <b v="1"/>
    <s v="theater/plays"/>
    <n v="107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n v="54.912587412587413"/>
    <b v="1"/>
    <s v="theater/plays"/>
    <n v="101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n v="150.41666666666666"/>
    <b v="1"/>
    <s v="theater/plays"/>
    <n v="100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n v="52.58"/>
    <b v="1"/>
    <s v="theater/plays"/>
    <n v="117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n v="54.3"/>
    <b v="1"/>
    <s v="theater/plays"/>
    <n v="109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n v="76.029411764705884"/>
    <b v="1"/>
    <s v="theater/plays"/>
    <n v="103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n v="105.2063492063492"/>
    <b v="1"/>
    <s v="theater/plays"/>
    <n v="114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n v="68.666666666666671"/>
    <b v="1"/>
    <s v="theater/plays"/>
    <n v="103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n v="129.36170212765958"/>
    <b v="1"/>
    <s v="theater/plays"/>
    <n v="122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n v="134.26371308016877"/>
    <b v="1"/>
    <s v="theater/plays"/>
    <n v="103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n v="17.829787234042552"/>
    <b v="1"/>
    <s v="theater/plays"/>
    <n v="105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n v="203.2"/>
    <b v="1"/>
    <s v="theater/plays"/>
    <n v="10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n v="69.18518518518519"/>
    <b v="1"/>
    <s v="theater/plays"/>
    <n v="112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n v="125.12295081967213"/>
    <b v="1"/>
    <s v="theater/plays"/>
    <n v="102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n v="73.529411764705884"/>
    <b v="1"/>
    <s v="theater/plays"/>
    <n v="100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n v="48.437149758454105"/>
    <b v="1"/>
    <s v="theater/plays"/>
    <n v="100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n v="26.608400000000003"/>
    <b v="1"/>
    <s v="theater/plays"/>
    <n v="13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n v="33.666666666666664"/>
    <b v="1"/>
    <s v="theater/plays"/>
    <n v="121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n v="40.714285714285715"/>
    <b v="1"/>
    <s v="theater/plays"/>
    <n v="114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n v="19.266666666666666"/>
    <b v="1"/>
    <s v="theater/plays"/>
    <n v="28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n v="84.285714285714292"/>
    <b v="1"/>
    <s v="theater/plays"/>
    <n v="170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n v="29.583333333333332"/>
    <b v="1"/>
    <s v="theater/plays"/>
    <n v="118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n v="26.667037037037037"/>
    <b v="1"/>
    <s v="theater/plays"/>
    <n v="103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n v="45.978723404255319"/>
    <b v="1"/>
    <s v="theater/plays"/>
    <n v="144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n v="125.09090909090909"/>
    <b v="1"/>
    <s v="theater/plays"/>
    <n v="100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n v="141.29166666666666"/>
    <b v="1"/>
    <s v="theater/plays"/>
    <n v="102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n v="55.333333333333336"/>
    <b v="1"/>
    <s v="theater/plays"/>
    <n v="11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n v="46.420454545454547"/>
    <b v="1"/>
    <s v="theater/plays"/>
    <n v="136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n v="57.2"/>
    <b v="1"/>
    <s v="theater/plays"/>
    <n v="133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n v="173.7"/>
    <b v="1"/>
    <s v="theater/plays"/>
    <n v="103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n v="59.6"/>
    <b v="1"/>
    <s v="theater/plays"/>
    <n v="11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n v="89.585714285714289"/>
    <b v="1"/>
    <s v="theater/plays"/>
    <n v="105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n v="204.05"/>
    <b v="1"/>
    <s v="theater/plays"/>
    <n v="102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n v="48.703703703703702"/>
    <b v="1"/>
    <s v="theater/plays"/>
    <n v="175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n v="53.339999999999996"/>
    <b v="1"/>
    <s v="theater/plays"/>
    <n v="107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n v="75.087719298245617"/>
    <b v="1"/>
    <s v="theater/plays"/>
    <n v="122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n v="18"/>
    <b v="1"/>
    <s v="theater/plays"/>
    <n v="159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n v="209.83870967741936"/>
    <b v="1"/>
    <s v="theater/plays"/>
    <n v="100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n v="61.022222222222226"/>
    <b v="1"/>
    <s v="theater/plays"/>
    <n v="110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n v="61"/>
    <b v="1"/>
    <s v="theater/plays"/>
    <n v="100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n v="80.034482758620683"/>
    <b v="1"/>
    <s v="theater/plays"/>
    <n v="116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n v="29.068965517241381"/>
    <b v="1"/>
    <s v="theater/plays"/>
    <n v="21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n v="49.438202247191015"/>
    <b v="1"/>
    <s v="theater/plays"/>
    <n v="110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n v="93.977440000000001"/>
    <b v="1"/>
    <s v="theater/plays"/>
    <n v="100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n v="61.944444444444443"/>
    <b v="1"/>
    <s v="theater/plays"/>
    <n v="106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n v="78.5"/>
    <b v="1"/>
    <s v="theater/plays"/>
    <n v="126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n v="33.75"/>
    <b v="1"/>
    <s v="theater/plays"/>
    <n v="108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n v="66.44736842105263"/>
    <b v="1"/>
    <s v="theater/plays"/>
    <n v="101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n v="35.799999999999997"/>
    <b v="1"/>
    <s v="theater/plays"/>
    <n v="10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n v="145.65217391304347"/>
    <b v="1"/>
    <s v="theater/plays"/>
    <n v="102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n v="25.693877551020407"/>
    <b v="1"/>
    <s v="theater/plays"/>
    <n v="126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n v="152.5"/>
    <b v="1"/>
    <s v="theater/plays"/>
    <n v="102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n v="30"/>
    <b v="1"/>
    <s v="theater/plays"/>
    <n v="113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n v="142.28070175438597"/>
    <b v="1"/>
    <s v="theater/plays"/>
    <n v="101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n v="24.545454545454547"/>
    <b v="1"/>
    <s v="theater/plays"/>
    <n v="101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n v="292.77777777777777"/>
    <b v="1"/>
    <s v="theater/plays"/>
    <n v="146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n v="44.92307692307692"/>
    <b v="1"/>
    <s v="theater/plays"/>
    <n v="117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n v="23.10144927536232"/>
    <b v="1"/>
    <s v="theater/plays"/>
    <n v="106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n v="80.400000000000006"/>
    <b v="1"/>
    <s v="theater/plays"/>
    <n v="105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n v="72.289156626506028"/>
    <b v="1"/>
    <s v="theater/plays"/>
    <n v="100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n v="32.972972972972975"/>
    <b v="1"/>
    <s v="theater/plays"/>
    <n v="10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n v="116.65217391304348"/>
    <b v="1"/>
    <s v="theater/plays"/>
    <n v="139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n v="79.61904761904762"/>
    <b v="1"/>
    <s v="theater/plays"/>
    <n v="100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n v="27.777777777777779"/>
    <b v="1"/>
    <s v="theater/plays"/>
    <n v="100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n v="81.029411764705884"/>
    <b v="1"/>
    <s v="theater/plays"/>
    <n v="110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n v="136.84821428571428"/>
    <b v="1"/>
    <s v="theater/plays"/>
    <n v="102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n v="177.61702127659575"/>
    <b v="1"/>
    <s v="theater/plays"/>
    <n v="104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n v="109.07894736842105"/>
    <b v="1"/>
    <s v="theater/plays"/>
    <n v="138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n v="119.64285714285714"/>
    <b v="1"/>
    <s v="theater/plays"/>
    <n v="100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n v="78.205128205128204"/>
    <b v="1"/>
    <s v="theater/plays"/>
    <n v="102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n v="52.173913043478258"/>
    <b v="1"/>
    <s v="theater/plays"/>
    <n v="171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n v="114.125"/>
    <b v="1"/>
    <s v="theater/plays"/>
    <n v="101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n v="50"/>
    <b v="1"/>
    <s v="theater/plays"/>
    <n v="13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n v="91.666666666666671"/>
    <b v="1"/>
    <s v="theater/plays"/>
    <n v="110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n v="108.59090909090909"/>
    <b v="1"/>
    <s v="theater/plays"/>
    <n v="11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n v="69.822784810126578"/>
    <b v="1"/>
    <s v="theater/plays"/>
    <n v="100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n v="109.57142857142857"/>
    <b v="1"/>
    <s v="theater/plays"/>
    <n v="153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n v="71.666666666666671"/>
    <b v="1"/>
    <s v="theater/plays"/>
    <n v="104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n v="93.611111111111114"/>
    <b v="1"/>
    <s v="theater/plays"/>
    <n v="101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n v="76.8"/>
    <b v="1"/>
    <s v="theater/plays"/>
    <n v="10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n v="35.795454545454547"/>
    <b v="1"/>
    <s v="theater/plays"/>
    <n v="315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n v="55.6"/>
    <b v="1"/>
    <s v="theater/plays"/>
    <n v="102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n v="147.33333333333334"/>
    <b v="1"/>
    <s v="theater/plays"/>
    <n v="126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n v="56.333333333333336"/>
    <b v="1"/>
    <s v="theater/plays"/>
    <n v="101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n v="96.19047619047619"/>
    <b v="1"/>
    <s v="theater/plays"/>
    <n v="101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n v="63.574074074074076"/>
    <b v="1"/>
    <s v="theater/plays"/>
    <n v="103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n v="184.78260869565219"/>
    <b v="1"/>
    <s v="theater/plays"/>
    <n v="106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n v="126.72222222222223"/>
    <b v="1"/>
    <s v="theater/plays"/>
    <n v="101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n v="83.42647058823529"/>
    <b v="1"/>
    <s v="theater/plays"/>
    <n v="113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n v="54.5"/>
    <b v="1"/>
    <s v="theater/plays"/>
    <n v="218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n v="302.30769230769232"/>
    <b v="1"/>
    <s v="theater/plays"/>
    <n v="101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n v="44.138888888888886"/>
    <b v="1"/>
    <s v="theater/plays"/>
    <n v="10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n v="866.66666666666663"/>
    <b v="1"/>
    <s v="theater/plays"/>
    <n v="104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n v="61.388888888888886"/>
    <b v="1"/>
    <s v="theater/plays"/>
    <n v="221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n v="29.666666666666668"/>
    <b v="1"/>
    <s v="theater/plays"/>
    <n v="119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n v="45.478260869565219"/>
    <b v="1"/>
    <s v="theater/plays"/>
    <n v="105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n v="96.203703703703709"/>
    <b v="1"/>
    <s v="theater/plays"/>
    <n v="104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n v="67.92307692307692"/>
    <b v="1"/>
    <s v="theater/plays"/>
    <n v="118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n v="30.777777777777779"/>
    <b v="1"/>
    <s v="theater/plays"/>
    <n v="13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n v="38.333333333333336"/>
    <b v="1"/>
    <s v="theater/plays"/>
    <n v="104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n v="66.833333333333329"/>
    <b v="1"/>
    <s v="theater/plays"/>
    <n v="100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n v="71.730769230769226"/>
    <b v="1"/>
    <s v="theater/plays"/>
    <n v="107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n v="176.47058823529412"/>
    <b v="1"/>
    <s v="theater/plays"/>
    <n v="100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n v="421.10526315789474"/>
    <b v="1"/>
    <s v="theater/plays"/>
    <n v="100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n v="104.98701298701299"/>
    <b v="1"/>
    <s v="theater/plays"/>
    <n v="101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n v="28.19047619047619"/>
    <b v="1"/>
    <s v="theater/plays"/>
    <n v="108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n v="54.55263157894737"/>
    <b v="1"/>
    <s v="theater/plays"/>
    <n v="104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n v="111.89285714285714"/>
    <b v="1"/>
    <s v="theater/plays"/>
    <n v="10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n v="85.208333333333329"/>
    <b v="1"/>
    <s v="theater/plays"/>
    <n v="102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n v="76.652173913043484"/>
    <b v="1"/>
    <s v="theater/plays"/>
    <n v="101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n v="65.166666666666671"/>
    <b v="1"/>
    <s v="theater/plays"/>
    <n v="112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n v="93.760312499999998"/>
    <b v="1"/>
    <s v="theater/plays"/>
    <n v="100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n v="133.33333333333334"/>
    <b v="1"/>
    <s v="theater/plays"/>
    <n v="100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n v="51.219512195121951"/>
    <b v="1"/>
    <s v="theater/plays"/>
    <n v="105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n v="100.17142857142858"/>
    <b v="1"/>
    <s v="theater/plays"/>
    <n v="117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n v="34.6"/>
    <b v="1"/>
    <s v="theater/plays"/>
    <n v="104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n v="184.67741935483872"/>
    <b v="1"/>
    <s v="theater/plays"/>
    <n v="115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n v="69.818181818181813"/>
    <b v="1"/>
    <s v="theater/plays"/>
    <n v="102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n v="61.944444444444443"/>
    <b v="1"/>
    <s v="theater/plays"/>
    <n v="22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n v="41.666666666666664"/>
    <b v="1"/>
    <s v="theater/plays"/>
    <n v="100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n v="36.06818181818182"/>
    <b v="1"/>
    <s v="theater/plays"/>
    <n v="106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n v="29"/>
    <b v="1"/>
    <s v="theater/plays"/>
    <n v="142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n v="24.210526315789473"/>
    <b v="1"/>
    <s v="theater/plays"/>
    <n v="184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n v="55.892857142857146"/>
    <b v="1"/>
    <s v="theater/plays"/>
    <n v="104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n v="11.666666666666666"/>
    <b v="1"/>
    <s v="theater/plays"/>
    <n v="112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n v="68.353846153846149"/>
    <b v="1"/>
    <s v="theater/plays"/>
    <n v="111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n v="27.065217391304348"/>
    <b v="1"/>
    <s v="theater/plays"/>
    <n v="104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n v="118.12941176470588"/>
    <b v="1"/>
    <s v="theater/plays"/>
    <n v="100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n v="44.757575757575758"/>
    <b v="1"/>
    <s v="theater/plays"/>
    <n v="102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n v="99.787878787878782"/>
    <b v="1"/>
    <s v="theater/plays"/>
    <n v="110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n v="117.64705882352941"/>
    <b v="1"/>
    <s v="theater/plays"/>
    <n v="100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n v="203.33333333333334"/>
    <b v="1"/>
    <s v="theater/plays"/>
    <n v="122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n v="28.323529411764707"/>
    <b v="1"/>
    <s v="theater/plays"/>
    <n v="138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n v="110.23076923076923"/>
    <b v="1"/>
    <s v="theater/plays"/>
    <n v="100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n v="31.970149253731343"/>
    <b v="1"/>
    <s v="theater/plays"/>
    <n v="107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n v="58.611111111111114"/>
    <b v="1"/>
    <s v="theater/plays"/>
    <n v="211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n v="29.428571428571427"/>
    <b v="1"/>
    <s v="theater/plays"/>
    <n v="124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n v="81.375"/>
    <b v="1"/>
    <s v="theater/plays"/>
    <n v="109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n v="199.16666666666666"/>
    <b v="1"/>
    <s v="theater/plays"/>
    <n v="104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n v="115.38461538461539"/>
    <b v="1"/>
    <s v="theater/plays"/>
    <n v="100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n v="46.428571428571431"/>
    <b v="1"/>
    <s v="theater/plays"/>
    <n v="130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n v="70.568181818181813"/>
    <b v="1"/>
    <s v="theater/plays"/>
    <n v="104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n v="22.222222222222221"/>
    <b v="1"/>
    <s v="theater/plays"/>
    <n v="100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n v="159.46666666666667"/>
    <b v="1"/>
    <s v="theater/plays"/>
    <n v="120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n v="37.777999999999999"/>
    <b v="1"/>
    <s v="theater/plays"/>
    <n v="100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n v="72.053571428571431"/>
    <b v="1"/>
    <s v="theater/plays"/>
    <n v="10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n v="63.695652173913047"/>
    <b v="1"/>
    <s v="theater/plays"/>
    <n v="10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n v="28.411764705882351"/>
    <b v="1"/>
    <s v="theater/plays"/>
    <n v="138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n v="103.21428571428571"/>
    <b v="1"/>
    <s v="theater/plays"/>
    <n v="10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n v="71.152173913043484"/>
    <b v="1"/>
    <s v="theater/plays"/>
    <n v="109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n v="35"/>
    <b v="1"/>
    <s v="theater/plays"/>
    <n v="140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n v="81.776315789473685"/>
    <b v="1"/>
    <s v="theater/plays"/>
    <n v="104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n v="297.02980769230766"/>
    <b v="1"/>
    <s v="theater/plays"/>
    <n v="103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n v="46.609195402298852"/>
    <b v="1"/>
    <s v="theater/plays"/>
    <n v="108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n v="51.724137931034484"/>
    <b v="1"/>
    <s v="theater/plays"/>
    <n v="100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n v="40.294117647058826"/>
    <b v="1"/>
    <s v="theater/plays"/>
    <n v="103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n v="16.25"/>
    <b v="1"/>
    <s v="theater/plays"/>
    <n v="130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n v="30.152638888888887"/>
    <b v="1"/>
    <s v="theater/plays"/>
    <n v="109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n v="95.238095238095241"/>
    <b v="1"/>
    <s v="theater/plays"/>
    <n v="100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n v="52.214285714285715"/>
    <b v="1"/>
    <s v="theater/plays"/>
    <n v="110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n v="134.1549295774648"/>
    <b v="1"/>
    <s v="theater/plays"/>
    <n v="100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n v="62.827380952380949"/>
    <b v="1"/>
    <s v="theater/plays"/>
    <n v="106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n v="58.94736842105263"/>
    <b v="1"/>
    <s v="theater/plays"/>
    <n v="112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n v="143.1081081081081"/>
    <b v="1"/>
    <s v="theater/plays"/>
    <n v="106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n v="84.166666666666671"/>
    <b v="1"/>
    <s v="theater/plays"/>
    <n v="10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n v="186.07142857142858"/>
    <b v="1"/>
    <s v="theater/plays"/>
    <n v="104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n v="89.785555555555561"/>
    <b v="1"/>
    <s v="theater/plays"/>
    <n v="135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n v="64.157560975609755"/>
    <b v="1"/>
    <s v="theater/plays"/>
    <n v="10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n v="59.651162790697676"/>
    <b v="1"/>
    <s v="theater/plays"/>
    <n v="103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n v="31.25"/>
    <b v="1"/>
    <s v="theater/plays"/>
    <n v="100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n v="41.222222222222221"/>
    <b v="1"/>
    <s v="theater/plays"/>
    <n v="186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n v="43.35"/>
    <b v="1"/>
    <s v="theater/plays"/>
    <n v="289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n v="64.516129032258064"/>
    <b v="1"/>
    <s v="theater/plays"/>
    <n v="100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n v="43.28"/>
    <b v="1"/>
    <s v="theater/plays"/>
    <n v="10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n v="77"/>
    <b v="1"/>
    <s v="theater/plays"/>
    <n v="108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n v="51.222222222222221"/>
    <b v="1"/>
    <s v="theater/plays"/>
    <n v="110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n v="68.25"/>
    <b v="1"/>
    <s v="theater/plays"/>
    <n v="171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n v="19.487179487179485"/>
    <b v="1"/>
    <s v="theater/plays"/>
    <n v="152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n v="41.125"/>
    <b v="1"/>
    <s v="theater/plays"/>
    <n v="101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n v="41.405405405405403"/>
    <b v="1"/>
    <s v="theater/plays"/>
    <n v="15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n v="27.5"/>
    <b v="1"/>
    <s v="theater/plays"/>
    <n v="128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n v="33.571428571428569"/>
    <b v="1"/>
    <s v="theater/plays"/>
    <n v="101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n v="145.86956521739131"/>
    <b v="1"/>
    <s v="theater/plays"/>
    <n v="10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n v="358.6875"/>
    <b v="1"/>
    <s v="theater/plays"/>
    <n v="191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n v="50.981818181818184"/>
    <b v="1"/>
    <s v="theater/plays"/>
    <n v="140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n v="45.037037037037038"/>
    <b v="1"/>
    <s v="theater/plays"/>
    <n v="124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n v="17.527777777777779"/>
    <b v="1"/>
    <s v="theater/plays"/>
    <n v="126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n v="50"/>
    <b v="1"/>
    <s v="theater/plays"/>
    <n v="19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n v="57.916666666666664"/>
    <b v="1"/>
    <s v="theater/plays"/>
    <n v="139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n v="29.705882352941178"/>
    <b v="1"/>
    <s v="theater/plays"/>
    <n v="202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n v="90.684210526315795"/>
    <b v="1"/>
    <s v="theater/plays"/>
    <n v="103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n v="55.012688172043013"/>
    <b v="1"/>
    <s v="theater/plays"/>
    <n v="102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n v="57.222222222222221"/>
    <b v="1"/>
    <s v="theater/plays"/>
    <n v="103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n v="72.950819672131146"/>
    <b v="1"/>
    <s v="theater/plays"/>
    <n v="127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n v="64.468085106382972"/>
    <b v="1"/>
    <s v="theater/plays"/>
    <n v="101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n v="716.35294117647061"/>
    <b v="1"/>
    <s v="theater/plays"/>
    <n v="122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n v="50.396825396825399"/>
    <b v="1"/>
    <s v="theater/plays"/>
    <n v="113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n v="41.666666666666664"/>
    <b v="1"/>
    <s v="theater/plays"/>
    <n v="150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n v="35.766666666666666"/>
    <b v="1"/>
    <s v="theater/plays"/>
    <n v="215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n v="88.739130434782609"/>
    <b v="1"/>
    <s v="theater/plays"/>
    <n v="102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n v="148.4848484848485"/>
    <b v="1"/>
    <s v="theater/plays"/>
    <n v="100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n v="51.794871794871796"/>
    <b v="1"/>
    <s v="theater/plays"/>
    <n v="101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n v="20"/>
    <b v="1"/>
    <s v="theater/plays"/>
    <n v="113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n v="52"/>
    <b v="1"/>
    <s v="theater/plays"/>
    <n v="104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n v="53.230769230769234"/>
    <b v="1"/>
    <s v="theater/plays"/>
    <n v="115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n v="39.596491228070178"/>
    <b v="1"/>
    <s v="theater/plays"/>
    <n v="113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n v="34.25"/>
    <b v="1"/>
    <s v="theater/plays"/>
    <n v="128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n v="164.61538461538461"/>
    <b v="1"/>
    <s v="theater/plays"/>
    <n v="143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n v="125.05263157894737"/>
    <b v="1"/>
    <s v="theater/plays"/>
    <n v="119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n v="51.875"/>
    <b v="1"/>
    <s v="theater/plays"/>
    <n v="138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n v="40.285714285714285"/>
    <b v="1"/>
    <s v="theater/plays"/>
    <n v="160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n v="64.909090909090907"/>
    <b v="1"/>
    <s v="theater/plays"/>
    <n v="114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n v="55.333333333333336"/>
    <b v="1"/>
    <s v="theater/plays"/>
    <n v="101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n v="83.142857142857139"/>
    <b v="1"/>
    <s v="theater/plays"/>
    <n v="155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n v="38.712121212121211"/>
    <b v="1"/>
    <s v="theater/plays"/>
    <n v="128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n v="125.37931034482759"/>
    <b v="1"/>
    <s v="theater/plays"/>
    <n v="121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n v="78.263888888888886"/>
    <b v="1"/>
    <s v="theater/plays"/>
    <n v="113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n v="47.222222222222221"/>
    <b v="1"/>
    <s v="theater/plays"/>
    <n v="128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n v="79.099999999999994"/>
    <b v="1"/>
    <s v="theater/plays"/>
    <n v="158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n v="114.29199999999999"/>
    <b v="1"/>
    <s v="theater/plays"/>
    <n v="105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n v="51.724137931034484"/>
    <b v="1"/>
    <s v="theater/plays"/>
    <n v="100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n v="30.76923076923077"/>
    <b v="1"/>
    <s v="theater/plays"/>
    <n v="100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n v="74.208333333333329"/>
    <b v="1"/>
    <s v="theater/plays"/>
    <n v="107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n v="47.846153846153847"/>
    <b v="1"/>
    <s v="theater/plays"/>
    <n v="124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n v="34.408163265306122"/>
    <b v="1"/>
    <s v="theater/plays"/>
    <n v="109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n v="40.238095238095241"/>
    <b v="1"/>
    <s v="theater/plays"/>
    <n v="102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n v="60.285714285714285"/>
    <b v="1"/>
    <s v="theater/plays"/>
    <n v="106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n v="25.30952380952381"/>
    <b v="1"/>
    <s v="theater/plays"/>
    <n v="106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n v="35.952380952380949"/>
    <b v="1"/>
    <s v="theater/plays"/>
    <n v="101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n v="136"/>
    <b v="1"/>
    <s v="theater/plays"/>
    <n v="105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n v="70.763157894736835"/>
    <b v="1"/>
    <s v="theater/plays"/>
    <n v="108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n v="125"/>
    <b v="1"/>
    <s v="theater/plays"/>
    <n v="100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n v="66.512820512820511"/>
    <b v="1"/>
    <s v="theater/plays"/>
    <n v="104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n v="105"/>
    <b v="1"/>
    <s v="theater/plays"/>
    <n v="102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n v="145"/>
    <b v="1"/>
    <s v="theater/plays"/>
    <n v="104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n v="12"/>
    <b v="1"/>
    <s v="theater/plays"/>
    <n v="180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n v="96.666666666666671"/>
    <b v="1"/>
    <s v="theater/plays"/>
    <n v="106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n v="60.333333333333336"/>
    <b v="1"/>
    <s v="theater/plays"/>
    <n v="101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n v="79.89473684210526"/>
    <b v="1"/>
    <s v="theater/plays"/>
    <n v="101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n v="58.823529411764703"/>
    <b v="1"/>
    <s v="theater/plays"/>
    <n v="100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n v="75.340909090909093"/>
    <b v="1"/>
    <s v="theater/plays"/>
    <n v="118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n v="55"/>
    <b v="1"/>
    <s v="theater/plays"/>
    <n v="110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n v="66.956521739130437"/>
    <b v="1"/>
    <s v="theater/plays"/>
    <n v="103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n v="227.27272727272728"/>
    <b v="1"/>
    <s v="theater/plays"/>
    <n v="100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n v="307.69230769230768"/>
    <b v="1"/>
    <s v="theater/plays"/>
    <n v="100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n v="50.020909090909093"/>
    <b v="1"/>
    <s v="theater/plays"/>
    <n v="110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n v="72.392857142857139"/>
    <b v="1"/>
    <s v="theater/plays"/>
    <n v="101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n v="95.952380952380949"/>
    <b v="1"/>
    <s v="theater/plays"/>
    <n v="101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n v="45.615384615384613"/>
    <b v="1"/>
    <s v="theater/plays"/>
    <n v="169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n v="41.029411764705884"/>
    <b v="1"/>
    <s v="theater/plays"/>
    <n v="100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n v="56.825000000000003"/>
    <b v="1"/>
    <s v="theater/plays"/>
    <n v="114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n v="137.24324324324326"/>
    <b v="1"/>
    <s v="theater/plays"/>
    <n v="102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n v="75.714285714285708"/>
    <b v="1"/>
    <s v="theater/plays"/>
    <n v="106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n v="99"/>
    <b v="1"/>
    <s v="theater/plays"/>
    <n v="102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n v="81.569767441860463"/>
    <b v="1"/>
    <s v="theater/plays"/>
    <n v="117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n v="45.108108108108105"/>
    <b v="1"/>
    <s v="theater/plays"/>
    <n v="101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n v="36.666666666666664"/>
    <b v="1"/>
    <s v="theater/plays"/>
    <n v="132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n v="125"/>
    <b v="1"/>
    <s v="theater/plays"/>
    <n v="100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n v="49.230769230769234"/>
    <b v="1"/>
    <s v="theater/plays"/>
    <n v="128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n v="42.296296296296298"/>
    <b v="1"/>
    <s v="theater/plays"/>
    <n v="119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n v="78.875"/>
    <b v="1"/>
    <s v="theater/plays"/>
    <n v="126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n v="38.284313725490193"/>
    <b v="1"/>
    <s v="theater/plays"/>
    <n v="156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n v="44.847826086956523"/>
    <b v="1"/>
    <s v="theater/plays"/>
    <n v="10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n v="13.529411764705882"/>
    <b v="1"/>
    <s v="theater/plays"/>
    <n v="153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n v="43.5"/>
    <b v="1"/>
    <s v="theater/plays"/>
    <n v="180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n v="30.951807228915662"/>
    <b v="1"/>
    <s v="theater/plays"/>
    <n v="128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n v="55.230769230769234"/>
    <b v="1"/>
    <s v="theater/plays"/>
    <n v="120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n v="46.125"/>
    <b v="1"/>
    <s v="theater/plays"/>
    <n v="123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n v="39.375"/>
    <b v="1"/>
    <s v="theater/plays"/>
    <n v="10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n v="66.152941176470591"/>
    <b v="1"/>
    <s v="theater/plays"/>
    <n v="102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n v="54.137931034482762"/>
    <b v="1"/>
    <s v="theater/plays"/>
    <n v="105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n v="104.16666666666667"/>
    <b v="1"/>
    <s v="theater/plays"/>
    <n v="100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n v="31.375"/>
    <b v="1"/>
    <s v="theater/plays"/>
    <n v="100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n v="59.210526315789473"/>
    <b v="1"/>
    <s v="theater/plays"/>
    <n v="102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n v="119.17633928571429"/>
    <b v="1"/>
    <s v="theater/plays"/>
    <n v="114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n v="164.61538461538461"/>
    <b v="1"/>
    <s v="theater/plays"/>
    <n v="102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n v="24.285714285714285"/>
    <b v="1"/>
    <s v="theater/plays"/>
    <n v="102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n v="40.9375"/>
    <b v="1"/>
    <s v="theater/plays"/>
    <n v="10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n v="61.1"/>
    <b v="1"/>
    <s v="theater/plays"/>
    <n v="102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n v="38.65"/>
    <b v="1"/>
    <s v="theater/plays"/>
    <n v="100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n v="56.20192307692308"/>
    <b v="1"/>
    <s v="theater/plays"/>
    <n v="106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n v="107.00207547169811"/>
    <b v="1"/>
    <s v="theater/plays"/>
    <n v="113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n v="171.42857142857142"/>
    <b v="1"/>
    <s v="theater/plays"/>
    <n v="100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n v="110.5"/>
    <b v="1"/>
    <s v="theater/plays"/>
    <n v="100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n v="179.27598566308242"/>
    <b v="1"/>
    <s v="theater/plays"/>
    <n v="100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n v="22.90909090909091"/>
    <b v="1"/>
    <s v="theater/plays"/>
    <n v="144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n v="43.125"/>
    <b v="1"/>
    <s v="theater/plays"/>
    <n v="104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n v="46.891891891891895"/>
    <b v="1"/>
    <s v="theater/plays"/>
    <n v="108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n v="47.407407407407405"/>
    <b v="1"/>
    <s v="theater/plays"/>
    <n v="102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n v="15.129032258064516"/>
    <b v="1"/>
    <s v="theater/plays"/>
    <n v="149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n v="21.098000000000003"/>
    <b v="1"/>
    <s v="theater/plays"/>
    <n v="105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n v="59.117647058823529"/>
    <b v="1"/>
    <s v="theater/plays"/>
    <n v="101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n v="97.916666666666671"/>
    <b v="1"/>
    <s v="theater/plays"/>
    <n v="13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n v="55.131578947368418"/>
    <b v="1"/>
    <s v="theater/plays"/>
    <n v="105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n v="26.536585365853657"/>
    <b v="1"/>
    <s v="theater/plays"/>
    <n v="109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n v="58.421052631578945"/>
    <b v="1"/>
    <s v="theater/plays"/>
    <n v="111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n v="122.53658536585365"/>
    <b v="1"/>
    <s v="theater/plays"/>
    <n v="100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n v="87.961538461538467"/>
    <b v="1"/>
    <s v="theater/plays"/>
    <n v="114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n v="73.239999999999995"/>
    <b v="1"/>
    <s v="theater/plays"/>
    <n v="122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n v="55.555555555555557"/>
    <b v="1"/>
    <s v="theater/plays"/>
    <n v="100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n v="39.53846153846154"/>
    <b v="1"/>
    <s v="theater/plays"/>
    <n v="103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n v="136.77777777777777"/>
    <b v="1"/>
    <s v="theater/plays"/>
    <n v="106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n v="99.343137254901961"/>
    <b v="1"/>
    <s v="theater/plays"/>
    <n v="10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n v="20"/>
    <b v="1"/>
    <s v="theater/plays"/>
    <n v="10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n v="28.888888888888889"/>
    <b v="1"/>
    <s v="theater/plays"/>
    <n v="130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n v="40.545945945945945"/>
    <b v="1"/>
    <s v="theater/plays"/>
    <n v="100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n v="35.714285714285715"/>
    <b v="1"/>
    <s v="theater/plays"/>
    <n v="100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n v="37.962962962962962"/>
    <b v="1"/>
    <s v="theater/plays"/>
    <n v="114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n v="33.333333333333336"/>
    <b v="1"/>
    <s v="theater/plays"/>
    <n v="100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n v="58.571428571428569"/>
    <b v="1"/>
    <s v="theater/plays"/>
    <n v="287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n v="135.625"/>
    <b v="1"/>
    <s v="theater/plays"/>
    <n v="109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n v="30.9375"/>
    <b v="1"/>
    <s v="theater/plays"/>
    <n v="116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n v="176.08695652173913"/>
    <b v="1"/>
    <s v="theater/plays"/>
    <n v="119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n v="151.9814814814815"/>
    <b v="1"/>
    <s v="theater/plays"/>
    <n v="109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n v="22.607142857142858"/>
    <b v="1"/>
    <s v="theater/plays"/>
    <n v="127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n v="18.272727272727273"/>
    <b v="1"/>
    <s v="theater/plays"/>
    <n v="101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n v="82.258064516129039"/>
    <b v="1"/>
    <s v="theater/plays"/>
    <n v="128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n v="68.534246575342465"/>
    <b v="1"/>
    <s v="theater/plays"/>
    <n v="100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n v="68.055555555555557"/>
    <b v="1"/>
    <s v="theater/plays"/>
    <n v="175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n v="72.714285714285708"/>
    <b v="1"/>
    <s v="theater/plays"/>
    <n v="127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n v="77.186046511627907"/>
    <b v="1"/>
    <s v="theater/plays"/>
    <n v="111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n v="55.972222222222221"/>
    <b v="1"/>
    <s v="theater/plays"/>
    <n v="126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n v="49.693548387096776"/>
    <b v="1"/>
    <s v="theater/plays"/>
    <n v="119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n v="79"/>
    <b v="1"/>
    <s v="theater/plays"/>
    <n v="108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n v="77.727272727272734"/>
    <b v="1"/>
    <s v="theater/plays"/>
    <n v="103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n v="40.777777777777779"/>
    <b v="1"/>
    <s v="theater/plays"/>
    <n v="110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n v="59.411764705882355"/>
    <b v="1"/>
    <s v="theater/plays"/>
    <n v="202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n v="3.25"/>
    <b v="1"/>
    <s v="theater/plays"/>
    <n v="130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n v="39.377358490566039"/>
    <b v="1"/>
    <s v="theater/plays"/>
    <n v="104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n v="81.673469387755105"/>
    <b v="1"/>
    <s v="theater/plays"/>
    <n v="100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n v="44.912280701754383"/>
    <b v="1"/>
    <s v="theater/plays"/>
    <n v="171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n v="49.05797101449275"/>
    <b v="1"/>
    <s v="theater/plays"/>
    <n v="113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n v="30.666666666666668"/>
    <b v="1"/>
    <s v="theater/plays"/>
    <n v="184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n v="61.0625"/>
    <b v="1"/>
    <s v="theater/plays"/>
    <n v="130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n v="29"/>
    <b v="1"/>
    <s v="theater/plays"/>
    <n v="105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n v="29.62962962962963"/>
    <b v="1"/>
    <s v="theater/plays"/>
    <n v="100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n v="143.0952380952381"/>
    <b v="1"/>
    <s v="theater/plays"/>
    <n v="153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n v="52.354838709677416"/>
    <b v="1"/>
    <s v="theater/plays"/>
    <n v="162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n v="66.666666666666671"/>
    <b v="1"/>
    <s v="theater/plays"/>
    <n v="136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n v="126.66666666666667"/>
    <b v="1"/>
    <s v="theater/plays"/>
    <n v="144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n v="62.5"/>
    <b v="1"/>
    <s v="theater/plays"/>
    <n v="100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n v="35.492957746478872"/>
    <b v="1"/>
    <s v="theater/plays"/>
    <n v="101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n v="37.083333333333336"/>
    <b v="1"/>
    <s v="theater/plays"/>
    <n v="107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n v="69.333333333333329"/>
    <b v="1"/>
    <s v="theater/plays"/>
    <n v="125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n v="17.254901960784313"/>
    <b v="1"/>
    <s v="theater/plays"/>
    <n v="119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n v="36.071428571428569"/>
    <b v="1"/>
    <s v="theater/plays"/>
    <n v="101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n v="66.470588235294116"/>
    <b v="1"/>
    <s v="theater/plays"/>
    <n v="113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n v="56.065989847715734"/>
    <b v="1"/>
    <s v="theater/plays"/>
    <n v="105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n v="47.028571428571432"/>
    <b v="1"/>
    <s v="theater/plays"/>
    <n v="110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n v="47.666190476190479"/>
    <b v="1"/>
    <s v="theater/plays"/>
    <n v="100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n v="88.235294117647058"/>
    <b v="1"/>
    <s v="theater/plays"/>
    <n v="120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n v="80.717948717948715"/>
    <b v="1"/>
    <s v="theater/plays"/>
    <n v="10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n v="39.487179487179489"/>
    <b v="1"/>
    <s v="theater/plays"/>
    <n v="103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n v="84.854166666666671"/>
    <b v="1"/>
    <s v="theater/plays"/>
    <n v="102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n v="68.965517241379317"/>
    <b v="1"/>
    <s v="theater/plays"/>
    <n v="100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n v="0"/>
    <b v="0"/>
    <s v="theater/musical"/>
    <n v="0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n v="1"/>
    <b v="0"/>
    <s v="theater/musical"/>
    <n v="0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n v="1"/>
    <b v="0"/>
    <s v="theater/musical"/>
    <n v="0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n v="147.88135593220338"/>
    <b v="0"/>
    <s v="theater/musical"/>
    <n v="51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n v="100"/>
    <b v="0"/>
    <s v="theater/musical"/>
    <n v="2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n v="56.838709677419352"/>
    <b v="0"/>
    <s v="theater/musical"/>
    <n v="35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n v="176.94444444444446"/>
    <b v="0"/>
    <s v="theater/musical"/>
    <n v="4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n v="127.6"/>
    <b v="0"/>
    <s v="theater/musical"/>
    <n v="3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n v="0"/>
    <b v="0"/>
    <s v="theater/musical"/>
    <n v="0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n v="66.142857142857139"/>
    <b v="0"/>
    <s v="theater/musical"/>
    <n v="31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n v="108"/>
    <b v="0"/>
    <s v="theater/musical"/>
    <n v="7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n v="1"/>
    <b v="0"/>
    <s v="theater/musical"/>
    <n v="0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n v="18.333333333333332"/>
    <b v="0"/>
    <s v="theater/musical"/>
    <n v="6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n v="0"/>
    <b v="0"/>
    <s v="theater/musical"/>
    <n v="0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n v="7.5"/>
    <b v="0"/>
    <s v="theater/musical"/>
    <n v="2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n v="0"/>
    <b v="0"/>
    <s v="theater/musical"/>
    <n v="0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n v="68.416666666666671"/>
    <b v="0"/>
    <s v="theater/musical"/>
    <n v="16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n v="1"/>
    <b v="0"/>
    <s v="theater/musical"/>
    <n v="0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n v="60.125"/>
    <b v="0"/>
    <s v="theater/musical"/>
    <n v="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n v="15"/>
    <b v="0"/>
    <s v="theater/musical"/>
    <n v="6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n v="550.04109589041093"/>
    <b v="1"/>
    <s v="theater/plays"/>
    <n v="100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n v="97.5"/>
    <b v="1"/>
    <s v="theater/plays"/>
    <n v="104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n v="29.411764705882351"/>
    <b v="1"/>
    <s v="theater/plays"/>
    <n v="100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n v="57.777777777777779"/>
    <b v="1"/>
    <s v="theater/plays"/>
    <n v="104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n v="44.235294117647058"/>
    <b v="1"/>
    <s v="theater/plays"/>
    <n v="251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n v="60.909090909090907"/>
    <b v="1"/>
    <s v="theater/plays"/>
    <n v="101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n v="68.84210526315789"/>
    <b v="1"/>
    <s v="theater/plays"/>
    <n v="174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n v="73.582278481012665"/>
    <b v="1"/>
    <s v="theater/plays"/>
    <n v="116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n v="115.02173913043478"/>
    <b v="1"/>
    <s v="theater/plays"/>
    <n v="106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n v="110.75"/>
    <b v="1"/>
    <s v="theater/plays"/>
    <n v="111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n v="75.5"/>
    <b v="1"/>
    <s v="theater/plays"/>
    <n v="101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n v="235.46153846153845"/>
    <b v="1"/>
    <s v="theater/plays"/>
    <n v="102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n v="11.363636363636363"/>
    <b v="1"/>
    <s v="theater/plays"/>
    <n v="100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n v="92.5"/>
    <b v="1"/>
    <s v="theater/plays"/>
    <n v="111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n v="202.85"/>
    <b v="1"/>
    <s v="theater/plays"/>
    <n v="101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n v="26"/>
    <b v="1"/>
    <s v="theater/plays"/>
    <n v="104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n v="46.05263157894737"/>
    <b v="1"/>
    <s v="theater/plays"/>
    <n v="109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n v="51"/>
    <b v="1"/>
    <s v="theater/plays"/>
    <n v="115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n v="31.578947368421051"/>
    <b v="1"/>
    <s v="theater/plays"/>
    <n v="100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n v="53.363965517241382"/>
    <b v="1"/>
    <s v="theater/plays"/>
    <n v="103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n v="36.964285714285715"/>
    <b v="1"/>
    <s v="theater/plays"/>
    <n v="104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n v="81.294117647058826"/>
    <b v="1"/>
    <s v="theater/plays"/>
    <n v="138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n v="20.083333333333332"/>
    <b v="1"/>
    <s v="theater/plays"/>
    <n v="110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n v="88.25"/>
    <b v="1"/>
    <s v="theater/plays"/>
    <n v="101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n v="53.438596491228068"/>
    <b v="1"/>
    <s v="theater/plays"/>
    <n v="102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n v="39.868421052631582"/>
    <b v="1"/>
    <s v="theater/plays"/>
    <n v="114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n v="145.16129032258064"/>
    <b v="1"/>
    <s v="theater/plays"/>
    <n v="100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n v="23.333333333333332"/>
    <b v="1"/>
    <s v="theater/plays"/>
    <n v="140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n v="64.375"/>
    <b v="1"/>
    <s v="theater/plays"/>
    <n v="129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n v="62.052763819095475"/>
    <b v="1"/>
    <s v="theater/plays"/>
    <n v="103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n v="66.129032258064512"/>
    <b v="1"/>
    <s v="theater/plays"/>
    <n v="103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n v="73.400000000000006"/>
    <b v="1"/>
    <s v="theater/plays"/>
    <n v="110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n v="99.5"/>
    <b v="1"/>
    <s v="theater/plays"/>
    <n v="113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n v="62.166666666666664"/>
    <b v="1"/>
    <s v="theater/plays"/>
    <n v="112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n v="62.328358208955223"/>
    <b v="1"/>
    <s v="theater/plays"/>
    <n v="139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n v="58.787878787878789"/>
    <b v="1"/>
    <s v="theater/plays"/>
    <n v="111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n v="45.347826086956523"/>
    <b v="1"/>
    <s v="theater/plays"/>
    <n v="139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n v="41.944444444444443"/>
    <b v="1"/>
    <s v="theater/plays"/>
    <n v="106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n v="59.166666666666664"/>
    <b v="1"/>
    <s v="theater/plays"/>
    <n v="101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n v="200.49"/>
    <b v="1"/>
    <s v="theater/plays"/>
    <n v="100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n v="83.974358974358978"/>
    <b v="1"/>
    <s v="theater/plays"/>
    <n v="109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n v="57.258064516129032"/>
    <b v="1"/>
    <s v="theater/plays"/>
    <n v="118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n v="58.064516129032256"/>
    <b v="1"/>
    <s v="theater/plays"/>
    <n v="120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n v="186.80291970802921"/>
    <b v="1"/>
    <s v="theater/plays"/>
    <n v="128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n v="74.117647058823536"/>
    <b v="1"/>
    <s v="theater/plays"/>
    <n v="12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n v="30.714285714285715"/>
    <b v="1"/>
    <s v="theater/plays"/>
    <n v="129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n v="62.666666666666664"/>
    <b v="1"/>
    <s v="theater/plays"/>
    <n v="107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n v="121.36363636363636"/>
    <b v="1"/>
    <s v="theater/plays"/>
    <n v="100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n v="39.743589743589745"/>
    <b v="1"/>
    <s v="theater/plays"/>
    <n v="15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n v="72"/>
    <b v="1"/>
    <s v="theater/plays"/>
    <n v="108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n v="40.632352941176471"/>
    <b v="1"/>
    <s v="theater/plays"/>
    <n v="11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n v="63"/>
    <b v="1"/>
    <s v="theater/plays"/>
    <n v="101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n v="33.666666666666664"/>
    <b v="1"/>
    <s v="theater/plays"/>
    <n v="121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n v="38.589743589743591"/>
    <b v="1"/>
    <s v="theater/plays"/>
    <n v="100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n v="155.95238095238096"/>
    <b v="1"/>
    <s v="theater/plays"/>
    <n v="109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n v="43.2"/>
    <b v="1"/>
    <s v="theater/plays"/>
    <n v="123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n v="15.148518518518518"/>
    <b v="1"/>
    <s v="theater/plays"/>
    <n v="136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n v="83.571428571428569"/>
    <b v="1"/>
    <s v="theater/plays"/>
    <n v="103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n v="140"/>
    <b v="1"/>
    <s v="theater/plays"/>
    <n v="121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n v="80.869565217391298"/>
    <b v="1"/>
    <s v="theater/plays"/>
    <n v="186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n v="53.846153846153847"/>
    <b v="1"/>
    <s v="theater/plays"/>
    <n v="300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n v="30.928571428571427"/>
    <b v="1"/>
    <s v="theater/plays"/>
    <n v="108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n v="67.962962962962962"/>
    <b v="1"/>
    <s v="theater/plays"/>
    <n v="141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n v="27.142857142857142"/>
    <b v="1"/>
    <s v="theater/plays"/>
    <n v="114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n v="110.86538461538461"/>
    <b v="1"/>
    <s v="theater/plays"/>
    <n v="154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n v="106.84210526315789"/>
    <b v="1"/>
    <s v="theater/plays"/>
    <n v="102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n v="105.51546391752578"/>
    <b v="1"/>
    <s v="theater/plays"/>
    <n v="102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n v="132.96296296296296"/>
    <b v="1"/>
    <s v="theater/plays"/>
    <n v="103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n v="51.916666666666664"/>
    <b v="1"/>
    <s v="theater/plays"/>
    <n v="156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n v="310"/>
    <b v="1"/>
    <s v="theater/plays"/>
    <n v="101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n v="26.021739130434781"/>
    <b v="1"/>
    <s v="theater/plays"/>
    <n v="239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n v="105"/>
    <b v="1"/>
    <s v="theater/plays"/>
    <n v="210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n v="86.224999999999994"/>
    <b v="1"/>
    <s v="theater/plays"/>
    <n v="105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n v="114.54545454545455"/>
    <b v="1"/>
    <s v="theater/plays"/>
    <n v="101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n v="47.657142857142858"/>
    <b v="1"/>
    <s v="theater/plays"/>
    <n v="111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n v="72.888888888888886"/>
    <b v="1"/>
    <s v="theater/plays"/>
    <n v="102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n v="49.545505617977533"/>
    <b v="1"/>
    <s v="theater/plays"/>
    <n v="10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n v="25.4"/>
    <b v="1"/>
    <s v="theater/plays"/>
    <n v="127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n v="62.586956521739133"/>
    <b v="1"/>
    <s v="theater/plays"/>
    <n v="339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n v="61.060606060606062"/>
    <b v="1"/>
    <s v="theater/plays"/>
    <n v="101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n v="60.064516129032256"/>
    <b v="0"/>
    <s v="theater/plays"/>
    <n v="9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n v="72.400000000000006"/>
    <b v="0"/>
    <s v="theater/plays"/>
    <n v="7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n v="100"/>
    <b v="0"/>
    <s v="theater/plays"/>
    <n v="1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n v="51.666666666666664"/>
    <b v="0"/>
    <s v="theater/plays"/>
    <n v="11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n v="32.75"/>
    <b v="0"/>
    <s v="theater/plays"/>
    <n v="1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n v="0"/>
    <b v="0"/>
    <s v="theater/plays"/>
    <n v="0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n v="61"/>
    <b v="0"/>
    <s v="theater/plays"/>
    <n v="28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n v="10"/>
    <b v="0"/>
    <s v="theater/plays"/>
    <n v="13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n v="10"/>
    <b v="0"/>
    <s v="theater/plays"/>
    <n v="1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n v="37.5"/>
    <b v="0"/>
    <s v="theater/plays"/>
    <n v="21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n v="45"/>
    <b v="0"/>
    <s v="theater/plays"/>
    <n v="18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n v="100.625"/>
    <b v="0"/>
    <s v="theater/plays"/>
    <n v="20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n v="25.571428571428573"/>
    <b v="0"/>
    <s v="theater/plays"/>
    <n v="18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n v="0"/>
    <b v="0"/>
    <s v="theater/plays"/>
    <n v="0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n v="25"/>
    <b v="0"/>
    <s v="theater/plays"/>
    <n v="2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n v="0"/>
    <b v="0"/>
    <s v="theater/plays"/>
    <n v="0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n v="0"/>
    <b v="0"/>
    <s v="theater/plays"/>
    <n v="0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n v="10"/>
    <b v="0"/>
    <s v="theater/plays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n v="202"/>
    <b v="0"/>
    <s v="theater/plays"/>
    <n v="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n v="25"/>
    <b v="0"/>
    <s v="theater/plays"/>
    <n v="1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n v="99.538461538461533"/>
    <b v="1"/>
    <s v="theater/musical"/>
    <n v="104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n v="75"/>
    <b v="1"/>
    <s v="theater/musical"/>
    <n v="10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n v="215.25"/>
    <b v="1"/>
    <s v="theater/musical"/>
    <n v="100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n v="120.54545454545455"/>
    <b v="1"/>
    <s v="theater/musical"/>
    <n v="133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n v="37.666666666666664"/>
    <b v="1"/>
    <s v="theater/musical"/>
    <n v="113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n v="172.23333333333332"/>
    <b v="1"/>
    <s v="theater/musical"/>
    <n v="103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n v="111.11111111111111"/>
    <b v="1"/>
    <s v="theater/musical"/>
    <n v="120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n v="25.464285714285715"/>
    <b v="1"/>
    <s v="theater/musical"/>
    <n v="130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n v="267.64705882352939"/>
    <b v="1"/>
    <s v="theater/musical"/>
    <n v="101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n v="75.959999999999994"/>
    <b v="1"/>
    <s v="theater/musical"/>
    <n v="109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n v="59.03846153846154"/>
    <b v="1"/>
    <s v="theater/musical"/>
    <n v="102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n v="50.111022727272733"/>
    <b v="1"/>
    <s v="theater/musical"/>
    <n v="110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n v="55.502967032967035"/>
    <b v="1"/>
    <s v="theater/musical"/>
    <n v="101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n v="166.66666666666666"/>
    <b v="1"/>
    <s v="theater/musical"/>
    <n v="100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n v="47.428571428571431"/>
    <b v="1"/>
    <s v="theater/musical"/>
    <n v="106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n v="64.935064935064929"/>
    <b v="1"/>
    <s v="theater/musical"/>
    <n v="100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n v="55.555555555555557"/>
    <b v="1"/>
    <s v="theater/musical"/>
    <n v="100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n v="74.224299065420567"/>
    <b v="1"/>
    <s v="theater/musical"/>
    <n v="113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n v="106.9271875"/>
    <b v="1"/>
    <s v="theater/musical"/>
    <n v="103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n v="41.696428571428569"/>
    <b v="1"/>
    <s v="theater/musical"/>
    <n v="117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n v="74.243275862068955"/>
    <b v="1"/>
    <s v="theater/musical"/>
    <n v="108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n v="73.333333333333329"/>
    <b v="1"/>
    <s v="theater/musical"/>
    <n v="100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n v="100"/>
    <b v="1"/>
    <s v="theater/musical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n v="38.421052631578945"/>
    <b v="1"/>
    <s v="theater/musical"/>
    <n v="146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n v="166.96969696969697"/>
    <b v="1"/>
    <s v="theater/musical"/>
    <n v="110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n v="94.912280701754383"/>
    <b v="1"/>
    <s v="theater/musical"/>
    <n v="108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n v="100"/>
    <b v="1"/>
    <s v="theater/musical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n v="143.21428571428572"/>
    <b v="1"/>
    <s v="theater/musical"/>
    <n v="100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n v="90.819148936170208"/>
    <b v="1"/>
    <s v="theater/musical"/>
    <n v="107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n v="48.542372881355931"/>
    <b v="1"/>
    <s v="theater/musical"/>
    <n v="143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n v="70.027777777777771"/>
    <b v="1"/>
    <s v="theater/musical"/>
    <n v="105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n v="135.62608695652173"/>
    <b v="1"/>
    <s v="theater/musical"/>
    <n v="104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n v="100"/>
    <b v="1"/>
    <s v="theater/musical"/>
    <n v="12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n v="94.90384615384616"/>
    <b v="1"/>
    <s v="theater/musical"/>
    <n v="110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n v="75.370370370370367"/>
    <b v="1"/>
    <s v="theater/musical"/>
    <n v="102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n v="64.458333333333329"/>
    <b v="1"/>
    <s v="theater/musical"/>
    <n v="1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n v="115"/>
    <b v="1"/>
    <s v="theater/musical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n v="100.5"/>
    <b v="1"/>
    <s v="theater/musical"/>
    <n v="151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n v="93.774647887323937"/>
    <b v="1"/>
    <s v="theater/musical"/>
    <n v="111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n v="35.1"/>
    <b v="1"/>
    <s v="theater/musical"/>
    <n v="100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n v="500"/>
    <b v="0"/>
    <s v="theater/musical"/>
    <n v="1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n v="29"/>
    <b v="0"/>
    <s v="theater/musical"/>
    <n v="3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n v="0"/>
    <b v="0"/>
    <s v="theater/musical"/>
    <n v="0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n v="0"/>
    <b v="0"/>
    <s v="theater/musical"/>
    <n v="0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n v="17.5"/>
    <b v="0"/>
    <s v="theater/musical"/>
    <n v="0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n v="174"/>
    <b v="0"/>
    <s v="theater/musical"/>
    <n v="60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n v="50"/>
    <b v="0"/>
    <s v="theater/musical"/>
    <n v="1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n v="5"/>
    <b v="0"/>
    <s v="theater/musical"/>
    <n v="2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n v="1"/>
    <b v="0"/>
    <s v="theater/musical"/>
    <n v="0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n v="145.40540540540542"/>
    <b v="0"/>
    <s v="theater/musical"/>
    <n v="90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n v="205"/>
    <b v="0"/>
    <s v="theater/musical"/>
    <n v="1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n v="100.5"/>
    <b v="0"/>
    <s v="theater/musical"/>
    <n v="4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n v="55.0625"/>
    <b v="0"/>
    <s v="theater/musical"/>
    <n v="4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n v="47.333333333333336"/>
    <b v="0"/>
    <s v="theater/musical"/>
    <n v="9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n v="0"/>
    <b v="0"/>
    <s v="theater/musical"/>
    <n v="0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n v="58.95"/>
    <b v="0"/>
    <s v="theater/musical"/>
    <n v="20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n v="0"/>
    <b v="0"/>
    <s v="theater/musical"/>
    <n v="0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n v="1.5"/>
    <b v="0"/>
    <s v="theater/musical"/>
    <n v="0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n v="5"/>
    <b v="0"/>
    <s v="theater/musical"/>
    <n v="0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n v="50.555555555555557"/>
    <b v="0"/>
    <s v="theater/musical"/>
    <n v="30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n v="41.666666666666664"/>
    <b v="1"/>
    <s v="theater/plays"/>
    <n v="100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n v="53.289473684210527"/>
    <b v="1"/>
    <s v="theater/plays"/>
    <n v="101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n v="70.230769230769226"/>
    <b v="1"/>
    <s v="theater/plays"/>
    <n v="122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n v="43.421052631578945"/>
    <b v="1"/>
    <s v="theater/plays"/>
    <n v="330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n v="199.18181818181819"/>
    <b v="1"/>
    <s v="theater/plays"/>
    <n v="110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n v="78.518148148148143"/>
    <b v="1"/>
    <s v="theater/plays"/>
    <n v="101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n v="61.823529411764703"/>
    <b v="1"/>
    <s v="theater/plays"/>
    <n v="140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n v="50.000500000000002"/>
    <b v="1"/>
    <s v="theater/plays"/>
    <n v="100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n v="48.339729729729726"/>
    <b v="1"/>
    <s v="theater/plays"/>
    <n v="119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n v="107.25"/>
    <b v="1"/>
    <s v="theater/plays"/>
    <n v="107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n v="57"/>
    <b v="1"/>
    <s v="theater/plays"/>
    <n v="228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n v="40.92307692307692"/>
    <b v="1"/>
    <s v="theater/plays"/>
    <n v="106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n v="21.5"/>
    <b v="1"/>
    <s v="theater/plays"/>
    <n v="143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n v="79.543478260869563"/>
    <b v="1"/>
    <s v="theater/plays"/>
    <n v="105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n v="72.381578947368425"/>
    <b v="1"/>
    <s v="theater/plays"/>
    <n v="110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n v="64.634146341463421"/>
    <b v="1"/>
    <s v="theater/plays"/>
    <n v="106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n v="38.571428571428569"/>
    <b v="1"/>
    <s v="theater/plays"/>
    <n v="108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n v="107.57142857142857"/>
    <b v="1"/>
    <s v="theater/plays"/>
    <n v="105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n v="27.5"/>
    <b v="1"/>
    <s v="theater/plays"/>
    <n v="119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n v="70.461538461538467"/>
    <b v="1"/>
    <s v="theater/plays"/>
    <n v="153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n v="178.57142857142858"/>
    <b v="1"/>
    <s v="theater/plays"/>
    <n v="100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n v="62.625"/>
    <b v="1"/>
    <s v="theater/plays"/>
    <n v="100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n v="75"/>
    <b v="1"/>
    <s v="theater/plays"/>
    <n v="22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n v="58.901111111111113"/>
    <b v="1"/>
    <s v="theater/plays"/>
    <n v="106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n v="139.55555555555554"/>
    <b v="1"/>
    <s v="theater/plays"/>
    <n v="105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n v="70"/>
    <b v="1"/>
    <s v="theater/plays"/>
    <n v="117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n v="57.385964912280699"/>
    <b v="1"/>
    <s v="theater/plays"/>
    <n v="10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n v="40"/>
    <b v="1"/>
    <s v="theater/plays"/>
    <n v="16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n v="64.285714285714292"/>
    <b v="1"/>
    <s v="theater/plays"/>
    <n v="113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n v="120.11764705882354"/>
    <b v="1"/>
    <s v="theater/plays"/>
    <n v="102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n v="1008.24"/>
    <b v="1"/>
    <s v="theater/plays"/>
    <n v="101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n v="63.28125"/>
    <b v="1"/>
    <s v="theater/plays"/>
    <n v="101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n v="21.666666666666668"/>
    <b v="1"/>
    <s v="theater/plays"/>
    <n v="6500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n v="25.647058823529413"/>
    <b v="0"/>
    <s v="theater/plays"/>
    <n v="9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n v="47.695652173913047"/>
    <b v="0"/>
    <s v="theater/plays"/>
    <n v="22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n v="56.05263157894737"/>
    <b v="0"/>
    <s v="theater/plays"/>
    <n v="21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n v="81.319999999999993"/>
    <b v="0"/>
    <s v="theater/plays"/>
    <n v="41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n v="70.166666666666671"/>
    <b v="0"/>
    <s v="theater/plays"/>
    <n v="2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n v="23.625"/>
    <b v="0"/>
    <s v="theater/plays"/>
    <n v="3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n v="188.55555555555554"/>
    <b v="0"/>
    <s v="theater/plays"/>
    <n v="16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n v="49.511627906976742"/>
    <b v="0"/>
    <s v="theater/plays"/>
    <n v="16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n v="75.464285714285708"/>
    <b v="0"/>
    <s v="theater/plays"/>
    <n v="7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n v="9.5"/>
    <b v="0"/>
    <s v="theater/plays"/>
    <n v="4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n v="35.5"/>
    <b v="0"/>
    <s v="theater/plays"/>
    <n v="34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n v="10"/>
    <b v="0"/>
    <s v="theater/plays"/>
    <n v="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n v="13"/>
    <b v="0"/>
    <s v="theater/plays"/>
    <n v="0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n v="89.4"/>
    <b v="0"/>
    <s v="theater/plays"/>
    <n v="16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n v="25"/>
    <b v="0"/>
    <s v="theater/plays"/>
    <n v="3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n v="1"/>
    <b v="0"/>
    <s v="theater/plays"/>
    <n v="0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n v="65"/>
    <b v="0"/>
    <s v="theater/plays"/>
    <n v="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n v="10"/>
    <b v="0"/>
    <s v="theater/plays"/>
    <n v="2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n v="1"/>
    <b v="0"/>
    <s v="theater/plays"/>
    <n v="0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n v="81.538461538461533"/>
    <b v="0"/>
    <s v="theater/plays"/>
    <n v="18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n v="100"/>
    <b v="0"/>
    <s v="theater/plays"/>
    <n v="5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n v="1"/>
    <b v="0"/>
    <s v="theater/plays"/>
    <n v="0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n v="0"/>
    <b v="0"/>
    <s v="theater/plays"/>
    <n v="0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n v="20"/>
    <b v="0"/>
    <s v="theater/plays"/>
    <n v="1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n v="46.428571428571431"/>
    <b v="0"/>
    <s v="theater/plays"/>
    <n v="27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n v="5.5"/>
    <b v="0"/>
    <s v="theater/plays"/>
    <n v="1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n v="50.2"/>
    <b v="0"/>
    <s v="theater/plays"/>
    <n v="13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n v="10"/>
    <b v="0"/>
    <s v="theater/musical"/>
    <n v="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n v="30.133333333333333"/>
    <b v="0"/>
    <s v="theater/musical"/>
    <n v="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n v="150"/>
    <b v="0"/>
    <s v="theater/musical"/>
    <n v="15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n v="13.333333333333334"/>
    <b v="0"/>
    <s v="theater/musical"/>
    <n v="3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n v="0"/>
    <b v="0"/>
    <s v="theater/musical"/>
    <n v="0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n v="0"/>
    <b v="0"/>
    <s v="theater/musical"/>
    <n v="0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n v="0"/>
    <b v="0"/>
    <s v="theater/musical"/>
    <n v="0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n v="0"/>
    <b v="0"/>
    <s v="theater/musical"/>
    <n v="0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n v="44.760869565217391"/>
    <b v="0"/>
    <s v="theater/musical"/>
    <n v="53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n v="88.642857142857139"/>
    <b v="0"/>
    <s v="theater/musical"/>
    <n v="5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n v="10"/>
    <b v="0"/>
    <s v="theater/musical"/>
    <n v="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n v="0"/>
    <b v="0"/>
    <s v="theater/musical"/>
    <n v="0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n v="57.647058823529413"/>
    <b v="0"/>
    <s v="theater/musical"/>
    <n v="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n v="25"/>
    <b v="0"/>
    <s v="theater/musical"/>
    <n v="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n v="0"/>
    <b v="0"/>
    <s v="theater/musical"/>
    <n v="0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n v="0"/>
    <b v="0"/>
    <s v="theater/musical"/>
    <n v="0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n v="0"/>
    <b v="0"/>
    <s v="theater/musical"/>
    <n v="0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n v="0"/>
    <b v="0"/>
    <s v="theater/musical"/>
    <n v="0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x v="78"/>
    <n v="0"/>
    <b v="0"/>
    <s v="theater/musical"/>
    <n v="0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n v="17.5"/>
    <b v="0"/>
    <s v="theater/musical"/>
    <n v="2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n v="38.714285714285715"/>
    <b v="0"/>
    <s v="theater/plays"/>
    <n v="27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n v="13.111111111111111"/>
    <b v="0"/>
    <s v="theater/plays"/>
    <n v="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n v="315.5"/>
    <b v="0"/>
    <s v="theater/plays"/>
    <n v="17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n v="37.142857142857146"/>
    <b v="0"/>
    <s v="theater/plays"/>
    <n v="33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n v="0"/>
    <b v="0"/>
    <s v="theater/plays"/>
    <n v="0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n v="128.27380952380952"/>
    <b v="0"/>
    <s v="theater/plays"/>
    <n v="2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n v="47.272727272727273"/>
    <b v="0"/>
    <s v="theater/plays"/>
    <n v="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n v="50"/>
    <b v="0"/>
    <s v="theater/plays"/>
    <n v="5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n v="42.5"/>
    <b v="0"/>
    <s v="theater/plays"/>
    <n v="11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n v="44"/>
    <b v="0"/>
    <s v="theater/plays"/>
    <n v="18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n v="50.875"/>
    <b v="0"/>
    <s v="theater/plays"/>
    <n v="33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n v="62.5"/>
    <b v="0"/>
    <s v="theater/plays"/>
    <n v="1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n v="27"/>
    <b v="0"/>
    <s v="theater/plays"/>
    <n v="5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n v="25"/>
    <b v="0"/>
    <s v="theater/plays"/>
    <n v="1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n v="47.258064516129032"/>
    <b v="0"/>
    <s v="theater/plays"/>
    <n v="49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n v="0"/>
    <b v="0"/>
    <s v="theater/plays"/>
    <n v="0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n v="1.5"/>
    <b v="0"/>
    <s v="theater/plays"/>
    <n v="0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n v="24.714285714285715"/>
    <b v="0"/>
    <s v="theater/plays"/>
    <n v="12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n v="63.125"/>
    <b v="0"/>
    <s v="theater/plays"/>
    <n v="67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n v="38.25"/>
    <b v="0"/>
    <s v="theater/plays"/>
    <n v="1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n v="16.25"/>
    <b v="0"/>
    <s v="theater/plays"/>
    <n v="9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n v="33.75"/>
    <b v="0"/>
    <s v="theater/plays"/>
    <n v="0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n v="61.666666666666664"/>
    <b v="0"/>
    <s v="theater/plays"/>
    <n v="3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n v="83.138888888888886"/>
    <b v="0"/>
    <s v="theater/plays"/>
    <n v="37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n v="1"/>
    <b v="0"/>
    <s v="theater/plays"/>
    <n v="0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n v="142.85714285714286"/>
    <b v="0"/>
    <s v="theater/plays"/>
    <n v="10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n v="33.666666666666664"/>
    <b v="0"/>
    <s v="theater/plays"/>
    <n v="36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n v="5"/>
    <b v="0"/>
    <s v="theater/plays"/>
    <n v="0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n v="0"/>
    <b v="0"/>
    <s v="theater/plays"/>
    <n v="0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n v="10"/>
    <b v="0"/>
    <s v="theater/plays"/>
    <n v="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n v="40"/>
    <b v="0"/>
    <s v="theater/plays"/>
    <n v="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n v="30"/>
    <b v="0"/>
    <s v="theater/plays"/>
    <n v="2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n v="45"/>
    <b v="0"/>
    <s v="theater/plays"/>
    <n v="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n v="0"/>
    <b v="0"/>
    <s v="theater/plays"/>
    <n v="0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n v="10.166666666666666"/>
    <b v="0"/>
    <s v="theater/plays"/>
    <n v="8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n v="81.411764705882348"/>
    <b v="0"/>
    <s v="theater/plays"/>
    <n v="12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n v="57.25"/>
    <b v="0"/>
    <s v="theater/plays"/>
    <n v="1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n v="5"/>
    <b v="0"/>
    <s v="theater/plays"/>
    <n v="10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n v="15"/>
    <b v="0"/>
    <s v="theater/plays"/>
    <n v="0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n v="12.5"/>
    <b v="0"/>
    <s v="theater/plays"/>
    <n v="1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n v="93"/>
    <b v="0"/>
    <s v="theater/plays"/>
    <n v="1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n v="32.357142857142854"/>
    <b v="0"/>
    <s v="theater/plays"/>
    <n v="2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n v="0"/>
    <b v="0"/>
    <s v="theater/plays"/>
    <n v="0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n v="0"/>
    <b v="0"/>
    <s v="theater/plays"/>
    <n v="0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n v="1"/>
    <b v="0"/>
    <s v="theater/plays"/>
    <n v="0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n v="91.833333333333329"/>
    <b v="0"/>
    <s v="theater/plays"/>
    <n v="16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n v="45.833333333333336"/>
    <b v="0"/>
    <s v="theater/plays"/>
    <n v="11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n v="57.173913043478258"/>
    <b v="0"/>
    <s v="theater/plays"/>
    <n v="44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n v="0"/>
    <b v="0"/>
    <s v="theater/plays"/>
    <n v="0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n v="248.5"/>
    <b v="0"/>
    <s v="theater/plays"/>
    <n v="86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n v="79.400000000000006"/>
    <b v="0"/>
    <s v="theater/plays"/>
    <n v="12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n v="5"/>
    <b v="0"/>
    <s v="theater/plays"/>
    <n v="0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n v="5.5"/>
    <b v="0"/>
    <s v="theater/plays"/>
    <n v="0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n v="25"/>
    <b v="0"/>
    <s v="theater/plays"/>
    <n v="1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n v="0"/>
    <b v="0"/>
    <s v="theater/plays"/>
    <n v="0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n v="137.07692307692307"/>
    <b v="0"/>
    <s v="theater/plays"/>
    <n v="36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n v="0"/>
    <b v="0"/>
    <s v="theater/plays"/>
    <n v="0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n v="5"/>
    <b v="0"/>
    <s v="theater/plays"/>
    <n v="0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n v="39"/>
    <b v="0"/>
    <s v="theater/plays"/>
    <n v="3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n v="50.5"/>
    <b v="0"/>
    <s v="theater/plays"/>
    <n v="3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n v="0"/>
    <b v="0"/>
    <s v="theater/plays"/>
    <n v="0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n v="49.28125"/>
    <b v="0"/>
    <s v="theater/plays"/>
    <n v="16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n v="25"/>
    <b v="0"/>
    <s v="theater/plays"/>
    <n v="1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n v="1"/>
    <b v="0"/>
    <s v="theater/plays"/>
    <n v="0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n v="25"/>
    <b v="0"/>
    <s v="theater/plays"/>
    <n v="0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n v="0"/>
    <b v="0"/>
    <s v="theater/plays"/>
    <n v="0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n v="0"/>
    <b v="0"/>
    <s v="theater/plays"/>
    <n v="0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n v="53.125"/>
    <b v="0"/>
    <s v="theater/plays"/>
    <n v="24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n v="0"/>
    <b v="0"/>
    <s v="theater/plays"/>
    <n v="0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n v="7"/>
    <b v="0"/>
    <s v="theater/plays"/>
    <n v="0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n v="40.0625"/>
    <b v="0"/>
    <s v="theater/plays"/>
    <n v="32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n v="24.333333333333332"/>
    <b v="0"/>
    <s v="theater/plays"/>
    <n v="24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n v="11.25"/>
    <b v="0"/>
    <s v="theater/plays"/>
    <n v="2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n v="10.5"/>
    <b v="0"/>
    <s v="theater/plays"/>
    <n v="0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n v="15"/>
    <b v="0"/>
    <s v="theater/plays"/>
    <n v="3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n v="0"/>
    <b v="0"/>
    <s v="theater/plays"/>
    <n v="0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n v="42"/>
    <b v="0"/>
    <s v="theater/plays"/>
    <n v="6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n v="71.25"/>
    <b v="0"/>
    <s v="theater/plays"/>
    <n v="14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n v="22.5"/>
    <b v="0"/>
    <s v="theater/plays"/>
    <n v="1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n v="41"/>
    <b v="0"/>
    <s v="theater/plays"/>
    <n v="24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n v="47.909090909090907"/>
    <b v="0"/>
    <s v="theater/plays"/>
    <n v="11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n v="35.166666666666664"/>
    <b v="0"/>
    <s v="theater/plays"/>
    <n v="7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n v="5.5"/>
    <b v="0"/>
    <s v="theater/plays"/>
    <n v="0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n v="22.666666666666668"/>
    <b v="0"/>
    <s v="theater/plays"/>
    <n v="1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n v="26.375"/>
    <b v="0"/>
    <s v="theater/plays"/>
    <n v="21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n v="105.54054054054055"/>
    <b v="0"/>
    <s v="theater/plays"/>
    <n v="78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n v="29.09090909090909"/>
    <b v="0"/>
    <s v="theater/plays"/>
    <n v="32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n v="0"/>
    <b v="0"/>
    <s v="theater/plays"/>
    <n v="0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n v="62"/>
    <b v="0"/>
    <s v="theater/plays"/>
    <n v="48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n v="217.5"/>
    <b v="0"/>
    <s v="theater/plays"/>
    <n v="1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n v="26.75"/>
    <b v="0"/>
    <s v="theater/plays"/>
    <n v="11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n v="18.333333333333332"/>
    <b v="0"/>
    <s v="theater/plays"/>
    <n v="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n v="64.285714285714292"/>
    <b v="0"/>
    <s v="theater/plays"/>
    <n v="18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n v="175"/>
    <b v="0"/>
    <s v="theater/plays"/>
    <n v="4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n v="34"/>
    <b v="0"/>
    <s v="theater/plays"/>
    <n v="20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n v="84.282608695652172"/>
    <b v="0"/>
    <s v="theater/plays"/>
    <n v="35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n v="9.5"/>
    <b v="0"/>
    <s v="theater/plays"/>
    <n v="6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n v="33.736842105263158"/>
    <b v="0"/>
    <s v="theater/plays"/>
    <n v="32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n v="37.53846153846154"/>
    <b v="0"/>
    <s v="theater/plays"/>
    <n v="10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n v="11.615384615384615"/>
    <b v="0"/>
    <s v="theater/plays"/>
    <n v="38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n v="8"/>
    <b v="0"/>
    <s v="theater/plays"/>
    <n v="2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n v="0"/>
    <b v="0"/>
    <s v="theater/plays"/>
    <n v="0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n v="23"/>
    <b v="0"/>
    <s v="theater/plays"/>
    <n v="4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n v="100"/>
    <b v="0"/>
    <s v="theater/plays"/>
    <n v="2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n v="60.111111111111114"/>
    <b v="0"/>
    <s v="theater/plays"/>
    <n v="5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n v="3"/>
    <b v="0"/>
    <s v="theater/plays"/>
    <n v="0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n v="5"/>
    <b v="0"/>
    <s v="theater/plays"/>
    <n v="0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n v="17.5"/>
    <b v="0"/>
    <s v="theater/plays"/>
    <n v="3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n v="29.235294117647058"/>
    <b v="0"/>
    <s v="theater/plays"/>
    <n v="17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n v="0"/>
    <b v="0"/>
    <s v="theater/plays"/>
    <n v="0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n v="59.583333333333336"/>
    <b v="0"/>
    <s v="theater/plays"/>
    <n v="57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n v="82.571428571428569"/>
    <b v="0"/>
    <s v="theater/plays"/>
    <n v="17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n v="10"/>
    <b v="0"/>
    <s v="theater/plays"/>
    <n v="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n v="32.357142857142854"/>
    <b v="0"/>
    <s v="theater/plays"/>
    <n v="38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n v="5.75"/>
    <b v="0"/>
    <s v="theater/plays"/>
    <n v="2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n v="100.5"/>
    <b v="0"/>
    <s v="theater/plays"/>
    <n v="10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n v="1"/>
    <b v="0"/>
    <s v="theater/plays"/>
    <n v="0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n v="20"/>
    <b v="0"/>
    <s v="theater/plays"/>
    <n v="1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n v="2"/>
    <b v="0"/>
    <s v="theater/plays"/>
    <n v="0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n v="5"/>
    <b v="0"/>
    <s v="theater/plays"/>
    <n v="0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n v="15"/>
    <b v="0"/>
    <s v="theater/plays"/>
    <n v="6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n v="25"/>
    <b v="0"/>
    <s v="theater/plays"/>
    <n v="4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n v="45.842105263157897"/>
    <b v="0"/>
    <s v="theater/plays"/>
    <n v="24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n v="4.75"/>
    <b v="0"/>
    <s v="theater/plays"/>
    <n v="8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n v="0"/>
    <b v="0"/>
    <s v="theater/plays"/>
    <n v="0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n v="13"/>
    <b v="0"/>
    <s v="theater/plays"/>
    <n v="1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n v="0"/>
    <b v="0"/>
    <s v="theater/plays"/>
    <n v="0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n v="1"/>
    <b v="0"/>
    <s v="theater/plays"/>
    <n v="0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n v="10"/>
    <b v="0"/>
    <s v="theater/plays"/>
    <n v="14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n v="52.5"/>
    <b v="0"/>
    <s v="theater/plays"/>
    <n v="1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n v="32.5"/>
    <b v="0"/>
    <s v="theater/plays"/>
    <n v="9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n v="7.25"/>
    <b v="0"/>
    <s v="theater/plays"/>
    <n v="1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n v="33.333333333333336"/>
    <b v="0"/>
    <s v="theater/plays"/>
    <n v="17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n v="62.5"/>
    <b v="0"/>
    <s v="theater/plays"/>
    <n v="1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n v="63.558375634517766"/>
    <b v="0"/>
    <s v="theater/plays"/>
    <n v="70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n v="0"/>
    <b v="0"/>
    <s v="theater/plays"/>
    <n v="0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n v="10"/>
    <b v="0"/>
    <s v="theater/plays"/>
    <n v="1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n v="62.5"/>
    <b v="0"/>
    <s v="theater/plays"/>
    <n v="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n v="0"/>
    <b v="0"/>
    <s v="theater/plays"/>
    <n v="0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n v="30.714285714285715"/>
    <b v="0"/>
    <s v="theater/plays"/>
    <n v="7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n v="51"/>
    <b v="0"/>
    <s v="theater/plays"/>
    <n v="28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n v="0"/>
    <b v="0"/>
    <s v="theater/plays"/>
    <n v="0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n v="66.666666666666671"/>
    <b v="0"/>
    <s v="theater/plays"/>
    <n v="16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n v="0"/>
    <b v="0"/>
    <s v="theater/plays"/>
    <n v="0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n v="59"/>
    <b v="0"/>
    <s v="theater/plays"/>
    <n v="7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n v="65.340319148936175"/>
    <b v="0"/>
    <s v="theater/plays"/>
    <n v="26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n v="100"/>
    <b v="0"/>
    <s v="theater/plays"/>
    <n v="1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n v="147.4"/>
    <b v="0"/>
    <s v="theater/plays"/>
    <n v="37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n v="166.05882352941177"/>
    <b v="0"/>
    <s v="theater/plays"/>
    <n v="4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n v="40"/>
    <b v="0"/>
    <s v="theater/plays"/>
    <n v="11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n v="75.25"/>
    <b v="0"/>
    <s v="theater/plays"/>
    <n v="12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n v="60"/>
    <b v="0"/>
    <s v="theater/plays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n v="1250"/>
    <b v="0"/>
    <s v="theater/plays"/>
    <n v="31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n v="10.5"/>
    <b v="0"/>
    <s v="theater/plays"/>
    <n v="0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n v="7"/>
    <b v="0"/>
    <s v="theater/plays"/>
    <n v="0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n v="0"/>
    <b v="0"/>
    <s v="theater/plays"/>
    <n v="0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n v="56.25"/>
    <b v="0"/>
    <s v="theater/plays"/>
    <n v="38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n v="1"/>
    <b v="0"/>
    <s v="theater/plays"/>
    <n v="0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n v="38.333333333333336"/>
    <b v="0"/>
    <s v="theater/plays"/>
    <n v="8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n v="27.5"/>
    <b v="0"/>
    <s v="theater/plays"/>
    <n v="2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n v="32.978021978021978"/>
    <b v="0"/>
    <s v="theater/plays"/>
    <n v="1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n v="16"/>
    <b v="0"/>
    <s v="theater/plays"/>
    <n v="0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n v="1"/>
    <b v="0"/>
    <s v="theater/plays"/>
    <n v="0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n v="0"/>
    <b v="0"/>
    <s v="theater/plays"/>
    <n v="0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n v="86.615384615384613"/>
    <b v="0"/>
    <s v="theater/plays"/>
    <n v="38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n v="55"/>
    <b v="0"/>
    <s v="theater/plays"/>
    <n v="22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n v="0"/>
    <b v="0"/>
    <s v="theater/plays"/>
    <n v="0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n v="41.952380952380949"/>
    <b v="0"/>
    <s v="theater/plays"/>
    <n v="18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n v="88.333333333333329"/>
    <b v="0"/>
    <s v="theater/plays"/>
    <n v="53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n v="129.16666666666666"/>
    <b v="0"/>
    <s v="theater/plays"/>
    <n v="22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n v="23.75"/>
    <b v="0"/>
    <s v="theater/plays"/>
    <n v="3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n v="35.714285714285715"/>
    <b v="0"/>
    <s v="theater/plays"/>
    <n v="3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n v="57"/>
    <b v="0"/>
    <s v="theater/plays"/>
    <n v="3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n v="0"/>
    <b v="0"/>
    <s v="theater/plays"/>
    <n v="0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n v="163.33333333333334"/>
    <b v="0"/>
    <s v="theater/plays"/>
    <n v="2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n v="15"/>
    <b v="0"/>
    <s v="theater/plays"/>
    <n v="1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n v="64.166666666666671"/>
    <b v="0"/>
    <s v="theater/plays"/>
    <n v="19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n v="6.75"/>
    <b v="0"/>
    <s v="theater/plays"/>
    <n v="1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n v="25"/>
    <b v="0"/>
    <s v="theater/plays"/>
    <n v="0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n v="179.11764705882354"/>
    <b v="0"/>
    <s v="theater/plays"/>
    <n v="61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n v="34.950000000000003"/>
    <b v="0"/>
    <s v="theater/plays"/>
    <n v="1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n v="33.07692307692308"/>
    <b v="0"/>
    <s v="theater/plays"/>
    <n v="34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n v="27.5"/>
    <b v="0"/>
    <s v="theater/plays"/>
    <n v="17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n v="0"/>
    <b v="0"/>
    <s v="theater/plays"/>
    <n v="0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n v="2"/>
    <b v="0"/>
    <s v="theater/plays"/>
    <n v="0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n v="18.5"/>
    <b v="0"/>
    <s v="theater/plays"/>
    <n v="1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n v="35"/>
    <b v="0"/>
    <s v="theater/plays"/>
    <n v="27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n v="44.307692307692307"/>
    <b v="0"/>
    <s v="theater/plays"/>
    <n v="29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n v="0"/>
    <b v="0"/>
    <s v="theater/plays"/>
    <n v="0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n v="222.5"/>
    <b v="0"/>
    <s v="theater/plays"/>
    <n v="9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n v="0"/>
    <b v="0"/>
    <s v="theater/plays"/>
    <n v="0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n v="5"/>
    <b v="0"/>
    <s v="theater/plays"/>
    <n v="0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n v="0"/>
    <b v="0"/>
    <s v="theater/plays"/>
    <n v="0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n v="29.166666666666668"/>
    <b v="0"/>
    <s v="theater/plays"/>
    <n v="16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n v="1.5"/>
    <b v="0"/>
    <s v="theater/plays"/>
    <n v="2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n v="126.5"/>
    <b v="0"/>
    <s v="theater/plays"/>
    <n v="22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n v="10"/>
    <b v="0"/>
    <s v="theater/plays"/>
    <n v="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n v="10"/>
    <b v="0"/>
    <s v="theater/plays"/>
    <n v="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n v="9.4"/>
    <b v="0"/>
    <s v="theater/plays"/>
    <n v="5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n v="0"/>
    <b v="0"/>
    <s v="theater/plays"/>
    <n v="0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n v="72"/>
    <b v="0"/>
    <s v="theater/plays"/>
    <n v="11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n v="30"/>
    <b v="0"/>
    <s v="theater/plays"/>
    <n v="5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n v="10.666666666666666"/>
    <b v="0"/>
    <s v="theater/plays"/>
    <n v="3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n v="25.5"/>
    <b v="0"/>
    <s v="theater/plays"/>
    <n v="13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n v="20"/>
    <b v="0"/>
    <s v="theater/plays"/>
    <n v="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n v="15"/>
    <b v="0"/>
    <s v="theater/plays"/>
    <n v="2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n v="91.25"/>
    <b v="0"/>
    <s v="theater/plays"/>
    <n v="37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n v="800"/>
    <b v="0"/>
    <s v="theater/plays"/>
    <n v="3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n v="80"/>
    <b v="0"/>
    <s v="theater/plays"/>
    <n v="11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n v="0"/>
    <b v="0"/>
    <s v="theater/plays"/>
    <n v="0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n v="0"/>
    <b v="0"/>
    <s v="theater/plays"/>
    <n v="0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n v="50"/>
    <b v="0"/>
    <s v="theater/plays"/>
    <n v="1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n v="0"/>
    <b v="0"/>
    <s v="theater/plays"/>
    <n v="0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n v="0"/>
    <b v="0"/>
    <s v="theater/plays"/>
    <n v="0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n v="22.833333333333332"/>
    <b v="0"/>
    <s v="theater/plays"/>
    <n v="27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n v="16.666666666666668"/>
    <b v="0"/>
    <s v="theater/plays"/>
    <n v="10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n v="45.785714285714285"/>
    <b v="0"/>
    <s v="theater/plays"/>
    <n v="21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n v="383.33333333333331"/>
    <b v="0"/>
    <s v="theater/plays"/>
    <n v="7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n v="106.96969696969697"/>
    <b v="0"/>
    <s v="theater/plays"/>
    <n v="71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n v="10.25"/>
    <b v="0"/>
    <s v="theater/plays"/>
    <n v="2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n v="59"/>
    <b v="0"/>
    <s v="theater/plays"/>
    <n v="2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n v="0"/>
    <b v="0"/>
    <s v="theater/plays"/>
    <n v="0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n v="14.333333333333334"/>
    <b v="0"/>
    <s v="theater/plays"/>
    <n v="29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n v="15.666666666666666"/>
    <b v="0"/>
    <s v="theater/plays"/>
    <n v="3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n v="1"/>
    <b v="0"/>
    <s v="theater/plays"/>
    <n v="0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n v="1"/>
    <b v="0"/>
    <s v="theater/plays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AB6C67-172C-4BE3-B5E1-9739A3F94AD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178377-187D-46F1-93AB-7DD9188B0AC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E2DF2-9AA2-450D-8078-80D9566EA72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 countA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s" fld="18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3" width="24.5546875" customWidth="1"/>
    <col min="14" max="14" width="36.44140625" customWidth="1"/>
    <col min="15" max="15" width="25.77734375" style="6" customWidth="1"/>
    <col min="16" max="16" width="41.109375" customWidth="1"/>
    <col min="17" max="17" width="21.21875" customWidth="1"/>
    <col min="18" max="18" width="22.44140625" customWidth="1"/>
    <col min="19" max="19" width="30.21875" bestFit="1" customWidth="1"/>
    <col min="20" max="20" width="28.44140625" bestFit="1" customWidth="1"/>
    <col min="23" max="23" width="29.109375" customWidth="1"/>
    <col min="24" max="24" width="22" customWidth="1"/>
    <col min="25" max="25" width="18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5" t="s">
        <v>8306</v>
      </c>
      <c r="P1" s="1" t="s">
        <v>8264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7">
        <f>IF(L2 = 0, 0, E2/L2)</f>
        <v>63.917582417582416</v>
      </c>
      <c r="N2" t="b">
        <v>1</v>
      </c>
      <c r="O2" s="6">
        <f t="shared" ref="O2:O65" si="0">ROUND((E2/D2)*100,0)</f>
        <v>137</v>
      </c>
      <c r="P2" t="s">
        <v>8265</v>
      </c>
      <c r="Q2" t="str">
        <f>LEFT(P2,FIND("/",P2)-1)</f>
        <v>film &amp; video</v>
      </c>
      <c r="R2" t="str">
        <f>REPLACE(P2,1,FIND("/",P2),"")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7">
        <f t="shared" ref="M3:M66" si="1">IF(L3 = 0, 0, E3/L3)</f>
        <v>185.48101265822785</v>
      </c>
      <c r="N3" t="b">
        <v>1</v>
      </c>
      <c r="O3" s="6">
        <f t="shared" si="0"/>
        <v>143</v>
      </c>
      <c r="P3" t="s">
        <v>8265</v>
      </c>
      <c r="Q3" t="str">
        <f t="shared" ref="Q3:Q66" si="2">LEFT(P3,FIND("/",P3)-1)</f>
        <v>film &amp; video</v>
      </c>
      <c r="R3" t="str">
        <f t="shared" ref="R3:R66" si="3">REPLACE(P3,1,FIND("/",P3),"")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7">
        <f t="shared" si="1"/>
        <v>15</v>
      </c>
      <c r="N4" t="b">
        <v>1</v>
      </c>
      <c r="O4" s="6">
        <f t="shared" si="0"/>
        <v>105</v>
      </c>
      <c r="P4" t="s">
        <v>8265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7">
        <f t="shared" si="1"/>
        <v>69.266666666666666</v>
      </c>
      <c r="N5" t="b">
        <v>1</v>
      </c>
      <c r="O5" s="6">
        <f t="shared" si="0"/>
        <v>104</v>
      </c>
      <c r="P5" t="s">
        <v>8265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7">
        <f t="shared" si="1"/>
        <v>190.55028169014085</v>
      </c>
      <c r="N6" t="b">
        <v>1</v>
      </c>
      <c r="O6" s="6">
        <f t="shared" si="0"/>
        <v>123</v>
      </c>
      <c r="P6" t="s">
        <v>8265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7">
        <f t="shared" si="1"/>
        <v>93.40425531914893</v>
      </c>
      <c r="N7" t="b">
        <v>1</v>
      </c>
      <c r="O7" s="6">
        <f t="shared" si="0"/>
        <v>110</v>
      </c>
      <c r="P7" t="s">
        <v>8265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7">
        <f t="shared" si="1"/>
        <v>146.87931034482759</v>
      </c>
      <c r="N8" t="b">
        <v>1</v>
      </c>
      <c r="O8" s="6">
        <f t="shared" si="0"/>
        <v>106</v>
      </c>
      <c r="P8" t="s">
        <v>8265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7">
        <f t="shared" si="1"/>
        <v>159.82456140350877</v>
      </c>
      <c r="N9" t="b">
        <v>1</v>
      </c>
      <c r="O9" s="6">
        <f t="shared" si="0"/>
        <v>101</v>
      </c>
      <c r="P9" t="s">
        <v>8265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7">
        <f t="shared" si="1"/>
        <v>291.79333333333335</v>
      </c>
      <c r="N10" t="b">
        <v>1</v>
      </c>
      <c r="O10" s="6">
        <f t="shared" si="0"/>
        <v>100</v>
      </c>
      <c r="P10" t="s">
        <v>8265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7">
        <f t="shared" si="1"/>
        <v>31.499500000000001</v>
      </c>
      <c r="N11" t="b">
        <v>1</v>
      </c>
      <c r="O11" s="6">
        <f t="shared" si="0"/>
        <v>126</v>
      </c>
      <c r="P11" t="s">
        <v>8265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7">
        <f t="shared" si="1"/>
        <v>158.68421052631578</v>
      </c>
      <c r="N12" t="b">
        <v>1</v>
      </c>
      <c r="O12" s="6">
        <f t="shared" si="0"/>
        <v>101</v>
      </c>
      <c r="P12" t="s">
        <v>8265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7">
        <f t="shared" si="1"/>
        <v>80.333333333333329</v>
      </c>
      <c r="N13" t="b">
        <v>1</v>
      </c>
      <c r="O13" s="6">
        <f t="shared" si="0"/>
        <v>121</v>
      </c>
      <c r="P13" t="s">
        <v>8265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7">
        <f t="shared" si="1"/>
        <v>59.961305925030231</v>
      </c>
      <c r="N14" t="b">
        <v>1</v>
      </c>
      <c r="O14" s="6">
        <f t="shared" si="0"/>
        <v>165</v>
      </c>
      <c r="P14" t="s">
        <v>8265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7">
        <f t="shared" si="1"/>
        <v>109.78431372549019</v>
      </c>
      <c r="N15" t="b">
        <v>1</v>
      </c>
      <c r="O15" s="6">
        <f t="shared" si="0"/>
        <v>160</v>
      </c>
      <c r="P15" t="s">
        <v>8265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7">
        <f t="shared" si="1"/>
        <v>147.70731707317074</v>
      </c>
      <c r="N16" t="b">
        <v>1</v>
      </c>
      <c r="O16" s="6">
        <f t="shared" si="0"/>
        <v>101</v>
      </c>
      <c r="P16" t="s">
        <v>8265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7">
        <f t="shared" si="1"/>
        <v>21.755102040816325</v>
      </c>
      <c r="N17" t="b">
        <v>1</v>
      </c>
      <c r="O17" s="6">
        <f t="shared" si="0"/>
        <v>107</v>
      </c>
      <c r="P17" t="s">
        <v>8265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7">
        <f t="shared" si="1"/>
        <v>171.84285714285716</v>
      </c>
      <c r="N18" t="b">
        <v>1</v>
      </c>
      <c r="O18" s="6">
        <f t="shared" si="0"/>
        <v>100</v>
      </c>
      <c r="P18" t="s">
        <v>8265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7">
        <f t="shared" si="1"/>
        <v>41.944444444444443</v>
      </c>
      <c r="N19" t="b">
        <v>1</v>
      </c>
      <c r="O19" s="6">
        <f t="shared" si="0"/>
        <v>101</v>
      </c>
      <c r="P19" t="s">
        <v>8265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7">
        <f t="shared" si="1"/>
        <v>93.264122807017543</v>
      </c>
      <c r="N20" t="b">
        <v>1</v>
      </c>
      <c r="O20" s="6">
        <f t="shared" si="0"/>
        <v>106</v>
      </c>
      <c r="P20" t="s">
        <v>8265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7">
        <f t="shared" si="1"/>
        <v>56.136363636363633</v>
      </c>
      <c r="N21" t="b">
        <v>1</v>
      </c>
      <c r="O21" s="6">
        <f t="shared" si="0"/>
        <v>145</v>
      </c>
      <c r="P21" t="s">
        <v>8265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7">
        <f t="shared" si="1"/>
        <v>80.16</v>
      </c>
      <c r="N22" t="b">
        <v>1</v>
      </c>
      <c r="O22" s="6">
        <f t="shared" si="0"/>
        <v>100</v>
      </c>
      <c r="P22" t="s">
        <v>8265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7">
        <f t="shared" si="1"/>
        <v>199.9009900990099</v>
      </c>
      <c r="N23" t="b">
        <v>1</v>
      </c>
      <c r="O23" s="6">
        <f t="shared" si="0"/>
        <v>109</v>
      </c>
      <c r="P23" t="s">
        <v>8265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7">
        <f t="shared" si="1"/>
        <v>51.25</v>
      </c>
      <c r="N24" t="b">
        <v>1</v>
      </c>
      <c r="O24" s="6">
        <f t="shared" si="0"/>
        <v>117</v>
      </c>
      <c r="P24" t="s">
        <v>8265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7">
        <f t="shared" si="1"/>
        <v>103.04347826086956</v>
      </c>
      <c r="N25" t="b">
        <v>1</v>
      </c>
      <c r="O25" s="6">
        <f t="shared" si="0"/>
        <v>119</v>
      </c>
      <c r="P25" t="s">
        <v>8265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7">
        <f t="shared" si="1"/>
        <v>66.346149825783982</v>
      </c>
      <c r="N26" t="b">
        <v>1</v>
      </c>
      <c r="O26" s="6">
        <f t="shared" si="0"/>
        <v>109</v>
      </c>
      <c r="P26" t="s">
        <v>8265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7">
        <f t="shared" si="1"/>
        <v>57.142857142857146</v>
      </c>
      <c r="N27" t="b">
        <v>1</v>
      </c>
      <c r="O27" s="6">
        <f t="shared" si="0"/>
        <v>133</v>
      </c>
      <c r="P27" t="s">
        <v>8265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7">
        <f t="shared" si="1"/>
        <v>102.10526315789474</v>
      </c>
      <c r="N28" t="b">
        <v>1</v>
      </c>
      <c r="O28" s="6">
        <f t="shared" si="0"/>
        <v>155</v>
      </c>
      <c r="P28" t="s">
        <v>8265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7">
        <f t="shared" si="1"/>
        <v>148.96666666666667</v>
      </c>
      <c r="N29" t="b">
        <v>1</v>
      </c>
      <c r="O29" s="6">
        <f t="shared" si="0"/>
        <v>112</v>
      </c>
      <c r="P29" t="s">
        <v>8265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7">
        <f t="shared" si="1"/>
        <v>169.6056338028169</v>
      </c>
      <c r="N30" t="b">
        <v>1</v>
      </c>
      <c r="O30" s="6">
        <f t="shared" si="0"/>
        <v>100</v>
      </c>
      <c r="P30" t="s">
        <v>8265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7">
        <f t="shared" si="1"/>
        <v>31.623931623931625</v>
      </c>
      <c r="N31" t="b">
        <v>1</v>
      </c>
      <c r="O31" s="6">
        <f t="shared" si="0"/>
        <v>123</v>
      </c>
      <c r="P31" t="s">
        <v>8265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7">
        <f t="shared" si="1"/>
        <v>76.45264150943396</v>
      </c>
      <c r="N32" t="b">
        <v>1</v>
      </c>
      <c r="O32" s="6">
        <f t="shared" si="0"/>
        <v>101</v>
      </c>
      <c r="P32" t="s">
        <v>8265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7">
        <f t="shared" si="1"/>
        <v>13</v>
      </c>
      <c r="N33" t="b">
        <v>1</v>
      </c>
      <c r="O33" s="6">
        <f t="shared" si="0"/>
        <v>100</v>
      </c>
      <c r="P33" t="s">
        <v>8265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7">
        <f t="shared" si="1"/>
        <v>320.44943820224717</v>
      </c>
      <c r="N34" t="b">
        <v>1</v>
      </c>
      <c r="O34" s="6">
        <f t="shared" si="0"/>
        <v>100</v>
      </c>
      <c r="P34" t="s">
        <v>8265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7">
        <f t="shared" si="1"/>
        <v>83.75</v>
      </c>
      <c r="N35" t="b">
        <v>1</v>
      </c>
      <c r="O35" s="6">
        <f t="shared" si="0"/>
        <v>102</v>
      </c>
      <c r="P35" t="s">
        <v>8265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7">
        <f t="shared" si="1"/>
        <v>49.882352941176471</v>
      </c>
      <c r="N36" t="b">
        <v>1</v>
      </c>
      <c r="O36" s="6">
        <f t="shared" si="0"/>
        <v>130</v>
      </c>
      <c r="P36" t="s">
        <v>8265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7">
        <f t="shared" si="1"/>
        <v>59.464285714285715</v>
      </c>
      <c r="N37" t="b">
        <v>1</v>
      </c>
      <c r="O37" s="6">
        <f t="shared" si="0"/>
        <v>167</v>
      </c>
      <c r="P37" t="s">
        <v>8265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7">
        <f t="shared" si="1"/>
        <v>193.84090909090909</v>
      </c>
      <c r="N38" t="b">
        <v>1</v>
      </c>
      <c r="O38" s="6">
        <f t="shared" si="0"/>
        <v>142</v>
      </c>
      <c r="P38" t="s">
        <v>8265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7">
        <f t="shared" si="1"/>
        <v>159.51383399209487</v>
      </c>
      <c r="N39" t="b">
        <v>1</v>
      </c>
      <c r="O39" s="6">
        <f t="shared" si="0"/>
        <v>183</v>
      </c>
      <c r="P39" t="s">
        <v>8265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7">
        <f t="shared" si="1"/>
        <v>41.68181818181818</v>
      </c>
      <c r="N40" t="b">
        <v>1</v>
      </c>
      <c r="O40" s="6">
        <f t="shared" si="0"/>
        <v>110</v>
      </c>
      <c r="P40" t="s">
        <v>8265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7">
        <f t="shared" si="1"/>
        <v>150.89861751152074</v>
      </c>
      <c r="N41" t="b">
        <v>1</v>
      </c>
      <c r="O41" s="6">
        <f t="shared" si="0"/>
        <v>131</v>
      </c>
      <c r="P41" t="s">
        <v>8265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7">
        <f t="shared" si="1"/>
        <v>126.6875</v>
      </c>
      <c r="N42" t="b">
        <v>1</v>
      </c>
      <c r="O42" s="6">
        <f t="shared" si="0"/>
        <v>101</v>
      </c>
      <c r="P42" t="s">
        <v>8265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7">
        <f t="shared" si="1"/>
        <v>105.26315789473684</v>
      </c>
      <c r="N43" t="b">
        <v>1</v>
      </c>
      <c r="O43" s="6">
        <f t="shared" si="0"/>
        <v>100</v>
      </c>
      <c r="P43" t="s">
        <v>8265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7">
        <f t="shared" si="1"/>
        <v>117.51479289940828</v>
      </c>
      <c r="N44" t="b">
        <v>1</v>
      </c>
      <c r="O44" s="6">
        <f t="shared" si="0"/>
        <v>142</v>
      </c>
      <c r="P44" t="s">
        <v>8265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7">
        <f t="shared" si="1"/>
        <v>117.36121673003802</v>
      </c>
      <c r="N45" t="b">
        <v>1</v>
      </c>
      <c r="O45" s="6">
        <f t="shared" si="0"/>
        <v>309</v>
      </c>
      <c r="P45" t="s">
        <v>8265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7">
        <f t="shared" si="1"/>
        <v>133.33333333333334</v>
      </c>
      <c r="N46" t="b">
        <v>1</v>
      </c>
      <c r="O46" s="6">
        <f t="shared" si="0"/>
        <v>100</v>
      </c>
      <c r="P46" t="s">
        <v>8265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7">
        <f t="shared" si="1"/>
        <v>98.360655737704917</v>
      </c>
      <c r="N47" t="b">
        <v>1</v>
      </c>
      <c r="O47" s="6">
        <f t="shared" si="0"/>
        <v>120</v>
      </c>
      <c r="P47" t="s">
        <v>8265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7">
        <f t="shared" si="1"/>
        <v>194.44444444444446</v>
      </c>
      <c r="N48" t="b">
        <v>1</v>
      </c>
      <c r="O48" s="6">
        <f t="shared" si="0"/>
        <v>104</v>
      </c>
      <c r="P48" t="s">
        <v>8265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7">
        <f t="shared" si="1"/>
        <v>76.865000000000009</v>
      </c>
      <c r="N49" t="b">
        <v>1</v>
      </c>
      <c r="O49" s="6">
        <f t="shared" si="0"/>
        <v>108</v>
      </c>
      <c r="P49" t="s">
        <v>8265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7">
        <f t="shared" si="1"/>
        <v>56.815789473684212</v>
      </c>
      <c r="N50" t="b">
        <v>1</v>
      </c>
      <c r="O50" s="6">
        <f t="shared" si="0"/>
        <v>108</v>
      </c>
      <c r="P50" t="s">
        <v>8265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7">
        <f t="shared" si="1"/>
        <v>137.93103448275863</v>
      </c>
      <c r="N51" t="b">
        <v>1</v>
      </c>
      <c r="O51" s="6">
        <f t="shared" si="0"/>
        <v>100</v>
      </c>
      <c r="P51" t="s">
        <v>8265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7">
        <f t="shared" si="1"/>
        <v>27.272727272727273</v>
      </c>
      <c r="N52" t="b">
        <v>1</v>
      </c>
      <c r="O52" s="6">
        <f t="shared" si="0"/>
        <v>100</v>
      </c>
      <c r="P52" t="s">
        <v>8265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7">
        <f t="shared" si="1"/>
        <v>118.33613445378151</v>
      </c>
      <c r="N53" t="b">
        <v>1</v>
      </c>
      <c r="O53" s="6">
        <f t="shared" si="0"/>
        <v>128</v>
      </c>
      <c r="P53" t="s">
        <v>8265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7">
        <f t="shared" si="1"/>
        <v>223.48076923076923</v>
      </c>
      <c r="N54" t="b">
        <v>1</v>
      </c>
      <c r="O54" s="6">
        <f t="shared" si="0"/>
        <v>116</v>
      </c>
      <c r="P54" t="s">
        <v>8265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7">
        <f t="shared" si="1"/>
        <v>28.111111111111111</v>
      </c>
      <c r="N55" t="b">
        <v>1</v>
      </c>
      <c r="O55" s="6">
        <f t="shared" si="0"/>
        <v>110</v>
      </c>
      <c r="P55" t="s">
        <v>8265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7">
        <f t="shared" si="1"/>
        <v>194.23076923076923</v>
      </c>
      <c r="N56" t="b">
        <v>1</v>
      </c>
      <c r="O56" s="6">
        <f t="shared" si="0"/>
        <v>101</v>
      </c>
      <c r="P56" t="s">
        <v>8265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7">
        <f t="shared" si="1"/>
        <v>128.95348837209303</v>
      </c>
      <c r="N57" t="b">
        <v>1</v>
      </c>
      <c r="O57" s="6">
        <f t="shared" si="0"/>
        <v>129</v>
      </c>
      <c r="P57" t="s">
        <v>8265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7">
        <f t="shared" si="1"/>
        <v>49.316091954022987</v>
      </c>
      <c r="N58" t="b">
        <v>1</v>
      </c>
      <c r="O58" s="6">
        <f t="shared" si="0"/>
        <v>107</v>
      </c>
      <c r="P58" t="s">
        <v>8265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7">
        <f t="shared" si="1"/>
        <v>221.52173913043478</v>
      </c>
      <c r="N59" t="b">
        <v>1</v>
      </c>
      <c r="O59" s="6">
        <f t="shared" si="0"/>
        <v>102</v>
      </c>
      <c r="P59" t="s">
        <v>8265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7">
        <f t="shared" si="1"/>
        <v>137.21333333333334</v>
      </c>
      <c r="N60" t="b">
        <v>1</v>
      </c>
      <c r="O60" s="6">
        <f t="shared" si="0"/>
        <v>103</v>
      </c>
      <c r="P60" t="s">
        <v>8265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7">
        <f t="shared" si="1"/>
        <v>606.82242424242418</v>
      </c>
      <c r="N61" t="b">
        <v>1</v>
      </c>
      <c r="O61" s="6">
        <f t="shared" si="0"/>
        <v>100</v>
      </c>
      <c r="P61" t="s">
        <v>8265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7">
        <f t="shared" si="1"/>
        <v>43.040092592592593</v>
      </c>
      <c r="N62" t="b">
        <v>1</v>
      </c>
      <c r="O62" s="6">
        <f t="shared" si="0"/>
        <v>103</v>
      </c>
      <c r="P62" t="s">
        <v>8266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7">
        <f t="shared" si="1"/>
        <v>322.39130434782606</v>
      </c>
      <c r="N63" t="b">
        <v>1</v>
      </c>
      <c r="O63" s="6">
        <f t="shared" si="0"/>
        <v>148</v>
      </c>
      <c r="P63" t="s">
        <v>8266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7">
        <f t="shared" si="1"/>
        <v>96.708333333333329</v>
      </c>
      <c r="N64" t="b">
        <v>1</v>
      </c>
      <c r="O64" s="6">
        <f t="shared" si="0"/>
        <v>155</v>
      </c>
      <c r="P64" t="s">
        <v>8266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7">
        <f t="shared" si="1"/>
        <v>35.474531249999998</v>
      </c>
      <c r="N65" t="b">
        <v>1</v>
      </c>
      <c r="O65" s="6">
        <f t="shared" si="0"/>
        <v>114</v>
      </c>
      <c r="P65" t="s">
        <v>8266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7">
        <f t="shared" si="1"/>
        <v>86.666666666666671</v>
      </c>
      <c r="N66" t="b">
        <v>1</v>
      </c>
      <c r="O66" s="6">
        <f t="shared" ref="O66:O129" si="6">ROUND((E66/D66)*100,0)</f>
        <v>173</v>
      </c>
      <c r="P66" t="s">
        <v>8266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7">
        <f t="shared" ref="M67:M130" si="7">IF(L67 = 0, 0, E67/L67)</f>
        <v>132.05263157894737</v>
      </c>
      <c r="N67" t="b">
        <v>1</v>
      </c>
      <c r="O67" s="6">
        <f t="shared" si="6"/>
        <v>108</v>
      </c>
      <c r="P67" t="s">
        <v>8266</v>
      </c>
      <c r="Q67" t="str">
        <f t="shared" ref="Q67:Q130" si="8">LEFT(P67,FIND("/",P67)-1)</f>
        <v>film &amp; video</v>
      </c>
      <c r="R67" t="str">
        <f t="shared" ref="R67:R130" si="9">REPLACE(P67,1,FIND("/",P67),"")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7">
        <f t="shared" si="7"/>
        <v>91.230769230769226</v>
      </c>
      <c r="N68" t="b">
        <v>1</v>
      </c>
      <c r="O68" s="6">
        <f t="shared" si="6"/>
        <v>119</v>
      </c>
      <c r="P68" t="s">
        <v>8266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7">
        <f t="shared" si="7"/>
        <v>116.25</v>
      </c>
      <c r="N69" t="b">
        <v>1</v>
      </c>
      <c r="O69" s="6">
        <f t="shared" si="6"/>
        <v>116</v>
      </c>
      <c r="P69" t="s">
        <v>8266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7">
        <f t="shared" si="7"/>
        <v>21.194444444444443</v>
      </c>
      <c r="N70" t="b">
        <v>1</v>
      </c>
      <c r="O70" s="6">
        <f t="shared" si="6"/>
        <v>127</v>
      </c>
      <c r="P70" t="s">
        <v>8266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7">
        <f t="shared" si="7"/>
        <v>62.327134831460668</v>
      </c>
      <c r="N71" t="b">
        <v>1</v>
      </c>
      <c r="O71" s="6">
        <f t="shared" si="6"/>
        <v>111</v>
      </c>
      <c r="P71" t="s">
        <v>8266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7">
        <f t="shared" si="7"/>
        <v>37.411764705882355</v>
      </c>
      <c r="N72" t="b">
        <v>1</v>
      </c>
      <c r="O72" s="6">
        <f t="shared" si="6"/>
        <v>127</v>
      </c>
      <c r="P72" t="s">
        <v>8266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7">
        <f t="shared" si="7"/>
        <v>69.71875</v>
      </c>
      <c r="N73" t="b">
        <v>1</v>
      </c>
      <c r="O73" s="6">
        <f t="shared" si="6"/>
        <v>124</v>
      </c>
      <c r="P73" t="s">
        <v>8266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7">
        <f t="shared" si="7"/>
        <v>58.170731707317074</v>
      </c>
      <c r="N74" t="b">
        <v>1</v>
      </c>
      <c r="O74" s="6">
        <f t="shared" si="6"/>
        <v>108</v>
      </c>
      <c r="P74" t="s">
        <v>8266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7">
        <f t="shared" si="7"/>
        <v>50</v>
      </c>
      <c r="N75" t="b">
        <v>1</v>
      </c>
      <c r="O75" s="6">
        <f t="shared" si="6"/>
        <v>100</v>
      </c>
      <c r="P75" t="s">
        <v>8266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7">
        <f t="shared" si="7"/>
        <v>19.471034482758618</v>
      </c>
      <c r="N76" t="b">
        <v>1</v>
      </c>
      <c r="O76" s="6">
        <f t="shared" si="6"/>
        <v>113</v>
      </c>
      <c r="P76" t="s">
        <v>8266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7">
        <f t="shared" si="7"/>
        <v>85.957446808510639</v>
      </c>
      <c r="N77" t="b">
        <v>1</v>
      </c>
      <c r="O77" s="6">
        <f t="shared" si="6"/>
        <v>115</v>
      </c>
      <c r="P77" t="s">
        <v>8266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7">
        <f t="shared" si="7"/>
        <v>30.666666666666668</v>
      </c>
      <c r="N78" t="b">
        <v>1</v>
      </c>
      <c r="O78" s="6">
        <f t="shared" si="6"/>
        <v>153</v>
      </c>
      <c r="P78" t="s">
        <v>8266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7">
        <f t="shared" si="7"/>
        <v>60.384615384615387</v>
      </c>
      <c r="N79" t="b">
        <v>1</v>
      </c>
      <c r="O79" s="6">
        <f t="shared" si="6"/>
        <v>393</v>
      </c>
      <c r="P79" t="s">
        <v>8266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7">
        <f t="shared" si="7"/>
        <v>38.6</v>
      </c>
      <c r="N80" t="b">
        <v>1</v>
      </c>
      <c r="O80" s="6">
        <f t="shared" si="6"/>
        <v>2702</v>
      </c>
      <c r="P80" t="s">
        <v>8266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7">
        <f t="shared" si="7"/>
        <v>40.268292682926827</v>
      </c>
      <c r="N81" t="b">
        <v>1</v>
      </c>
      <c r="O81" s="6">
        <f t="shared" si="6"/>
        <v>127</v>
      </c>
      <c r="P81" t="s">
        <v>8266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7">
        <f t="shared" si="7"/>
        <v>273.82978723404256</v>
      </c>
      <c r="N82" t="b">
        <v>1</v>
      </c>
      <c r="O82" s="6">
        <f t="shared" si="6"/>
        <v>107</v>
      </c>
      <c r="P82" t="s">
        <v>8266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7">
        <f t="shared" si="7"/>
        <v>53.035714285714285</v>
      </c>
      <c r="N83" t="b">
        <v>1</v>
      </c>
      <c r="O83" s="6">
        <f t="shared" si="6"/>
        <v>198</v>
      </c>
      <c r="P83" t="s">
        <v>8266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7">
        <f t="shared" si="7"/>
        <v>40.005000000000003</v>
      </c>
      <c r="N84" t="b">
        <v>1</v>
      </c>
      <c r="O84" s="6">
        <f t="shared" si="6"/>
        <v>100</v>
      </c>
      <c r="P84" t="s">
        <v>8266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7">
        <f t="shared" si="7"/>
        <v>15.76923076923077</v>
      </c>
      <c r="N85" t="b">
        <v>1</v>
      </c>
      <c r="O85" s="6">
        <f t="shared" si="6"/>
        <v>103</v>
      </c>
      <c r="P85" t="s">
        <v>8266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7">
        <f t="shared" si="7"/>
        <v>71.428571428571431</v>
      </c>
      <c r="N86" t="b">
        <v>1</v>
      </c>
      <c r="O86" s="6">
        <f t="shared" si="6"/>
        <v>100</v>
      </c>
      <c r="P86" t="s">
        <v>8266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7">
        <f t="shared" si="7"/>
        <v>71.714285714285708</v>
      </c>
      <c r="N87" t="b">
        <v>1</v>
      </c>
      <c r="O87" s="6">
        <f t="shared" si="6"/>
        <v>126</v>
      </c>
      <c r="P87" t="s">
        <v>8266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7">
        <f t="shared" si="7"/>
        <v>375.76470588235293</v>
      </c>
      <c r="N88" t="b">
        <v>1</v>
      </c>
      <c r="O88" s="6">
        <f t="shared" si="6"/>
        <v>106</v>
      </c>
      <c r="P88" t="s">
        <v>8266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7">
        <f t="shared" si="7"/>
        <v>104.6</v>
      </c>
      <c r="N89" t="b">
        <v>1</v>
      </c>
      <c r="O89" s="6">
        <f t="shared" si="6"/>
        <v>105</v>
      </c>
      <c r="P89" t="s">
        <v>8266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7">
        <f t="shared" si="7"/>
        <v>60</v>
      </c>
      <c r="N90" t="b">
        <v>1</v>
      </c>
      <c r="O90" s="6">
        <f t="shared" si="6"/>
        <v>103</v>
      </c>
      <c r="P90" t="s">
        <v>8266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7">
        <f t="shared" si="7"/>
        <v>123.28571428571429</v>
      </c>
      <c r="N91" t="b">
        <v>1</v>
      </c>
      <c r="O91" s="6">
        <f t="shared" si="6"/>
        <v>115</v>
      </c>
      <c r="P91" t="s">
        <v>8266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7">
        <f t="shared" si="7"/>
        <v>31.375</v>
      </c>
      <c r="N92" t="b">
        <v>1</v>
      </c>
      <c r="O92" s="6">
        <f t="shared" si="6"/>
        <v>100</v>
      </c>
      <c r="P92" t="s">
        <v>8266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7">
        <f t="shared" si="7"/>
        <v>78.260869565217391</v>
      </c>
      <c r="N93" t="b">
        <v>1</v>
      </c>
      <c r="O93" s="6">
        <f t="shared" si="6"/>
        <v>120</v>
      </c>
      <c r="P93" t="s">
        <v>8266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7">
        <f t="shared" si="7"/>
        <v>122.32558139534883</v>
      </c>
      <c r="N94" t="b">
        <v>1</v>
      </c>
      <c r="O94" s="6">
        <f t="shared" si="6"/>
        <v>105</v>
      </c>
      <c r="P94" t="s">
        <v>8266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7">
        <f t="shared" si="7"/>
        <v>73.733333333333334</v>
      </c>
      <c r="N95" t="b">
        <v>1</v>
      </c>
      <c r="O95" s="6">
        <f t="shared" si="6"/>
        <v>111</v>
      </c>
      <c r="P95" t="s">
        <v>8266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7">
        <f t="shared" si="7"/>
        <v>21.666666666666668</v>
      </c>
      <c r="N96" t="b">
        <v>1</v>
      </c>
      <c r="O96" s="6">
        <f t="shared" si="6"/>
        <v>104</v>
      </c>
      <c r="P96" t="s">
        <v>8266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7">
        <f t="shared" si="7"/>
        <v>21.904761904761905</v>
      </c>
      <c r="N97" t="b">
        <v>1</v>
      </c>
      <c r="O97" s="6">
        <f t="shared" si="6"/>
        <v>131</v>
      </c>
      <c r="P97" t="s">
        <v>8266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7">
        <f t="shared" si="7"/>
        <v>50.588235294117645</v>
      </c>
      <c r="N98" t="b">
        <v>1</v>
      </c>
      <c r="O98" s="6">
        <f t="shared" si="6"/>
        <v>115</v>
      </c>
      <c r="P98" t="s">
        <v>8266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7">
        <f t="shared" si="7"/>
        <v>53.125</v>
      </c>
      <c r="N99" t="b">
        <v>1</v>
      </c>
      <c r="O99" s="6">
        <f t="shared" si="6"/>
        <v>106</v>
      </c>
      <c r="P99" t="s">
        <v>8266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7">
        <f t="shared" si="7"/>
        <v>56.666666666666664</v>
      </c>
      <c r="N100" t="b">
        <v>1</v>
      </c>
      <c r="O100" s="6">
        <f t="shared" si="6"/>
        <v>106</v>
      </c>
      <c r="P100" t="s">
        <v>8266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7">
        <f t="shared" si="7"/>
        <v>40.776666666666664</v>
      </c>
      <c r="N101" t="b">
        <v>1</v>
      </c>
      <c r="O101" s="6">
        <f t="shared" si="6"/>
        <v>106</v>
      </c>
      <c r="P101" t="s">
        <v>8266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7">
        <f t="shared" si="7"/>
        <v>192.30769230769232</v>
      </c>
      <c r="N102" t="b">
        <v>1</v>
      </c>
      <c r="O102" s="6">
        <f t="shared" si="6"/>
        <v>100</v>
      </c>
      <c r="P102" t="s">
        <v>8266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7">
        <f t="shared" si="7"/>
        <v>100</v>
      </c>
      <c r="N103" t="b">
        <v>1</v>
      </c>
      <c r="O103" s="6">
        <f t="shared" si="6"/>
        <v>100</v>
      </c>
      <c r="P103" t="s">
        <v>8266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7">
        <f t="shared" si="7"/>
        <v>117.92307692307692</v>
      </c>
      <c r="N104" t="b">
        <v>1</v>
      </c>
      <c r="O104" s="6">
        <f t="shared" si="6"/>
        <v>128</v>
      </c>
      <c r="P104" t="s">
        <v>8266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7">
        <f t="shared" si="7"/>
        <v>27.897959183673468</v>
      </c>
      <c r="N105" t="b">
        <v>1</v>
      </c>
      <c r="O105" s="6">
        <f t="shared" si="6"/>
        <v>105</v>
      </c>
      <c r="P105" t="s">
        <v>8266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7">
        <f t="shared" si="7"/>
        <v>60</v>
      </c>
      <c r="N106" t="b">
        <v>1</v>
      </c>
      <c r="O106" s="6">
        <f t="shared" si="6"/>
        <v>120</v>
      </c>
      <c r="P106" t="s">
        <v>8266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7">
        <f t="shared" si="7"/>
        <v>39.383333333333333</v>
      </c>
      <c r="N107" t="b">
        <v>1</v>
      </c>
      <c r="O107" s="6">
        <f t="shared" si="6"/>
        <v>107</v>
      </c>
      <c r="P107" t="s">
        <v>8266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7">
        <f t="shared" si="7"/>
        <v>186.11111111111111</v>
      </c>
      <c r="N108" t="b">
        <v>1</v>
      </c>
      <c r="O108" s="6">
        <f t="shared" si="6"/>
        <v>101</v>
      </c>
      <c r="P108" t="s">
        <v>8266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7">
        <f t="shared" si="7"/>
        <v>111.37681159420291</v>
      </c>
      <c r="N109" t="b">
        <v>1</v>
      </c>
      <c r="O109" s="6">
        <f t="shared" si="6"/>
        <v>102</v>
      </c>
      <c r="P109" t="s">
        <v>8266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7">
        <f t="shared" si="7"/>
        <v>78.723404255319153</v>
      </c>
      <c r="N110" t="b">
        <v>1</v>
      </c>
      <c r="O110" s="6">
        <f t="shared" si="6"/>
        <v>247</v>
      </c>
      <c r="P110" t="s">
        <v>8266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7">
        <f t="shared" si="7"/>
        <v>46.702127659574465</v>
      </c>
      <c r="N111" t="b">
        <v>1</v>
      </c>
      <c r="O111" s="6">
        <f t="shared" si="6"/>
        <v>220</v>
      </c>
      <c r="P111" t="s">
        <v>8266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7">
        <f t="shared" si="7"/>
        <v>65.384615384615387</v>
      </c>
      <c r="N112" t="b">
        <v>1</v>
      </c>
      <c r="O112" s="6">
        <f t="shared" si="6"/>
        <v>131</v>
      </c>
      <c r="P112" t="s">
        <v>8266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7">
        <f t="shared" si="7"/>
        <v>102.0754716981132</v>
      </c>
      <c r="N113" t="b">
        <v>1</v>
      </c>
      <c r="O113" s="6">
        <f t="shared" si="6"/>
        <v>155</v>
      </c>
      <c r="P113" t="s">
        <v>8266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7">
        <f t="shared" si="7"/>
        <v>64.197530864197532</v>
      </c>
      <c r="N114" t="b">
        <v>1</v>
      </c>
      <c r="O114" s="6">
        <f t="shared" si="6"/>
        <v>104</v>
      </c>
      <c r="P114" t="s">
        <v>8266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7">
        <f t="shared" si="7"/>
        <v>90.384615384615387</v>
      </c>
      <c r="N115" t="b">
        <v>1</v>
      </c>
      <c r="O115" s="6">
        <f t="shared" si="6"/>
        <v>141</v>
      </c>
      <c r="P115" t="s">
        <v>8266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7">
        <f t="shared" si="7"/>
        <v>88.571428571428569</v>
      </c>
      <c r="N116" t="b">
        <v>1</v>
      </c>
      <c r="O116" s="6">
        <f t="shared" si="6"/>
        <v>103</v>
      </c>
      <c r="P116" t="s">
        <v>8266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7">
        <f t="shared" si="7"/>
        <v>28.727272727272727</v>
      </c>
      <c r="N117" t="b">
        <v>1</v>
      </c>
      <c r="O117" s="6">
        <f t="shared" si="6"/>
        <v>140</v>
      </c>
      <c r="P117" t="s">
        <v>8266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7">
        <f t="shared" si="7"/>
        <v>69.78947368421052</v>
      </c>
      <c r="N118" t="b">
        <v>1</v>
      </c>
      <c r="O118" s="6">
        <f t="shared" si="6"/>
        <v>114</v>
      </c>
      <c r="P118" t="s">
        <v>8266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7">
        <f t="shared" si="7"/>
        <v>167.48962962962963</v>
      </c>
      <c r="N119" t="b">
        <v>1</v>
      </c>
      <c r="O119" s="6">
        <f t="shared" si="6"/>
        <v>100</v>
      </c>
      <c r="P119" t="s">
        <v>8266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7">
        <f t="shared" si="7"/>
        <v>144.91230769230768</v>
      </c>
      <c r="N120" t="b">
        <v>1</v>
      </c>
      <c r="O120" s="6">
        <f t="shared" si="6"/>
        <v>113</v>
      </c>
      <c r="P120" t="s">
        <v>8266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7">
        <f t="shared" si="7"/>
        <v>91.840540540540545</v>
      </c>
      <c r="N121" t="b">
        <v>1</v>
      </c>
      <c r="O121" s="6">
        <f t="shared" si="6"/>
        <v>105</v>
      </c>
      <c r="P121" t="s">
        <v>8266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7">
        <f t="shared" si="7"/>
        <v>10</v>
      </c>
      <c r="N122" t="b">
        <v>0</v>
      </c>
      <c r="O122" s="6">
        <f t="shared" si="6"/>
        <v>0</v>
      </c>
      <c r="P122" t="s">
        <v>8267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7">
        <f t="shared" si="7"/>
        <v>1</v>
      </c>
      <c r="N123" t="b">
        <v>0</v>
      </c>
      <c r="O123" s="6">
        <f t="shared" si="6"/>
        <v>0</v>
      </c>
      <c r="P123" t="s">
        <v>8267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7">
        <f t="shared" si="7"/>
        <v>0</v>
      </c>
      <c r="N124" t="b">
        <v>0</v>
      </c>
      <c r="O124" s="6">
        <f t="shared" si="6"/>
        <v>0</v>
      </c>
      <c r="P124" t="s">
        <v>8267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7">
        <f t="shared" si="7"/>
        <v>25.166666666666668</v>
      </c>
      <c r="N125" t="b">
        <v>0</v>
      </c>
      <c r="O125" s="6">
        <f t="shared" si="6"/>
        <v>0</v>
      </c>
      <c r="P125" t="s">
        <v>8267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7">
        <f t="shared" si="7"/>
        <v>0</v>
      </c>
      <c r="N126" t="b">
        <v>0</v>
      </c>
      <c r="O126" s="6">
        <f t="shared" si="6"/>
        <v>0</v>
      </c>
      <c r="P126" t="s">
        <v>8267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7">
        <f t="shared" si="7"/>
        <v>11.666666666666666</v>
      </c>
      <c r="N127" t="b">
        <v>0</v>
      </c>
      <c r="O127" s="6">
        <f t="shared" si="6"/>
        <v>14</v>
      </c>
      <c r="P127" t="s">
        <v>8267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7">
        <f t="shared" si="7"/>
        <v>106.69230769230769</v>
      </c>
      <c r="N128" t="b">
        <v>0</v>
      </c>
      <c r="O128" s="6">
        <f t="shared" si="6"/>
        <v>6</v>
      </c>
      <c r="P128" t="s">
        <v>8267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7">
        <f t="shared" si="7"/>
        <v>47.5</v>
      </c>
      <c r="N129" t="b">
        <v>0</v>
      </c>
      <c r="O129" s="6">
        <f t="shared" si="6"/>
        <v>2</v>
      </c>
      <c r="P129" t="s">
        <v>8267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7">
        <f t="shared" si="7"/>
        <v>311.16666666666669</v>
      </c>
      <c r="N130" t="b">
        <v>0</v>
      </c>
      <c r="O130" s="6">
        <f t="shared" ref="O130:O193" si="12">ROUND((E130/D130)*100,0)</f>
        <v>2</v>
      </c>
      <c r="P130" t="s">
        <v>8267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7">
        <f t="shared" ref="M131:M194" si="13">IF(L131 = 0, 0, E131/L131)</f>
        <v>0</v>
      </c>
      <c r="N131" t="b">
        <v>0</v>
      </c>
      <c r="O131" s="6">
        <f t="shared" si="12"/>
        <v>0</v>
      </c>
      <c r="P131" t="s">
        <v>8267</v>
      </c>
      <c r="Q131" t="str">
        <f t="shared" ref="Q131:Q194" si="14">LEFT(P131,FIND("/",P131)-1)</f>
        <v>film &amp; video</v>
      </c>
      <c r="R131" t="str">
        <f t="shared" ref="R131:R194" si="15">REPLACE(P131,1,FIND("/",P131),"")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7">
        <f t="shared" si="13"/>
        <v>0</v>
      </c>
      <c r="N132" t="b">
        <v>0</v>
      </c>
      <c r="O132" s="6">
        <f t="shared" si="12"/>
        <v>0</v>
      </c>
      <c r="P132" t="s">
        <v>8267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7">
        <f t="shared" si="13"/>
        <v>0</v>
      </c>
      <c r="N133" t="b">
        <v>0</v>
      </c>
      <c r="O133" s="6">
        <f t="shared" si="12"/>
        <v>0</v>
      </c>
      <c r="P133" t="s">
        <v>8267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7">
        <f t="shared" si="13"/>
        <v>94.506172839506178</v>
      </c>
      <c r="N134" t="b">
        <v>0</v>
      </c>
      <c r="O134" s="6">
        <f t="shared" si="12"/>
        <v>10</v>
      </c>
      <c r="P134" t="s">
        <v>8267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7">
        <f t="shared" si="13"/>
        <v>0</v>
      </c>
      <c r="N135" t="b">
        <v>0</v>
      </c>
      <c r="O135" s="6">
        <f t="shared" si="12"/>
        <v>0</v>
      </c>
      <c r="P135" t="s">
        <v>8267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7">
        <f t="shared" si="13"/>
        <v>0</v>
      </c>
      <c r="N136" t="b">
        <v>0</v>
      </c>
      <c r="O136" s="6">
        <f t="shared" si="12"/>
        <v>0</v>
      </c>
      <c r="P136" t="s">
        <v>8267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7">
        <f t="shared" si="13"/>
        <v>80.599999999999994</v>
      </c>
      <c r="N137" t="b">
        <v>0</v>
      </c>
      <c r="O137" s="6">
        <f t="shared" si="12"/>
        <v>13</v>
      </c>
      <c r="P137" t="s">
        <v>8267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7">
        <f t="shared" si="13"/>
        <v>0</v>
      </c>
      <c r="N138" t="b">
        <v>0</v>
      </c>
      <c r="O138" s="6">
        <f t="shared" si="12"/>
        <v>0</v>
      </c>
      <c r="P138" t="s">
        <v>8267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7">
        <f t="shared" si="13"/>
        <v>0</v>
      </c>
      <c r="N139" t="b">
        <v>0</v>
      </c>
      <c r="O139" s="6">
        <f t="shared" si="12"/>
        <v>0</v>
      </c>
      <c r="P139" t="s">
        <v>8267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7">
        <f t="shared" si="13"/>
        <v>81.241379310344826</v>
      </c>
      <c r="N140" t="b">
        <v>0</v>
      </c>
      <c r="O140" s="6">
        <f t="shared" si="12"/>
        <v>3</v>
      </c>
      <c r="P140" t="s">
        <v>8267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7">
        <f t="shared" si="13"/>
        <v>500</v>
      </c>
      <c r="N141" t="b">
        <v>0</v>
      </c>
      <c r="O141" s="6">
        <f t="shared" si="12"/>
        <v>100</v>
      </c>
      <c r="P141" t="s">
        <v>8267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7">
        <f t="shared" si="13"/>
        <v>0</v>
      </c>
      <c r="N142" t="b">
        <v>0</v>
      </c>
      <c r="O142" s="6">
        <f t="shared" si="12"/>
        <v>0</v>
      </c>
      <c r="P142" t="s">
        <v>8267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7">
        <f t="shared" si="13"/>
        <v>46.178571428571431</v>
      </c>
      <c r="N143" t="b">
        <v>0</v>
      </c>
      <c r="O143" s="6">
        <f t="shared" si="12"/>
        <v>11</v>
      </c>
      <c r="P143" t="s">
        <v>8267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7">
        <f t="shared" si="13"/>
        <v>10</v>
      </c>
      <c r="N144" t="b">
        <v>0</v>
      </c>
      <c r="O144" s="6">
        <f t="shared" si="12"/>
        <v>0</v>
      </c>
      <c r="P144" t="s">
        <v>8267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7">
        <f t="shared" si="13"/>
        <v>0</v>
      </c>
      <c r="N145" t="b">
        <v>0</v>
      </c>
      <c r="O145" s="6">
        <f t="shared" si="12"/>
        <v>0</v>
      </c>
      <c r="P145" t="s">
        <v>8267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7">
        <f t="shared" si="13"/>
        <v>55.945945945945944</v>
      </c>
      <c r="N146" t="b">
        <v>0</v>
      </c>
      <c r="O146" s="6">
        <f t="shared" si="12"/>
        <v>28</v>
      </c>
      <c r="P146" t="s">
        <v>8267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7">
        <f t="shared" si="13"/>
        <v>37.555555555555557</v>
      </c>
      <c r="N147" t="b">
        <v>0</v>
      </c>
      <c r="O147" s="6">
        <f t="shared" si="12"/>
        <v>8</v>
      </c>
      <c r="P147" t="s">
        <v>8267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7">
        <f t="shared" si="13"/>
        <v>38.333333333333336</v>
      </c>
      <c r="N148" t="b">
        <v>0</v>
      </c>
      <c r="O148" s="6">
        <f t="shared" si="12"/>
        <v>1</v>
      </c>
      <c r="P148" t="s">
        <v>8267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7">
        <f t="shared" si="13"/>
        <v>0</v>
      </c>
      <c r="N149" t="b">
        <v>0</v>
      </c>
      <c r="O149" s="6">
        <f t="shared" si="12"/>
        <v>0</v>
      </c>
      <c r="P149" t="s">
        <v>8267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7">
        <f t="shared" si="13"/>
        <v>20</v>
      </c>
      <c r="N150" t="b">
        <v>0</v>
      </c>
      <c r="O150" s="6">
        <f t="shared" si="12"/>
        <v>0</v>
      </c>
      <c r="P150" t="s">
        <v>8267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7">
        <f t="shared" si="13"/>
        <v>15.333333333333334</v>
      </c>
      <c r="N151" t="b">
        <v>0</v>
      </c>
      <c r="O151" s="6">
        <f t="shared" si="12"/>
        <v>1</v>
      </c>
      <c r="P151" t="s">
        <v>8267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7">
        <f t="shared" si="13"/>
        <v>449.43283582089555</v>
      </c>
      <c r="N152" t="b">
        <v>0</v>
      </c>
      <c r="O152" s="6">
        <f t="shared" si="12"/>
        <v>23</v>
      </c>
      <c r="P152" t="s">
        <v>8267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7">
        <f t="shared" si="13"/>
        <v>28</v>
      </c>
      <c r="N153" t="b">
        <v>0</v>
      </c>
      <c r="O153" s="6">
        <f t="shared" si="12"/>
        <v>0</v>
      </c>
      <c r="P153" t="s">
        <v>8267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7">
        <f t="shared" si="13"/>
        <v>15</v>
      </c>
      <c r="N154" t="b">
        <v>0</v>
      </c>
      <c r="O154" s="6">
        <f t="shared" si="12"/>
        <v>0</v>
      </c>
      <c r="P154" t="s">
        <v>8267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7">
        <f t="shared" si="13"/>
        <v>35.9</v>
      </c>
      <c r="N155" t="b">
        <v>0</v>
      </c>
      <c r="O155" s="6">
        <f t="shared" si="12"/>
        <v>1</v>
      </c>
      <c r="P155" t="s">
        <v>8267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7">
        <f t="shared" si="13"/>
        <v>13.333333333333334</v>
      </c>
      <c r="N156" t="b">
        <v>0</v>
      </c>
      <c r="O156" s="6">
        <f t="shared" si="12"/>
        <v>3</v>
      </c>
      <c r="P156" t="s">
        <v>8267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7">
        <f t="shared" si="13"/>
        <v>20.25</v>
      </c>
      <c r="N157" t="b">
        <v>0</v>
      </c>
      <c r="O157" s="6">
        <f t="shared" si="12"/>
        <v>0</v>
      </c>
      <c r="P157" t="s">
        <v>8267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7">
        <f t="shared" si="13"/>
        <v>119</v>
      </c>
      <c r="N158" t="b">
        <v>0</v>
      </c>
      <c r="O158" s="6">
        <f t="shared" si="12"/>
        <v>5</v>
      </c>
      <c r="P158" t="s">
        <v>8267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7">
        <f t="shared" si="13"/>
        <v>4</v>
      </c>
      <c r="N159" t="b">
        <v>0</v>
      </c>
      <c r="O159" s="6">
        <f t="shared" si="12"/>
        <v>0</v>
      </c>
      <c r="P159" t="s">
        <v>8267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7">
        <f t="shared" si="13"/>
        <v>0</v>
      </c>
      <c r="N160" t="b">
        <v>0</v>
      </c>
      <c r="O160" s="6">
        <f t="shared" si="12"/>
        <v>0</v>
      </c>
      <c r="P160" t="s">
        <v>8267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7">
        <f t="shared" si="13"/>
        <v>10</v>
      </c>
      <c r="N161" t="b">
        <v>0</v>
      </c>
      <c r="O161" s="6">
        <f t="shared" si="12"/>
        <v>0</v>
      </c>
      <c r="P161" t="s">
        <v>8267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7">
        <f t="shared" si="13"/>
        <v>0</v>
      </c>
      <c r="N162" t="b">
        <v>0</v>
      </c>
      <c r="O162" s="6">
        <f t="shared" si="12"/>
        <v>0</v>
      </c>
      <c r="P162" t="s">
        <v>8268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7">
        <f t="shared" si="13"/>
        <v>5</v>
      </c>
      <c r="N163" t="b">
        <v>0</v>
      </c>
      <c r="O163" s="6">
        <f t="shared" si="12"/>
        <v>0</v>
      </c>
      <c r="P163" t="s">
        <v>8268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7">
        <f t="shared" si="13"/>
        <v>43.5</v>
      </c>
      <c r="N164" t="b">
        <v>0</v>
      </c>
      <c r="O164" s="6">
        <f t="shared" si="12"/>
        <v>16</v>
      </c>
      <c r="P164" t="s">
        <v>8268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7">
        <f t="shared" si="13"/>
        <v>0</v>
      </c>
      <c r="N165" t="b">
        <v>0</v>
      </c>
      <c r="O165" s="6">
        <f t="shared" si="12"/>
        <v>0</v>
      </c>
      <c r="P165" t="s">
        <v>8268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7">
        <f t="shared" si="13"/>
        <v>91.428571428571431</v>
      </c>
      <c r="N166" t="b">
        <v>0</v>
      </c>
      <c r="O166" s="6">
        <f t="shared" si="12"/>
        <v>1</v>
      </c>
      <c r="P166" t="s">
        <v>8268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7">
        <f t="shared" si="13"/>
        <v>0</v>
      </c>
      <c r="N167" t="b">
        <v>0</v>
      </c>
      <c r="O167" s="6">
        <f t="shared" si="12"/>
        <v>0</v>
      </c>
      <c r="P167" t="s">
        <v>8268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7">
        <f t="shared" si="13"/>
        <v>3000</v>
      </c>
      <c r="N168" t="b">
        <v>0</v>
      </c>
      <c r="O168" s="6">
        <f t="shared" si="12"/>
        <v>60</v>
      </c>
      <c r="P168" t="s">
        <v>8268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7">
        <f t="shared" si="13"/>
        <v>5.5</v>
      </c>
      <c r="N169" t="b">
        <v>0</v>
      </c>
      <c r="O169" s="6">
        <f t="shared" si="12"/>
        <v>0</v>
      </c>
      <c r="P169" t="s">
        <v>8268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7">
        <f t="shared" si="13"/>
        <v>108.33333333333333</v>
      </c>
      <c r="N170" t="b">
        <v>0</v>
      </c>
      <c r="O170" s="6">
        <f t="shared" si="12"/>
        <v>4</v>
      </c>
      <c r="P170" t="s">
        <v>8268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7">
        <f t="shared" si="13"/>
        <v>56</v>
      </c>
      <c r="N171" t="b">
        <v>0</v>
      </c>
      <c r="O171" s="6">
        <f t="shared" si="12"/>
        <v>22</v>
      </c>
      <c r="P171" t="s">
        <v>8268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7">
        <f t="shared" si="13"/>
        <v>32.5</v>
      </c>
      <c r="N172" t="b">
        <v>0</v>
      </c>
      <c r="O172" s="6">
        <f t="shared" si="12"/>
        <v>3</v>
      </c>
      <c r="P172" t="s">
        <v>8268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7">
        <f t="shared" si="13"/>
        <v>1</v>
      </c>
      <c r="N173" t="b">
        <v>0</v>
      </c>
      <c r="O173" s="6">
        <f t="shared" si="12"/>
        <v>0</v>
      </c>
      <c r="P173" t="s">
        <v>8268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7">
        <f t="shared" si="13"/>
        <v>0</v>
      </c>
      <c r="N174" t="b">
        <v>0</v>
      </c>
      <c r="O174" s="6">
        <f t="shared" si="12"/>
        <v>0</v>
      </c>
      <c r="P174" t="s">
        <v>8268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7">
        <f t="shared" si="13"/>
        <v>0</v>
      </c>
      <c r="N175" t="b">
        <v>0</v>
      </c>
      <c r="O175" s="6">
        <f t="shared" si="12"/>
        <v>0</v>
      </c>
      <c r="P175" t="s">
        <v>8268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7">
        <f t="shared" si="13"/>
        <v>0</v>
      </c>
      <c r="N176" t="b">
        <v>0</v>
      </c>
      <c r="O176" s="6">
        <f t="shared" si="12"/>
        <v>0</v>
      </c>
      <c r="P176" t="s">
        <v>8268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7">
        <f t="shared" si="13"/>
        <v>49.884615384615387</v>
      </c>
      <c r="N177" t="b">
        <v>0</v>
      </c>
      <c r="O177" s="6">
        <f t="shared" si="12"/>
        <v>6</v>
      </c>
      <c r="P177" t="s">
        <v>8268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7">
        <f t="shared" si="13"/>
        <v>0</v>
      </c>
      <c r="N178" t="b">
        <v>0</v>
      </c>
      <c r="O178" s="6">
        <f t="shared" si="12"/>
        <v>0</v>
      </c>
      <c r="P178" t="s">
        <v>8268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7">
        <f t="shared" si="13"/>
        <v>25.714285714285715</v>
      </c>
      <c r="N179" t="b">
        <v>0</v>
      </c>
      <c r="O179" s="6">
        <f t="shared" si="12"/>
        <v>40</v>
      </c>
      <c r="P179" t="s">
        <v>8268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7">
        <f t="shared" si="13"/>
        <v>0</v>
      </c>
      <c r="N180" t="b">
        <v>0</v>
      </c>
      <c r="O180" s="6">
        <f t="shared" si="12"/>
        <v>0</v>
      </c>
      <c r="P180" t="s">
        <v>8268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7">
        <f t="shared" si="13"/>
        <v>100</v>
      </c>
      <c r="N181" t="b">
        <v>0</v>
      </c>
      <c r="O181" s="6">
        <f t="shared" si="12"/>
        <v>20</v>
      </c>
      <c r="P181" t="s">
        <v>8268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7">
        <f t="shared" si="13"/>
        <v>30.846153846153847</v>
      </c>
      <c r="N182" t="b">
        <v>0</v>
      </c>
      <c r="O182" s="6">
        <f t="shared" si="12"/>
        <v>33</v>
      </c>
      <c r="P182" t="s">
        <v>8268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7">
        <f t="shared" si="13"/>
        <v>180.5</v>
      </c>
      <c r="N183" t="b">
        <v>0</v>
      </c>
      <c r="O183" s="6">
        <f t="shared" si="12"/>
        <v>21</v>
      </c>
      <c r="P183" t="s">
        <v>8268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7">
        <f t="shared" si="13"/>
        <v>0</v>
      </c>
      <c r="N184" t="b">
        <v>0</v>
      </c>
      <c r="O184" s="6">
        <f t="shared" si="12"/>
        <v>0</v>
      </c>
      <c r="P184" t="s">
        <v>8268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7">
        <f t="shared" si="13"/>
        <v>373.5</v>
      </c>
      <c r="N185" t="b">
        <v>0</v>
      </c>
      <c r="O185" s="6">
        <f t="shared" si="12"/>
        <v>36</v>
      </c>
      <c r="P185" t="s">
        <v>8268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7">
        <f t="shared" si="13"/>
        <v>25.5</v>
      </c>
      <c r="N186" t="b">
        <v>0</v>
      </c>
      <c r="O186" s="6">
        <f t="shared" si="12"/>
        <v>3</v>
      </c>
      <c r="P186" t="s">
        <v>8268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7">
        <f t="shared" si="13"/>
        <v>220</v>
      </c>
      <c r="N187" t="b">
        <v>0</v>
      </c>
      <c r="O187" s="6">
        <f t="shared" si="12"/>
        <v>6</v>
      </c>
      <c r="P187" t="s">
        <v>8268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7">
        <f t="shared" si="13"/>
        <v>0</v>
      </c>
      <c r="N188" t="b">
        <v>0</v>
      </c>
      <c r="O188" s="6">
        <f t="shared" si="12"/>
        <v>0</v>
      </c>
      <c r="P188" t="s">
        <v>8268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7">
        <f t="shared" si="13"/>
        <v>160</v>
      </c>
      <c r="N189" t="b">
        <v>0</v>
      </c>
      <c r="O189" s="6">
        <f t="shared" si="12"/>
        <v>16</v>
      </c>
      <c r="P189" t="s">
        <v>8268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7">
        <f t="shared" si="13"/>
        <v>0</v>
      </c>
      <c r="N190" t="b">
        <v>0</v>
      </c>
      <c r="O190" s="6">
        <f t="shared" si="12"/>
        <v>0</v>
      </c>
      <c r="P190" t="s">
        <v>8268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7">
        <f t="shared" si="13"/>
        <v>69</v>
      </c>
      <c r="N191" t="b">
        <v>0</v>
      </c>
      <c r="O191" s="6">
        <f t="shared" si="12"/>
        <v>0</v>
      </c>
      <c r="P191" t="s">
        <v>8268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7">
        <f t="shared" si="13"/>
        <v>50</v>
      </c>
      <c r="N192" t="b">
        <v>0</v>
      </c>
      <c r="O192" s="6">
        <f t="shared" si="12"/>
        <v>0</v>
      </c>
      <c r="P192" t="s">
        <v>8268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7">
        <f t="shared" si="13"/>
        <v>83.333333333333329</v>
      </c>
      <c r="N193" t="b">
        <v>0</v>
      </c>
      <c r="O193" s="6">
        <f t="shared" si="12"/>
        <v>5</v>
      </c>
      <c r="P193" t="s">
        <v>8268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7">
        <f t="shared" si="13"/>
        <v>5.666666666666667</v>
      </c>
      <c r="N194" t="b">
        <v>0</v>
      </c>
      <c r="O194" s="6">
        <f t="shared" ref="O194:O257" si="18">ROUND((E194/D194)*100,0)</f>
        <v>0</v>
      </c>
      <c r="P194" t="s">
        <v>8268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7">
        <f t="shared" ref="M195:M258" si="19">IF(L195 = 0, 0, E195/L195)</f>
        <v>0</v>
      </c>
      <c r="N195" t="b">
        <v>0</v>
      </c>
      <c r="O195" s="6">
        <f t="shared" si="18"/>
        <v>0</v>
      </c>
      <c r="P195" t="s">
        <v>8268</v>
      </c>
      <c r="Q195" t="str">
        <f t="shared" ref="Q195:Q258" si="20">LEFT(P195,FIND("/",P195)-1)</f>
        <v>film &amp; video</v>
      </c>
      <c r="R195" t="str">
        <f t="shared" ref="R195:R258" si="21">REPLACE(P195,1,FIND("/",P195),"")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7">
        <f t="shared" si="19"/>
        <v>1</v>
      </c>
      <c r="N196" t="b">
        <v>0</v>
      </c>
      <c r="O196" s="6">
        <f t="shared" si="18"/>
        <v>0</v>
      </c>
      <c r="P196" t="s">
        <v>8268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7">
        <f t="shared" si="19"/>
        <v>0</v>
      </c>
      <c r="N197" t="b">
        <v>0</v>
      </c>
      <c r="O197" s="6">
        <f t="shared" si="18"/>
        <v>0</v>
      </c>
      <c r="P197" t="s">
        <v>8268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7">
        <f t="shared" si="19"/>
        <v>77.10526315789474</v>
      </c>
      <c r="N198" t="b">
        <v>0</v>
      </c>
      <c r="O198" s="6">
        <f t="shared" si="18"/>
        <v>42</v>
      </c>
      <c r="P198" t="s">
        <v>8268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7">
        <f t="shared" si="19"/>
        <v>32.75</v>
      </c>
      <c r="N199" t="b">
        <v>0</v>
      </c>
      <c r="O199" s="6">
        <f t="shared" si="18"/>
        <v>10</v>
      </c>
      <c r="P199" t="s">
        <v>8268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7">
        <f t="shared" si="19"/>
        <v>46.5</v>
      </c>
      <c r="N200" t="b">
        <v>0</v>
      </c>
      <c r="O200" s="6">
        <f t="shared" si="18"/>
        <v>1</v>
      </c>
      <c r="P200" t="s">
        <v>8268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7">
        <f t="shared" si="19"/>
        <v>0</v>
      </c>
      <c r="N201" t="b">
        <v>0</v>
      </c>
      <c r="O201" s="6">
        <f t="shared" si="18"/>
        <v>0</v>
      </c>
      <c r="P201" t="s">
        <v>8268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7">
        <f t="shared" si="19"/>
        <v>87.308333333333337</v>
      </c>
      <c r="N202" t="b">
        <v>0</v>
      </c>
      <c r="O202" s="6">
        <f t="shared" si="18"/>
        <v>26</v>
      </c>
      <c r="P202" t="s">
        <v>8268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7">
        <f t="shared" si="19"/>
        <v>54.285714285714285</v>
      </c>
      <c r="N203" t="b">
        <v>0</v>
      </c>
      <c r="O203" s="6">
        <f t="shared" si="18"/>
        <v>58</v>
      </c>
      <c r="P203" t="s">
        <v>8268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7">
        <f t="shared" si="19"/>
        <v>0</v>
      </c>
      <c r="N204" t="b">
        <v>0</v>
      </c>
      <c r="O204" s="6">
        <f t="shared" si="18"/>
        <v>0</v>
      </c>
      <c r="P204" t="s">
        <v>8268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7">
        <f t="shared" si="19"/>
        <v>93.25</v>
      </c>
      <c r="N205" t="b">
        <v>0</v>
      </c>
      <c r="O205" s="6">
        <f t="shared" si="18"/>
        <v>30</v>
      </c>
      <c r="P205" t="s">
        <v>8268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7">
        <f t="shared" si="19"/>
        <v>117.68368136117556</v>
      </c>
      <c r="N206" t="b">
        <v>0</v>
      </c>
      <c r="O206" s="6">
        <f t="shared" si="18"/>
        <v>51</v>
      </c>
      <c r="P206" t="s">
        <v>8268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7">
        <f t="shared" si="19"/>
        <v>76.470588235294116</v>
      </c>
      <c r="N207" t="b">
        <v>0</v>
      </c>
      <c r="O207" s="6">
        <f t="shared" si="18"/>
        <v>16</v>
      </c>
      <c r="P207" t="s">
        <v>8268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7">
        <f t="shared" si="19"/>
        <v>0</v>
      </c>
      <c r="N208" t="b">
        <v>0</v>
      </c>
      <c r="O208" s="6">
        <f t="shared" si="18"/>
        <v>0</v>
      </c>
      <c r="P208" t="s">
        <v>8268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7">
        <f t="shared" si="19"/>
        <v>163.84615384615384</v>
      </c>
      <c r="N209" t="b">
        <v>0</v>
      </c>
      <c r="O209" s="6">
        <f t="shared" si="18"/>
        <v>15</v>
      </c>
      <c r="P209" t="s">
        <v>8268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7">
        <f t="shared" si="19"/>
        <v>0</v>
      </c>
      <c r="N210" t="b">
        <v>0</v>
      </c>
      <c r="O210" s="6">
        <f t="shared" si="18"/>
        <v>0</v>
      </c>
      <c r="P210" t="s">
        <v>8268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7">
        <f t="shared" si="19"/>
        <v>0</v>
      </c>
      <c r="N211" t="b">
        <v>0</v>
      </c>
      <c r="O211" s="6">
        <f t="shared" si="18"/>
        <v>0</v>
      </c>
      <c r="P211" t="s">
        <v>8268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7">
        <f t="shared" si="19"/>
        <v>91.818181818181813</v>
      </c>
      <c r="N212" t="b">
        <v>0</v>
      </c>
      <c r="O212" s="6">
        <f t="shared" si="18"/>
        <v>25</v>
      </c>
      <c r="P212" t="s">
        <v>8268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7">
        <f t="shared" si="19"/>
        <v>185.83333333333334</v>
      </c>
      <c r="N213" t="b">
        <v>0</v>
      </c>
      <c r="O213" s="6">
        <f t="shared" si="18"/>
        <v>45</v>
      </c>
      <c r="P213" t="s">
        <v>8268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7">
        <f t="shared" si="19"/>
        <v>1</v>
      </c>
      <c r="N214" t="b">
        <v>0</v>
      </c>
      <c r="O214" s="6">
        <f t="shared" si="18"/>
        <v>0</v>
      </c>
      <c r="P214" t="s">
        <v>8268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7">
        <f t="shared" si="19"/>
        <v>20</v>
      </c>
      <c r="N215" t="b">
        <v>0</v>
      </c>
      <c r="O215" s="6">
        <f t="shared" si="18"/>
        <v>0</v>
      </c>
      <c r="P215" t="s">
        <v>8268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7">
        <f t="shared" si="19"/>
        <v>1</v>
      </c>
      <c r="N216" t="b">
        <v>0</v>
      </c>
      <c r="O216" s="6">
        <f t="shared" si="18"/>
        <v>0</v>
      </c>
      <c r="P216" t="s">
        <v>8268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7">
        <f t="shared" si="19"/>
        <v>10</v>
      </c>
      <c r="N217" t="b">
        <v>0</v>
      </c>
      <c r="O217" s="6">
        <f t="shared" si="18"/>
        <v>0</v>
      </c>
      <c r="P217" t="s">
        <v>8268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7">
        <f t="shared" si="19"/>
        <v>331.53833333333336</v>
      </c>
      <c r="N218" t="b">
        <v>0</v>
      </c>
      <c r="O218" s="6">
        <f t="shared" si="18"/>
        <v>56</v>
      </c>
      <c r="P218" t="s">
        <v>8268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7">
        <f t="shared" si="19"/>
        <v>314.28947368421052</v>
      </c>
      <c r="N219" t="b">
        <v>0</v>
      </c>
      <c r="O219" s="6">
        <f t="shared" si="18"/>
        <v>12</v>
      </c>
      <c r="P219" t="s">
        <v>8268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7">
        <f t="shared" si="19"/>
        <v>100</v>
      </c>
      <c r="N220" t="b">
        <v>0</v>
      </c>
      <c r="O220" s="6">
        <f t="shared" si="18"/>
        <v>2</v>
      </c>
      <c r="P220" t="s">
        <v>8268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7">
        <f t="shared" si="19"/>
        <v>115.98684210526316</v>
      </c>
      <c r="N221" t="b">
        <v>0</v>
      </c>
      <c r="O221" s="6">
        <f t="shared" si="18"/>
        <v>18</v>
      </c>
      <c r="P221" t="s">
        <v>8268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7">
        <f t="shared" si="19"/>
        <v>120</v>
      </c>
      <c r="N222" t="b">
        <v>0</v>
      </c>
      <c r="O222" s="6">
        <f t="shared" si="18"/>
        <v>1</v>
      </c>
      <c r="P222" t="s">
        <v>8268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7">
        <f t="shared" si="19"/>
        <v>0</v>
      </c>
      <c r="N223" t="b">
        <v>0</v>
      </c>
      <c r="O223" s="6">
        <f t="shared" si="18"/>
        <v>0</v>
      </c>
      <c r="P223" t="s">
        <v>8268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7">
        <f t="shared" si="19"/>
        <v>65</v>
      </c>
      <c r="N224" t="b">
        <v>0</v>
      </c>
      <c r="O224" s="6">
        <f t="shared" si="18"/>
        <v>13</v>
      </c>
      <c r="P224" t="s">
        <v>8268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7">
        <f t="shared" si="19"/>
        <v>0</v>
      </c>
      <c r="N225" t="b">
        <v>0</v>
      </c>
      <c r="O225" s="6">
        <f t="shared" si="18"/>
        <v>0</v>
      </c>
      <c r="P225" t="s">
        <v>8268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7">
        <f t="shared" si="19"/>
        <v>0</v>
      </c>
      <c r="N226" t="b">
        <v>0</v>
      </c>
      <c r="O226" s="6">
        <f t="shared" si="18"/>
        <v>0</v>
      </c>
      <c r="P226" t="s">
        <v>8268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7">
        <f t="shared" si="19"/>
        <v>0</v>
      </c>
      <c r="N227" t="b">
        <v>0</v>
      </c>
      <c r="O227" s="6">
        <f t="shared" si="18"/>
        <v>0</v>
      </c>
      <c r="P227" t="s">
        <v>8268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7">
        <f t="shared" si="19"/>
        <v>125</v>
      </c>
      <c r="N228" t="b">
        <v>0</v>
      </c>
      <c r="O228" s="6">
        <f t="shared" si="18"/>
        <v>1</v>
      </c>
      <c r="P228" t="s">
        <v>8268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7">
        <f t="shared" si="19"/>
        <v>0</v>
      </c>
      <c r="N229" t="b">
        <v>0</v>
      </c>
      <c r="O229" s="6">
        <f t="shared" si="18"/>
        <v>0</v>
      </c>
      <c r="P229" t="s">
        <v>8268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7">
        <f t="shared" si="19"/>
        <v>0</v>
      </c>
      <c r="N230" t="b">
        <v>0</v>
      </c>
      <c r="O230" s="6">
        <f t="shared" si="18"/>
        <v>0</v>
      </c>
      <c r="P230" t="s">
        <v>8268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7">
        <f t="shared" si="19"/>
        <v>0</v>
      </c>
      <c r="N231" t="b">
        <v>0</v>
      </c>
      <c r="O231" s="6">
        <f t="shared" si="18"/>
        <v>0</v>
      </c>
      <c r="P231" t="s">
        <v>8268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7">
        <f t="shared" si="19"/>
        <v>30</v>
      </c>
      <c r="N232" t="b">
        <v>0</v>
      </c>
      <c r="O232" s="6">
        <f t="shared" si="18"/>
        <v>0</v>
      </c>
      <c r="P232" t="s">
        <v>8268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7">
        <f t="shared" si="19"/>
        <v>0</v>
      </c>
      <c r="N233" t="b">
        <v>0</v>
      </c>
      <c r="O233" s="6">
        <f t="shared" si="18"/>
        <v>0</v>
      </c>
      <c r="P233" t="s">
        <v>8268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7">
        <f t="shared" si="19"/>
        <v>15.714285714285714</v>
      </c>
      <c r="N234" t="b">
        <v>0</v>
      </c>
      <c r="O234" s="6">
        <f t="shared" si="18"/>
        <v>3</v>
      </c>
      <c r="P234" t="s">
        <v>8268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7">
        <f t="shared" si="19"/>
        <v>0</v>
      </c>
      <c r="N235" t="b">
        <v>0</v>
      </c>
      <c r="O235" s="6">
        <f t="shared" si="18"/>
        <v>0</v>
      </c>
      <c r="P235" t="s">
        <v>8268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7">
        <f t="shared" si="19"/>
        <v>80.2</v>
      </c>
      <c r="N236" t="b">
        <v>0</v>
      </c>
      <c r="O236" s="6">
        <f t="shared" si="18"/>
        <v>40</v>
      </c>
      <c r="P236" t="s">
        <v>8268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7">
        <f t="shared" si="19"/>
        <v>0</v>
      </c>
      <c r="N237" t="b">
        <v>0</v>
      </c>
      <c r="O237" s="6">
        <f t="shared" si="18"/>
        <v>0</v>
      </c>
      <c r="P237" t="s">
        <v>8268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7">
        <f t="shared" si="19"/>
        <v>0</v>
      </c>
      <c r="N238" t="b">
        <v>0</v>
      </c>
      <c r="O238" s="6">
        <f t="shared" si="18"/>
        <v>0</v>
      </c>
      <c r="P238" t="s">
        <v>8268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7">
        <f t="shared" si="19"/>
        <v>50</v>
      </c>
      <c r="N239" t="b">
        <v>0</v>
      </c>
      <c r="O239" s="6">
        <f t="shared" si="18"/>
        <v>0</v>
      </c>
      <c r="P239" t="s">
        <v>8268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7">
        <f t="shared" si="19"/>
        <v>0</v>
      </c>
      <c r="N240" t="b">
        <v>0</v>
      </c>
      <c r="O240" s="6">
        <f t="shared" si="18"/>
        <v>0</v>
      </c>
      <c r="P240" t="s">
        <v>8268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7">
        <f t="shared" si="19"/>
        <v>50</v>
      </c>
      <c r="N241" t="b">
        <v>0</v>
      </c>
      <c r="O241" s="6">
        <f t="shared" si="18"/>
        <v>25</v>
      </c>
      <c r="P241" t="s">
        <v>8268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7">
        <f t="shared" si="19"/>
        <v>117.84759124087591</v>
      </c>
      <c r="N242" t="b">
        <v>1</v>
      </c>
      <c r="O242" s="6">
        <f t="shared" si="18"/>
        <v>108</v>
      </c>
      <c r="P242" t="s">
        <v>8269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7">
        <f t="shared" si="19"/>
        <v>109.04255319148936</v>
      </c>
      <c r="N243" t="b">
        <v>1</v>
      </c>
      <c r="O243" s="6">
        <f t="shared" si="18"/>
        <v>113</v>
      </c>
      <c r="P243" t="s">
        <v>8269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7">
        <f t="shared" si="19"/>
        <v>73.019801980198025</v>
      </c>
      <c r="N244" t="b">
        <v>1</v>
      </c>
      <c r="O244" s="6">
        <f t="shared" si="18"/>
        <v>113</v>
      </c>
      <c r="P244" t="s">
        <v>8269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7">
        <f t="shared" si="19"/>
        <v>78.195121951219505</v>
      </c>
      <c r="N245" t="b">
        <v>1</v>
      </c>
      <c r="O245" s="6">
        <f t="shared" si="18"/>
        <v>103</v>
      </c>
      <c r="P245" t="s">
        <v>8269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7">
        <f t="shared" si="19"/>
        <v>47.398809523809526</v>
      </c>
      <c r="N246" t="b">
        <v>1</v>
      </c>
      <c r="O246" s="6">
        <f t="shared" si="18"/>
        <v>114</v>
      </c>
      <c r="P246" t="s">
        <v>8269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7">
        <f t="shared" si="19"/>
        <v>54.020833333333336</v>
      </c>
      <c r="N247" t="b">
        <v>1</v>
      </c>
      <c r="O247" s="6">
        <f t="shared" si="18"/>
        <v>104</v>
      </c>
      <c r="P247" t="s">
        <v>8269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7">
        <f t="shared" si="19"/>
        <v>68.488789237668158</v>
      </c>
      <c r="N248" t="b">
        <v>1</v>
      </c>
      <c r="O248" s="6">
        <f t="shared" si="18"/>
        <v>305</v>
      </c>
      <c r="P248" t="s">
        <v>8269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7">
        <f t="shared" si="19"/>
        <v>108.14516129032258</v>
      </c>
      <c r="N249" t="b">
        <v>1</v>
      </c>
      <c r="O249" s="6">
        <f t="shared" si="18"/>
        <v>134</v>
      </c>
      <c r="P249" t="s">
        <v>8269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7">
        <f t="shared" si="19"/>
        <v>589.95205479452056</v>
      </c>
      <c r="N250" t="b">
        <v>1</v>
      </c>
      <c r="O250" s="6">
        <f t="shared" si="18"/>
        <v>101</v>
      </c>
      <c r="P250" t="s">
        <v>8269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7">
        <f t="shared" si="19"/>
        <v>48.051063829787232</v>
      </c>
      <c r="N251" t="b">
        <v>1</v>
      </c>
      <c r="O251" s="6">
        <f t="shared" si="18"/>
        <v>113</v>
      </c>
      <c r="P251" t="s">
        <v>8269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7">
        <f t="shared" si="19"/>
        <v>72.482837528604122</v>
      </c>
      <c r="N252" t="b">
        <v>1</v>
      </c>
      <c r="O252" s="6">
        <f t="shared" si="18"/>
        <v>106</v>
      </c>
      <c r="P252" t="s">
        <v>8269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7">
        <f t="shared" si="19"/>
        <v>57.077922077922075</v>
      </c>
      <c r="N253" t="b">
        <v>1</v>
      </c>
      <c r="O253" s="6">
        <f t="shared" si="18"/>
        <v>126</v>
      </c>
      <c r="P253" t="s">
        <v>8269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7">
        <f t="shared" si="19"/>
        <v>85.444444444444443</v>
      </c>
      <c r="N254" t="b">
        <v>1</v>
      </c>
      <c r="O254" s="6">
        <f t="shared" si="18"/>
        <v>185</v>
      </c>
      <c r="P254" t="s">
        <v>8269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7">
        <f t="shared" si="19"/>
        <v>215.85714285714286</v>
      </c>
      <c r="N255" t="b">
        <v>1</v>
      </c>
      <c r="O255" s="6">
        <f t="shared" si="18"/>
        <v>101</v>
      </c>
      <c r="P255" t="s">
        <v>8269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7">
        <f t="shared" si="19"/>
        <v>89.38643312101911</v>
      </c>
      <c r="N256" t="b">
        <v>1</v>
      </c>
      <c r="O256" s="6">
        <f t="shared" si="18"/>
        <v>117</v>
      </c>
      <c r="P256" t="s">
        <v>8269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7">
        <f t="shared" si="19"/>
        <v>45.418404255319146</v>
      </c>
      <c r="N257" t="b">
        <v>1</v>
      </c>
      <c r="O257" s="6">
        <f t="shared" si="18"/>
        <v>107</v>
      </c>
      <c r="P257" t="s">
        <v>8269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7">
        <f t="shared" si="19"/>
        <v>65.756363636363631</v>
      </c>
      <c r="N258" t="b">
        <v>1</v>
      </c>
      <c r="O258" s="6">
        <f t="shared" ref="O258:O321" si="24">ROUND((E258/D258)*100,0)</f>
        <v>139</v>
      </c>
      <c r="P258" t="s">
        <v>8269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7">
        <f t="shared" ref="M259:M322" si="25">IF(L259 = 0, 0, E259/L259)</f>
        <v>66.70405357142856</v>
      </c>
      <c r="N259" t="b">
        <v>1</v>
      </c>
      <c r="O259" s="6">
        <f t="shared" si="24"/>
        <v>107</v>
      </c>
      <c r="P259" t="s">
        <v>8269</v>
      </c>
      <c r="Q259" t="str">
        <f t="shared" ref="Q259:Q322" si="26">LEFT(P259,FIND("/",P259)-1)</f>
        <v>film &amp; video</v>
      </c>
      <c r="R259" t="str">
        <f t="shared" ref="R259:R322" si="27">REPLACE(P259,1,FIND("/",P259),"")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7">
        <f t="shared" si="25"/>
        <v>83.345930232558146</v>
      </c>
      <c r="N260" t="b">
        <v>1</v>
      </c>
      <c r="O260" s="6">
        <f t="shared" si="24"/>
        <v>191</v>
      </c>
      <c r="P260" t="s">
        <v>8269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7">
        <f t="shared" si="25"/>
        <v>105.04609341825902</v>
      </c>
      <c r="N261" t="b">
        <v>1</v>
      </c>
      <c r="O261" s="6">
        <f t="shared" si="24"/>
        <v>132</v>
      </c>
      <c r="P261" t="s">
        <v>8269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7">
        <f t="shared" si="25"/>
        <v>120.90909090909091</v>
      </c>
      <c r="N262" t="b">
        <v>1</v>
      </c>
      <c r="O262" s="6">
        <f t="shared" si="24"/>
        <v>106</v>
      </c>
      <c r="P262" t="s">
        <v>8269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7">
        <f t="shared" si="25"/>
        <v>97.63636363636364</v>
      </c>
      <c r="N263" t="b">
        <v>1</v>
      </c>
      <c r="O263" s="6">
        <f t="shared" si="24"/>
        <v>107</v>
      </c>
      <c r="P263" t="s">
        <v>8269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7">
        <f t="shared" si="25"/>
        <v>41.379310344827587</v>
      </c>
      <c r="N264" t="b">
        <v>1</v>
      </c>
      <c r="O264" s="6">
        <f t="shared" si="24"/>
        <v>240</v>
      </c>
      <c r="P264" t="s">
        <v>8269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7">
        <f t="shared" si="25"/>
        <v>30.654485981308412</v>
      </c>
      <c r="N265" t="b">
        <v>1</v>
      </c>
      <c r="O265" s="6">
        <f t="shared" si="24"/>
        <v>118</v>
      </c>
      <c r="P265" t="s">
        <v>8269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7">
        <f t="shared" si="25"/>
        <v>64.945054945054949</v>
      </c>
      <c r="N266" t="b">
        <v>1</v>
      </c>
      <c r="O266" s="6">
        <f t="shared" si="24"/>
        <v>118</v>
      </c>
      <c r="P266" t="s">
        <v>8269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7">
        <f t="shared" si="25"/>
        <v>95.775862068965523</v>
      </c>
      <c r="N267" t="b">
        <v>1</v>
      </c>
      <c r="O267" s="6">
        <f t="shared" si="24"/>
        <v>111</v>
      </c>
      <c r="P267" t="s">
        <v>8269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7">
        <f t="shared" si="25"/>
        <v>40.416666666666664</v>
      </c>
      <c r="N268" t="b">
        <v>1</v>
      </c>
      <c r="O268" s="6">
        <f t="shared" si="24"/>
        <v>146</v>
      </c>
      <c r="P268" t="s">
        <v>8269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7">
        <f t="shared" si="25"/>
        <v>78.578424242424248</v>
      </c>
      <c r="N269" t="b">
        <v>1</v>
      </c>
      <c r="O269" s="6">
        <f t="shared" si="24"/>
        <v>132</v>
      </c>
      <c r="P269" t="s">
        <v>8269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7">
        <f t="shared" si="25"/>
        <v>50.18018018018018</v>
      </c>
      <c r="N270" t="b">
        <v>1</v>
      </c>
      <c r="O270" s="6">
        <f t="shared" si="24"/>
        <v>111</v>
      </c>
      <c r="P270" t="s">
        <v>8269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7">
        <f t="shared" si="25"/>
        <v>92.251735588972423</v>
      </c>
      <c r="N271" t="b">
        <v>1</v>
      </c>
      <c r="O271" s="6">
        <f t="shared" si="24"/>
        <v>147</v>
      </c>
      <c r="P271" t="s">
        <v>8269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7">
        <f t="shared" si="25"/>
        <v>57.540983606557376</v>
      </c>
      <c r="N272" t="b">
        <v>1</v>
      </c>
      <c r="O272" s="6">
        <f t="shared" si="24"/>
        <v>153</v>
      </c>
      <c r="P272" t="s">
        <v>8269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7">
        <f t="shared" si="25"/>
        <v>109.42160278745645</v>
      </c>
      <c r="N273" t="b">
        <v>1</v>
      </c>
      <c r="O273" s="6">
        <f t="shared" si="24"/>
        <v>105</v>
      </c>
      <c r="P273" t="s">
        <v>8269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7">
        <f t="shared" si="25"/>
        <v>81.892461538461546</v>
      </c>
      <c r="N274" t="b">
        <v>1</v>
      </c>
      <c r="O274" s="6">
        <f t="shared" si="24"/>
        <v>177</v>
      </c>
      <c r="P274" t="s">
        <v>8269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7">
        <f t="shared" si="25"/>
        <v>45.667711864406776</v>
      </c>
      <c r="N275" t="b">
        <v>1</v>
      </c>
      <c r="O275" s="6">
        <f t="shared" si="24"/>
        <v>108</v>
      </c>
      <c r="P275" t="s">
        <v>8269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7">
        <f t="shared" si="25"/>
        <v>55.221238938053098</v>
      </c>
      <c r="N276" t="b">
        <v>1</v>
      </c>
      <c r="O276" s="6">
        <f t="shared" si="24"/>
        <v>156</v>
      </c>
      <c r="P276" t="s">
        <v>8269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7">
        <f t="shared" si="25"/>
        <v>65.298192771084331</v>
      </c>
      <c r="N277" t="b">
        <v>1</v>
      </c>
      <c r="O277" s="6">
        <f t="shared" si="24"/>
        <v>108</v>
      </c>
      <c r="P277" t="s">
        <v>8269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7">
        <f t="shared" si="25"/>
        <v>95.225806451612897</v>
      </c>
      <c r="N278" t="b">
        <v>1</v>
      </c>
      <c r="O278" s="6">
        <f t="shared" si="24"/>
        <v>148</v>
      </c>
      <c r="P278" t="s">
        <v>8269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7">
        <f t="shared" si="25"/>
        <v>75.444794952681391</v>
      </c>
      <c r="N279" t="b">
        <v>1</v>
      </c>
      <c r="O279" s="6">
        <f t="shared" si="24"/>
        <v>110</v>
      </c>
      <c r="P279" t="s">
        <v>8269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7">
        <f t="shared" si="25"/>
        <v>97.816867469879512</v>
      </c>
      <c r="N280" t="b">
        <v>1</v>
      </c>
      <c r="O280" s="6">
        <f t="shared" si="24"/>
        <v>150</v>
      </c>
      <c r="P280" t="s">
        <v>8269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7">
        <f t="shared" si="25"/>
        <v>87.685606557377056</v>
      </c>
      <c r="N281" t="b">
        <v>1</v>
      </c>
      <c r="O281" s="6">
        <f t="shared" si="24"/>
        <v>157</v>
      </c>
      <c r="P281" t="s">
        <v>8269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7">
        <f t="shared" si="25"/>
        <v>54.748948106591868</v>
      </c>
      <c r="N282" t="b">
        <v>1</v>
      </c>
      <c r="O282" s="6">
        <f t="shared" si="24"/>
        <v>156</v>
      </c>
      <c r="P282" t="s">
        <v>8269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7">
        <f t="shared" si="25"/>
        <v>83.953417721518989</v>
      </c>
      <c r="N283" t="b">
        <v>1</v>
      </c>
      <c r="O283" s="6">
        <f t="shared" si="24"/>
        <v>121</v>
      </c>
      <c r="P283" t="s">
        <v>8269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7">
        <f t="shared" si="25"/>
        <v>254.38547486033519</v>
      </c>
      <c r="N284" t="b">
        <v>1</v>
      </c>
      <c r="O284" s="6">
        <f t="shared" si="24"/>
        <v>101</v>
      </c>
      <c r="P284" t="s">
        <v>8269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7">
        <f t="shared" si="25"/>
        <v>101.8269801980198</v>
      </c>
      <c r="N285" t="b">
        <v>1</v>
      </c>
      <c r="O285" s="6">
        <f t="shared" si="24"/>
        <v>114</v>
      </c>
      <c r="P285" t="s">
        <v>8269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7">
        <f t="shared" si="25"/>
        <v>55.066394736842106</v>
      </c>
      <c r="N286" t="b">
        <v>1</v>
      </c>
      <c r="O286" s="6">
        <f t="shared" si="24"/>
        <v>105</v>
      </c>
      <c r="P286" t="s">
        <v>8269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7">
        <f t="shared" si="25"/>
        <v>56.901438721136763</v>
      </c>
      <c r="N287" t="b">
        <v>1</v>
      </c>
      <c r="O287" s="6">
        <f t="shared" si="24"/>
        <v>229</v>
      </c>
      <c r="P287" t="s">
        <v>8269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7">
        <f t="shared" si="25"/>
        <v>121.28148148148148</v>
      </c>
      <c r="N288" t="b">
        <v>1</v>
      </c>
      <c r="O288" s="6">
        <f t="shared" si="24"/>
        <v>109</v>
      </c>
      <c r="P288" t="s">
        <v>8269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7">
        <f t="shared" si="25"/>
        <v>91.189655172413794</v>
      </c>
      <c r="N289" t="b">
        <v>1</v>
      </c>
      <c r="O289" s="6">
        <f t="shared" si="24"/>
        <v>176</v>
      </c>
      <c r="P289" t="s">
        <v>8269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7">
        <f t="shared" si="25"/>
        <v>115.44812080536913</v>
      </c>
      <c r="N290" t="b">
        <v>1</v>
      </c>
      <c r="O290" s="6">
        <f t="shared" si="24"/>
        <v>103</v>
      </c>
      <c r="P290" t="s">
        <v>8269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7">
        <f t="shared" si="25"/>
        <v>67.771551724137936</v>
      </c>
      <c r="N291" t="b">
        <v>1</v>
      </c>
      <c r="O291" s="6">
        <f t="shared" si="24"/>
        <v>105</v>
      </c>
      <c r="P291" t="s">
        <v>8269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7">
        <f t="shared" si="25"/>
        <v>28.576190476190476</v>
      </c>
      <c r="N292" t="b">
        <v>1</v>
      </c>
      <c r="O292" s="6">
        <f t="shared" si="24"/>
        <v>107</v>
      </c>
      <c r="P292" t="s">
        <v>8269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7">
        <f t="shared" si="25"/>
        <v>46.8828125</v>
      </c>
      <c r="N293" t="b">
        <v>1</v>
      </c>
      <c r="O293" s="6">
        <f t="shared" si="24"/>
        <v>120</v>
      </c>
      <c r="P293" t="s">
        <v>8269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7">
        <f t="shared" si="25"/>
        <v>154.42231237322514</v>
      </c>
      <c r="N294" t="b">
        <v>1</v>
      </c>
      <c r="O294" s="6">
        <f t="shared" si="24"/>
        <v>102</v>
      </c>
      <c r="P294" t="s">
        <v>8269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7">
        <f t="shared" si="25"/>
        <v>201.22137404580153</v>
      </c>
      <c r="N295" t="b">
        <v>1</v>
      </c>
      <c r="O295" s="6">
        <f t="shared" si="24"/>
        <v>101</v>
      </c>
      <c r="P295" t="s">
        <v>8269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7">
        <f t="shared" si="25"/>
        <v>100</v>
      </c>
      <c r="N296" t="b">
        <v>1</v>
      </c>
      <c r="O296" s="6">
        <f t="shared" si="24"/>
        <v>100</v>
      </c>
      <c r="P296" t="s">
        <v>8269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7">
        <f t="shared" si="25"/>
        <v>100.08204511278196</v>
      </c>
      <c r="N297" t="b">
        <v>1</v>
      </c>
      <c r="O297" s="6">
        <f t="shared" si="24"/>
        <v>133</v>
      </c>
      <c r="P297" t="s">
        <v>8269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7">
        <f t="shared" si="25"/>
        <v>230.08953488372092</v>
      </c>
      <c r="N298" t="b">
        <v>1</v>
      </c>
      <c r="O298" s="6">
        <f t="shared" si="24"/>
        <v>119</v>
      </c>
      <c r="P298" t="s">
        <v>8269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7">
        <f t="shared" si="25"/>
        <v>141.74647887323943</v>
      </c>
      <c r="N299" t="b">
        <v>1</v>
      </c>
      <c r="O299" s="6">
        <f t="shared" si="24"/>
        <v>101</v>
      </c>
      <c r="P299" t="s">
        <v>8269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7">
        <f t="shared" si="25"/>
        <v>56.344351395730705</v>
      </c>
      <c r="N300" t="b">
        <v>1</v>
      </c>
      <c r="O300" s="6">
        <f t="shared" si="24"/>
        <v>109</v>
      </c>
      <c r="P300" t="s">
        <v>8269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7">
        <f t="shared" si="25"/>
        <v>73.341188524590166</v>
      </c>
      <c r="N301" t="b">
        <v>1</v>
      </c>
      <c r="O301" s="6">
        <f t="shared" si="24"/>
        <v>179</v>
      </c>
      <c r="P301" t="s">
        <v>8269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7">
        <f t="shared" si="25"/>
        <v>85.337785234899329</v>
      </c>
      <c r="N302" t="b">
        <v>1</v>
      </c>
      <c r="O302" s="6">
        <f t="shared" si="24"/>
        <v>102</v>
      </c>
      <c r="P302" t="s">
        <v>8269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7">
        <f t="shared" si="25"/>
        <v>61.496215139442228</v>
      </c>
      <c r="N303" t="b">
        <v>1</v>
      </c>
      <c r="O303" s="6">
        <f t="shared" si="24"/>
        <v>119</v>
      </c>
      <c r="P303" t="s">
        <v>8269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7">
        <f t="shared" si="25"/>
        <v>93.018518518518519</v>
      </c>
      <c r="N304" t="b">
        <v>1</v>
      </c>
      <c r="O304" s="6">
        <f t="shared" si="24"/>
        <v>100</v>
      </c>
      <c r="P304" t="s">
        <v>8269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7">
        <f t="shared" si="25"/>
        <v>50.292682926829265</v>
      </c>
      <c r="N305" t="b">
        <v>1</v>
      </c>
      <c r="O305" s="6">
        <f t="shared" si="24"/>
        <v>137</v>
      </c>
      <c r="P305" t="s">
        <v>8269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7">
        <f t="shared" si="25"/>
        <v>106.43243243243244</v>
      </c>
      <c r="N306" t="b">
        <v>1</v>
      </c>
      <c r="O306" s="6">
        <f t="shared" si="24"/>
        <v>232</v>
      </c>
      <c r="P306" t="s">
        <v>8269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7">
        <f t="shared" si="25"/>
        <v>51.719576719576722</v>
      </c>
      <c r="N307" t="b">
        <v>1</v>
      </c>
      <c r="O307" s="6">
        <f t="shared" si="24"/>
        <v>130</v>
      </c>
      <c r="P307" t="s">
        <v>8269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7">
        <f t="shared" si="25"/>
        <v>36.612499999999997</v>
      </c>
      <c r="N308" t="b">
        <v>1</v>
      </c>
      <c r="O308" s="6">
        <f t="shared" si="24"/>
        <v>293</v>
      </c>
      <c r="P308" t="s">
        <v>8269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7">
        <f t="shared" si="25"/>
        <v>42.517361111111114</v>
      </c>
      <c r="N309" t="b">
        <v>1</v>
      </c>
      <c r="O309" s="6">
        <f t="shared" si="24"/>
        <v>111</v>
      </c>
      <c r="P309" t="s">
        <v>8269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7">
        <f t="shared" si="25"/>
        <v>62.712871287128714</v>
      </c>
      <c r="N310" t="b">
        <v>1</v>
      </c>
      <c r="O310" s="6">
        <f t="shared" si="24"/>
        <v>106</v>
      </c>
      <c r="P310" t="s">
        <v>8269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7">
        <f t="shared" si="25"/>
        <v>89.957983193277315</v>
      </c>
      <c r="N311" t="b">
        <v>1</v>
      </c>
      <c r="O311" s="6">
        <f t="shared" si="24"/>
        <v>119</v>
      </c>
      <c r="P311" t="s">
        <v>8269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7">
        <f t="shared" si="25"/>
        <v>28.924722222222222</v>
      </c>
      <c r="N312" t="b">
        <v>1</v>
      </c>
      <c r="O312" s="6">
        <f t="shared" si="24"/>
        <v>104</v>
      </c>
      <c r="P312" t="s">
        <v>8269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7">
        <f t="shared" si="25"/>
        <v>138.8022</v>
      </c>
      <c r="N313" t="b">
        <v>1</v>
      </c>
      <c r="O313" s="6">
        <f t="shared" si="24"/>
        <v>104</v>
      </c>
      <c r="P313" t="s">
        <v>8269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7">
        <f t="shared" si="25"/>
        <v>61.301369863013697</v>
      </c>
      <c r="N314" t="b">
        <v>1</v>
      </c>
      <c r="O314" s="6">
        <f t="shared" si="24"/>
        <v>112</v>
      </c>
      <c r="P314" t="s">
        <v>8269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7">
        <f t="shared" si="25"/>
        <v>80.202702702702709</v>
      </c>
      <c r="N315" t="b">
        <v>1</v>
      </c>
      <c r="O315" s="6">
        <f t="shared" si="24"/>
        <v>105</v>
      </c>
      <c r="P315" t="s">
        <v>8269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7">
        <f t="shared" si="25"/>
        <v>32.095833333333331</v>
      </c>
      <c r="N316" t="b">
        <v>1</v>
      </c>
      <c r="O316" s="6">
        <f t="shared" si="24"/>
        <v>385</v>
      </c>
      <c r="P316" t="s">
        <v>8269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7">
        <f t="shared" si="25"/>
        <v>200.88888888888889</v>
      </c>
      <c r="N317" t="b">
        <v>1</v>
      </c>
      <c r="O317" s="6">
        <f t="shared" si="24"/>
        <v>101</v>
      </c>
      <c r="P317" t="s">
        <v>8269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7">
        <f t="shared" si="25"/>
        <v>108.01265822784811</v>
      </c>
      <c r="N318" t="b">
        <v>1</v>
      </c>
      <c r="O318" s="6">
        <f t="shared" si="24"/>
        <v>114</v>
      </c>
      <c r="P318" t="s">
        <v>8269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7">
        <f t="shared" si="25"/>
        <v>95.699367088607602</v>
      </c>
      <c r="N319" t="b">
        <v>1</v>
      </c>
      <c r="O319" s="6">
        <f t="shared" si="24"/>
        <v>101</v>
      </c>
      <c r="P319" t="s">
        <v>8269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7">
        <f t="shared" si="25"/>
        <v>49.880281690140848</v>
      </c>
      <c r="N320" t="b">
        <v>1</v>
      </c>
      <c r="O320" s="6">
        <f t="shared" si="24"/>
        <v>283</v>
      </c>
      <c r="P320" t="s">
        <v>8269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7">
        <f t="shared" si="25"/>
        <v>110.47058823529412</v>
      </c>
      <c r="N321" t="b">
        <v>1</v>
      </c>
      <c r="O321" s="6">
        <f t="shared" si="24"/>
        <v>113</v>
      </c>
      <c r="P321" t="s">
        <v>8269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7">
        <f t="shared" si="25"/>
        <v>134.91139240506328</v>
      </c>
      <c r="N322" t="b">
        <v>1</v>
      </c>
      <c r="O322" s="6">
        <f t="shared" ref="O322:O385" si="30">ROUND((E322/D322)*100,0)</f>
        <v>107</v>
      </c>
      <c r="P322" t="s">
        <v>8269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7">
        <f t="shared" ref="M323:M386" si="31">IF(L323 = 0, 0, E323/L323)</f>
        <v>106.62314540059347</v>
      </c>
      <c r="N323" t="b">
        <v>1</v>
      </c>
      <c r="O323" s="6">
        <f t="shared" si="30"/>
        <v>103</v>
      </c>
      <c r="P323" t="s">
        <v>8269</v>
      </c>
      <c r="Q323" t="str">
        <f t="shared" ref="Q323:Q386" si="32">LEFT(P323,FIND("/",P323)-1)</f>
        <v>film &amp; video</v>
      </c>
      <c r="R323" t="str">
        <f t="shared" ref="R323:R386" si="33">REPLACE(P323,1,FIND("/",P323),"")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7">
        <f t="shared" si="31"/>
        <v>145.04301075268816</v>
      </c>
      <c r="N324" t="b">
        <v>1</v>
      </c>
      <c r="O324" s="6">
        <f t="shared" si="30"/>
        <v>108</v>
      </c>
      <c r="P324" t="s">
        <v>8269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7">
        <f t="shared" si="31"/>
        <v>114.58620689655173</v>
      </c>
      <c r="N325" t="b">
        <v>1</v>
      </c>
      <c r="O325" s="6">
        <f t="shared" si="30"/>
        <v>123</v>
      </c>
      <c r="P325" t="s">
        <v>8269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7">
        <f t="shared" si="31"/>
        <v>105.3170731707317</v>
      </c>
      <c r="N326" t="b">
        <v>1</v>
      </c>
      <c r="O326" s="6">
        <f t="shared" si="30"/>
        <v>102</v>
      </c>
      <c r="P326" t="s">
        <v>8269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7">
        <f t="shared" si="31"/>
        <v>70.921195652173907</v>
      </c>
      <c r="N327" t="b">
        <v>1</v>
      </c>
      <c r="O327" s="6">
        <f t="shared" si="30"/>
        <v>104</v>
      </c>
      <c r="P327" t="s">
        <v>8269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7">
        <f t="shared" si="31"/>
        <v>147.17167680278018</v>
      </c>
      <c r="N328" t="b">
        <v>1</v>
      </c>
      <c r="O328" s="6">
        <f t="shared" si="30"/>
        <v>113</v>
      </c>
      <c r="P328" t="s">
        <v>8269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7">
        <f t="shared" si="31"/>
        <v>160.47058823529412</v>
      </c>
      <c r="N329" t="b">
        <v>1</v>
      </c>
      <c r="O329" s="6">
        <f t="shared" si="30"/>
        <v>136</v>
      </c>
      <c r="P329" t="s">
        <v>8269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7">
        <f t="shared" si="31"/>
        <v>156.04578313253012</v>
      </c>
      <c r="N330" t="b">
        <v>1</v>
      </c>
      <c r="O330" s="6">
        <f t="shared" si="30"/>
        <v>104</v>
      </c>
      <c r="P330" t="s">
        <v>8269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7">
        <f t="shared" si="31"/>
        <v>63.17365269461078</v>
      </c>
      <c r="N331" t="b">
        <v>1</v>
      </c>
      <c r="O331" s="6">
        <f t="shared" si="30"/>
        <v>106</v>
      </c>
      <c r="P331" t="s">
        <v>8269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7">
        <f t="shared" si="31"/>
        <v>104.82352941176471</v>
      </c>
      <c r="N332" t="b">
        <v>1</v>
      </c>
      <c r="O332" s="6">
        <f t="shared" si="30"/>
        <v>102</v>
      </c>
      <c r="P332" t="s">
        <v>8269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7">
        <f t="shared" si="31"/>
        <v>97.356164383561648</v>
      </c>
      <c r="N333" t="b">
        <v>1</v>
      </c>
      <c r="O333" s="6">
        <f t="shared" si="30"/>
        <v>107</v>
      </c>
      <c r="P333" t="s">
        <v>8269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7">
        <f t="shared" si="31"/>
        <v>203.63063063063063</v>
      </c>
      <c r="N334" t="b">
        <v>1</v>
      </c>
      <c r="O334" s="6">
        <f t="shared" si="30"/>
        <v>113</v>
      </c>
      <c r="P334" t="s">
        <v>8269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7">
        <f t="shared" si="31"/>
        <v>188.31203007518798</v>
      </c>
      <c r="N335" t="b">
        <v>1</v>
      </c>
      <c r="O335" s="6">
        <f t="shared" si="30"/>
        <v>125</v>
      </c>
      <c r="P335" t="s">
        <v>8269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7">
        <f t="shared" si="31"/>
        <v>146.65217391304347</v>
      </c>
      <c r="N336" t="b">
        <v>1</v>
      </c>
      <c r="O336" s="6">
        <f t="shared" si="30"/>
        <v>101</v>
      </c>
      <c r="P336" t="s">
        <v>8269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7">
        <f t="shared" si="31"/>
        <v>109.1875</v>
      </c>
      <c r="N337" t="b">
        <v>1</v>
      </c>
      <c r="O337" s="6">
        <f t="shared" si="30"/>
        <v>103</v>
      </c>
      <c r="P337" t="s">
        <v>8269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7">
        <f t="shared" si="31"/>
        <v>59.249046653144013</v>
      </c>
      <c r="N338" t="b">
        <v>1</v>
      </c>
      <c r="O338" s="6">
        <f t="shared" si="30"/>
        <v>117</v>
      </c>
      <c r="P338" t="s">
        <v>8269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7">
        <f t="shared" si="31"/>
        <v>97.904838709677421</v>
      </c>
      <c r="N339" t="b">
        <v>1</v>
      </c>
      <c r="O339" s="6">
        <f t="shared" si="30"/>
        <v>101</v>
      </c>
      <c r="P339" t="s">
        <v>8269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7">
        <f t="shared" si="31"/>
        <v>70.000169491525426</v>
      </c>
      <c r="N340" t="b">
        <v>1</v>
      </c>
      <c r="O340" s="6">
        <f t="shared" si="30"/>
        <v>110</v>
      </c>
      <c r="P340" t="s">
        <v>8269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7">
        <f t="shared" si="31"/>
        <v>72.865168539325836</v>
      </c>
      <c r="N341" t="b">
        <v>1</v>
      </c>
      <c r="O341" s="6">
        <f t="shared" si="30"/>
        <v>108</v>
      </c>
      <c r="P341" t="s">
        <v>8269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7">
        <f t="shared" si="31"/>
        <v>146.34782608695653</v>
      </c>
      <c r="N342" t="b">
        <v>1</v>
      </c>
      <c r="O342" s="6">
        <f t="shared" si="30"/>
        <v>125</v>
      </c>
      <c r="P342" t="s">
        <v>8269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7">
        <f t="shared" si="31"/>
        <v>67.909090909090907</v>
      </c>
      <c r="N343" t="b">
        <v>1</v>
      </c>
      <c r="O343" s="6">
        <f t="shared" si="30"/>
        <v>107</v>
      </c>
      <c r="P343" t="s">
        <v>8269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7">
        <f t="shared" si="31"/>
        <v>169.85083076923075</v>
      </c>
      <c r="N344" t="b">
        <v>1</v>
      </c>
      <c r="O344" s="6">
        <f t="shared" si="30"/>
        <v>100</v>
      </c>
      <c r="P344" t="s">
        <v>8269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7">
        <f t="shared" si="31"/>
        <v>58.413339694656486</v>
      </c>
      <c r="N345" t="b">
        <v>1</v>
      </c>
      <c r="O345" s="6">
        <f t="shared" si="30"/>
        <v>102</v>
      </c>
      <c r="P345" t="s">
        <v>8269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7">
        <f t="shared" si="31"/>
        <v>119.99298245614035</v>
      </c>
      <c r="N346" t="b">
        <v>1</v>
      </c>
      <c r="O346" s="6">
        <f t="shared" si="30"/>
        <v>102</v>
      </c>
      <c r="P346" t="s">
        <v>8269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7">
        <f t="shared" si="31"/>
        <v>99.860335195530723</v>
      </c>
      <c r="N347" t="b">
        <v>1</v>
      </c>
      <c r="O347" s="6">
        <f t="shared" si="30"/>
        <v>123</v>
      </c>
      <c r="P347" t="s">
        <v>8269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7">
        <f t="shared" si="31"/>
        <v>90.579148936170213</v>
      </c>
      <c r="N348" t="b">
        <v>1</v>
      </c>
      <c r="O348" s="6">
        <f t="shared" si="30"/>
        <v>170</v>
      </c>
      <c r="P348" t="s">
        <v>8269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7">
        <f t="shared" si="31"/>
        <v>117.77361477572559</v>
      </c>
      <c r="N349" t="b">
        <v>1</v>
      </c>
      <c r="O349" s="6">
        <f t="shared" si="30"/>
        <v>112</v>
      </c>
      <c r="P349" t="s">
        <v>8269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7">
        <f t="shared" si="31"/>
        <v>86.554621848739501</v>
      </c>
      <c r="N350" t="b">
        <v>1</v>
      </c>
      <c r="O350" s="6">
        <f t="shared" si="30"/>
        <v>103</v>
      </c>
      <c r="P350" t="s">
        <v>8269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7">
        <f t="shared" si="31"/>
        <v>71.899281437125751</v>
      </c>
      <c r="N351" t="b">
        <v>1</v>
      </c>
      <c r="O351" s="6">
        <f t="shared" si="30"/>
        <v>107</v>
      </c>
      <c r="P351" t="s">
        <v>8269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7">
        <f t="shared" si="31"/>
        <v>129.81900452488688</v>
      </c>
      <c r="N352" t="b">
        <v>1</v>
      </c>
      <c r="O352" s="6">
        <f t="shared" si="30"/>
        <v>115</v>
      </c>
      <c r="P352" t="s">
        <v>8269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7">
        <f t="shared" si="31"/>
        <v>44.912863070539416</v>
      </c>
      <c r="N353" t="b">
        <v>1</v>
      </c>
      <c r="O353" s="6">
        <f t="shared" si="30"/>
        <v>127</v>
      </c>
      <c r="P353" t="s">
        <v>8269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7">
        <f t="shared" si="31"/>
        <v>40.755244755244753</v>
      </c>
      <c r="N354" t="b">
        <v>1</v>
      </c>
      <c r="O354" s="6">
        <f t="shared" si="30"/>
        <v>117</v>
      </c>
      <c r="P354" t="s">
        <v>8269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7">
        <f t="shared" si="31"/>
        <v>103.52394779771615</v>
      </c>
      <c r="N355" t="b">
        <v>1</v>
      </c>
      <c r="O355" s="6">
        <f t="shared" si="30"/>
        <v>109</v>
      </c>
      <c r="P355" t="s">
        <v>8269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7">
        <f t="shared" si="31"/>
        <v>125.44827586206897</v>
      </c>
      <c r="N356" t="b">
        <v>1</v>
      </c>
      <c r="O356" s="6">
        <f t="shared" si="30"/>
        <v>104</v>
      </c>
      <c r="P356" t="s">
        <v>8269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7">
        <f t="shared" si="31"/>
        <v>246.60606060606059</v>
      </c>
      <c r="N357" t="b">
        <v>1</v>
      </c>
      <c r="O357" s="6">
        <f t="shared" si="30"/>
        <v>116</v>
      </c>
      <c r="P357" t="s">
        <v>8269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7">
        <f t="shared" si="31"/>
        <v>79.401340206185566</v>
      </c>
      <c r="N358" t="b">
        <v>1</v>
      </c>
      <c r="O358" s="6">
        <f t="shared" si="30"/>
        <v>103</v>
      </c>
      <c r="P358" t="s">
        <v>8269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7">
        <f t="shared" si="31"/>
        <v>86.138613861386133</v>
      </c>
      <c r="N359" t="b">
        <v>1</v>
      </c>
      <c r="O359" s="6">
        <f t="shared" si="30"/>
        <v>174</v>
      </c>
      <c r="P359" t="s">
        <v>8269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7">
        <f t="shared" si="31"/>
        <v>193.04868913857678</v>
      </c>
      <c r="N360" t="b">
        <v>1</v>
      </c>
      <c r="O360" s="6">
        <f t="shared" si="30"/>
        <v>103</v>
      </c>
      <c r="P360" t="s">
        <v>8269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7">
        <f t="shared" si="31"/>
        <v>84.023178807947019</v>
      </c>
      <c r="N361" t="b">
        <v>1</v>
      </c>
      <c r="O361" s="6">
        <f t="shared" si="30"/>
        <v>105</v>
      </c>
      <c r="P361" t="s">
        <v>8269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7">
        <f t="shared" si="31"/>
        <v>139.82758620689654</v>
      </c>
      <c r="N362" t="b">
        <v>1</v>
      </c>
      <c r="O362" s="6">
        <f t="shared" si="30"/>
        <v>101</v>
      </c>
      <c r="P362" t="s">
        <v>8269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7">
        <f t="shared" si="31"/>
        <v>109.82189265536722</v>
      </c>
      <c r="N363" t="b">
        <v>1</v>
      </c>
      <c r="O363" s="6">
        <f t="shared" si="30"/>
        <v>111</v>
      </c>
      <c r="P363" t="s">
        <v>8269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7">
        <f t="shared" si="31"/>
        <v>139.53488372093022</v>
      </c>
      <c r="N364" t="b">
        <v>1</v>
      </c>
      <c r="O364" s="6">
        <f t="shared" si="30"/>
        <v>124</v>
      </c>
      <c r="P364" t="s">
        <v>8269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7">
        <f t="shared" si="31"/>
        <v>347.84615384615387</v>
      </c>
      <c r="N365" t="b">
        <v>1</v>
      </c>
      <c r="O365" s="6">
        <f t="shared" si="30"/>
        <v>101</v>
      </c>
      <c r="P365" t="s">
        <v>8269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7">
        <f t="shared" si="31"/>
        <v>68.24159292035398</v>
      </c>
      <c r="N366" t="b">
        <v>1</v>
      </c>
      <c r="O366" s="6">
        <f t="shared" si="30"/>
        <v>110</v>
      </c>
      <c r="P366" t="s">
        <v>8269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7">
        <f t="shared" si="31"/>
        <v>239.93846153846152</v>
      </c>
      <c r="N367" t="b">
        <v>1</v>
      </c>
      <c r="O367" s="6">
        <f t="shared" si="30"/>
        <v>104</v>
      </c>
      <c r="P367" t="s">
        <v>8269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7">
        <f t="shared" si="31"/>
        <v>287.31343283582089</v>
      </c>
      <c r="N368" t="b">
        <v>1</v>
      </c>
      <c r="O368" s="6">
        <f t="shared" si="30"/>
        <v>101</v>
      </c>
      <c r="P368" t="s">
        <v>8269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7">
        <f t="shared" si="31"/>
        <v>86.84882352941176</v>
      </c>
      <c r="N369" t="b">
        <v>1</v>
      </c>
      <c r="O369" s="6">
        <f t="shared" si="30"/>
        <v>103</v>
      </c>
      <c r="P369" t="s">
        <v>8269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7">
        <f t="shared" si="31"/>
        <v>81.84905660377359</v>
      </c>
      <c r="N370" t="b">
        <v>1</v>
      </c>
      <c r="O370" s="6">
        <f t="shared" si="30"/>
        <v>104</v>
      </c>
      <c r="P370" t="s">
        <v>8269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7">
        <f t="shared" si="31"/>
        <v>42.874970059880241</v>
      </c>
      <c r="N371" t="b">
        <v>1</v>
      </c>
      <c r="O371" s="6">
        <f t="shared" si="30"/>
        <v>110</v>
      </c>
      <c r="P371" t="s">
        <v>8269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7">
        <f t="shared" si="31"/>
        <v>709.41860465116281</v>
      </c>
      <c r="N372" t="b">
        <v>1</v>
      </c>
      <c r="O372" s="6">
        <f t="shared" si="30"/>
        <v>122</v>
      </c>
      <c r="P372" t="s">
        <v>8269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7">
        <f t="shared" si="31"/>
        <v>161.25517890772127</v>
      </c>
      <c r="N373" t="b">
        <v>1</v>
      </c>
      <c r="O373" s="6">
        <f t="shared" si="30"/>
        <v>114</v>
      </c>
      <c r="P373" t="s">
        <v>8269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7">
        <f t="shared" si="31"/>
        <v>41.777777777777779</v>
      </c>
      <c r="N374" t="b">
        <v>1</v>
      </c>
      <c r="O374" s="6">
        <f t="shared" si="30"/>
        <v>125</v>
      </c>
      <c r="P374" t="s">
        <v>8269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7">
        <f t="shared" si="31"/>
        <v>89.887640449438209</v>
      </c>
      <c r="N375" t="b">
        <v>1</v>
      </c>
      <c r="O375" s="6">
        <f t="shared" si="30"/>
        <v>107</v>
      </c>
      <c r="P375" t="s">
        <v>8269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7">
        <f t="shared" si="31"/>
        <v>45.051724137931032</v>
      </c>
      <c r="N376" t="b">
        <v>1</v>
      </c>
      <c r="O376" s="6">
        <f t="shared" si="30"/>
        <v>131</v>
      </c>
      <c r="P376" t="s">
        <v>8269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7">
        <f t="shared" si="31"/>
        <v>42.857142857142854</v>
      </c>
      <c r="N377" t="b">
        <v>1</v>
      </c>
      <c r="O377" s="6">
        <f t="shared" si="30"/>
        <v>120</v>
      </c>
      <c r="P377" t="s">
        <v>8269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7">
        <f t="shared" si="31"/>
        <v>54.083333333333336</v>
      </c>
      <c r="N378" t="b">
        <v>1</v>
      </c>
      <c r="O378" s="6">
        <f t="shared" si="30"/>
        <v>106</v>
      </c>
      <c r="P378" t="s">
        <v>8269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7">
        <f t="shared" si="31"/>
        <v>103.21804511278195</v>
      </c>
      <c r="N379" t="b">
        <v>1</v>
      </c>
      <c r="O379" s="6">
        <f t="shared" si="30"/>
        <v>114</v>
      </c>
      <c r="P379" t="s">
        <v>8269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7">
        <f t="shared" si="31"/>
        <v>40.397590361445786</v>
      </c>
      <c r="N380" t="b">
        <v>1</v>
      </c>
      <c r="O380" s="6">
        <f t="shared" si="30"/>
        <v>112</v>
      </c>
      <c r="P380" t="s">
        <v>8269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7">
        <f t="shared" si="31"/>
        <v>116.85906040268456</v>
      </c>
      <c r="N381" t="b">
        <v>1</v>
      </c>
      <c r="O381" s="6">
        <f t="shared" si="30"/>
        <v>116</v>
      </c>
      <c r="P381" t="s">
        <v>8269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7">
        <f t="shared" si="31"/>
        <v>115.51020408163265</v>
      </c>
      <c r="N382" t="b">
        <v>1</v>
      </c>
      <c r="O382" s="6">
        <f t="shared" si="30"/>
        <v>142</v>
      </c>
      <c r="P382" t="s">
        <v>8269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7">
        <f t="shared" si="31"/>
        <v>104.31274900398407</v>
      </c>
      <c r="N383" t="b">
        <v>1</v>
      </c>
      <c r="O383" s="6">
        <f t="shared" si="30"/>
        <v>105</v>
      </c>
      <c r="P383" t="s">
        <v>8269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7">
        <f t="shared" si="31"/>
        <v>69.772727272727266</v>
      </c>
      <c r="N384" t="b">
        <v>1</v>
      </c>
      <c r="O384" s="6">
        <f t="shared" si="30"/>
        <v>256</v>
      </c>
      <c r="P384" t="s">
        <v>8269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7">
        <f t="shared" si="31"/>
        <v>43.020833333333336</v>
      </c>
      <c r="N385" t="b">
        <v>1</v>
      </c>
      <c r="O385" s="6">
        <f t="shared" si="30"/>
        <v>207</v>
      </c>
      <c r="P385" t="s">
        <v>8269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7">
        <f t="shared" si="31"/>
        <v>58.540469973890339</v>
      </c>
      <c r="N386" t="b">
        <v>1</v>
      </c>
      <c r="O386" s="6">
        <f t="shared" ref="O386:O449" si="36">ROUND((E386/D386)*100,0)</f>
        <v>112</v>
      </c>
      <c r="P386" t="s">
        <v>8269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7">
        <f t="shared" ref="M387:M450" si="37">IF(L387 = 0, 0, E387/L387)</f>
        <v>111.79535864978902</v>
      </c>
      <c r="N387" t="b">
        <v>1</v>
      </c>
      <c r="O387" s="6">
        <f t="shared" si="36"/>
        <v>106</v>
      </c>
      <c r="P387" t="s">
        <v>8269</v>
      </c>
      <c r="Q387" t="str">
        <f t="shared" ref="Q387:Q450" si="38">LEFT(P387,FIND("/",P387)-1)</f>
        <v>film &amp; video</v>
      </c>
      <c r="R387" t="str">
        <f t="shared" ref="R387:R450" si="39">REPLACE(P387,1,FIND("/",P387),"")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7">
        <f t="shared" si="37"/>
        <v>46.230769230769234</v>
      </c>
      <c r="N388" t="b">
        <v>1</v>
      </c>
      <c r="O388" s="6">
        <f t="shared" si="36"/>
        <v>100</v>
      </c>
      <c r="P388" t="s">
        <v>8269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7">
        <f t="shared" si="37"/>
        <v>144.69039145907473</v>
      </c>
      <c r="N389" t="b">
        <v>1</v>
      </c>
      <c r="O389" s="6">
        <f t="shared" si="36"/>
        <v>214</v>
      </c>
      <c r="P389" t="s">
        <v>8269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7">
        <f t="shared" si="37"/>
        <v>88.845070422535215</v>
      </c>
      <c r="N390" t="b">
        <v>1</v>
      </c>
      <c r="O390" s="6">
        <f t="shared" si="36"/>
        <v>126</v>
      </c>
      <c r="P390" t="s">
        <v>8269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7">
        <f t="shared" si="37"/>
        <v>81.75107284768211</v>
      </c>
      <c r="N391" t="b">
        <v>1</v>
      </c>
      <c r="O391" s="6">
        <f t="shared" si="36"/>
        <v>182</v>
      </c>
      <c r="P391" t="s">
        <v>8269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7">
        <f t="shared" si="37"/>
        <v>71.428571428571431</v>
      </c>
      <c r="N392" t="b">
        <v>1</v>
      </c>
      <c r="O392" s="6">
        <f t="shared" si="36"/>
        <v>100</v>
      </c>
      <c r="P392" t="s">
        <v>8269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7">
        <f t="shared" si="37"/>
        <v>104.25906735751295</v>
      </c>
      <c r="N393" t="b">
        <v>1</v>
      </c>
      <c r="O393" s="6">
        <f t="shared" si="36"/>
        <v>101</v>
      </c>
      <c r="P393" t="s">
        <v>8269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7">
        <f t="shared" si="37"/>
        <v>90.616504854368927</v>
      </c>
      <c r="N394" t="b">
        <v>1</v>
      </c>
      <c r="O394" s="6">
        <f t="shared" si="36"/>
        <v>101</v>
      </c>
      <c r="P394" t="s">
        <v>8269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7">
        <f t="shared" si="37"/>
        <v>157.33048433048432</v>
      </c>
      <c r="N395" t="b">
        <v>1</v>
      </c>
      <c r="O395" s="6">
        <f t="shared" si="36"/>
        <v>110</v>
      </c>
      <c r="P395" t="s">
        <v>8269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7">
        <f t="shared" si="37"/>
        <v>105.18</v>
      </c>
      <c r="N396" t="b">
        <v>1</v>
      </c>
      <c r="O396" s="6">
        <f t="shared" si="36"/>
        <v>112</v>
      </c>
      <c r="P396" t="s">
        <v>8269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7">
        <f t="shared" si="37"/>
        <v>58.719836956521746</v>
      </c>
      <c r="N397" t="b">
        <v>1</v>
      </c>
      <c r="O397" s="6">
        <f t="shared" si="36"/>
        <v>108</v>
      </c>
      <c r="P397" t="s">
        <v>8269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7">
        <f t="shared" si="37"/>
        <v>81.632653061224488</v>
      </c>
      <c r="N398" t="b">
        <v>1</v>
      </c>
      <c r="O398" s="6">
        <f t="shared" si="36"/>
        <v>107</v>
      </c>
      <c r="P398" t="s">
        <v>8269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7">
        <f t="shared" si="37"/>
        <v>56.460043668122275</v>
      </c>
      <c r="N399" t="b">
        <v>1</v>
      </c>
      <c r="O399" s="6">
        <f t="shared" si="36"/>
        <v>104</v>
      </c>
      <c r="P399" t="s">
        <v>8269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7">
        <f t="shared" si="37"/>
        <v>140.1044776119403</v>
      </c>
      <c r="N400" t="b">
        <v>1</v>
      </c>
      <c r="O400" s="6">
        <f t="shared" si="36"/>
        <v>125</v>
      </c>
      <c r="P400" t="s">
        <v>8269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7">
        <f t="shared" si="37"/>
        <v>224.85263157894738</v>
      </c>
      <c r="N401" t="b">
        <v>1</v>
      </c>
      <c r="O401" s="6">
        <f t="shared" si="36"/>
        <v>107</v>
      </c>
      <c r="P401" t="s">
        <v>8269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7">
        <f t="shared" si="37"/>
        <v>181.13306451612902</v>
      </c>
      <c r="N402" t="b">
        <v>1</v>
      </c>
      <c r="O402" s="6">
        <f t="shared" si="36"/>
        <v>112</v>
      </c>
      <c r="P402" t="s">
        <v>8269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7">
        <f t="shared" si="37"/>
        <v>711.04109589041093</v>
      </c>
      <c r="N403" t="b">
        <v>1</v>
      </c>
      <c r="O403" s="6">
        <f t="shared" si="36"/>
        <v>104</v>
      </c>
      <c r="P403" t="s">
        <v>8269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7">
        <f t="shared" si="37"/>
        <v>65.883720930232556</v>
      </c>
      <c r="N404" t="b">
        <v>1</v>
      </c>
      <c r="O404" s="6">
        <f t="shared" si="36"/>
        <v>142</v>
      </c>
      <c r="P404" t="s">
        <v>8269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7">
        <f t="shared" si="37"/>
        <v>75.185714285714283</v>
      </c>
      <c r="N405" t="b">
        <v>1</v>
      </c>
      <c r="O405" s="6">
        <f t="shared" si="36"/>
        <v>105</v>
      </c>
      <c r="P405" t="s">
        <v>8269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7">
        <f t="shared" si="37"/>
        <v>133.14391143911439</v>
      </c>
      <c r="N406" t="b">
        <v>1</v>
      </c>
      <c r="O406" s="6">
        <f t="shared" si="36"/>
        <v>103</v>
      </c>
      <c r="P406" t="s">
        <v>8269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7">
        <f t="shared" si="37"/>
        <v>55.2</v>
      </c>
      <c r="N407" t="b">
        <v>1</v>
      </c>
      <c r="O407" s="6">
        <f t="shared" si="36"/>
        <v>108</v>
      </c>
      <c r="P407" t="s">
        <v>8269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7">
        <f t="shared" si="37"/>
        <v>86.163714285714292</v>
      </c>
      <c r="N408" t="b">
        <v>1</v>
      </c>
      <c r="O408" s="6">
        <f t="shared" si="36"/>
        <v>108</v>
      </c>
      <c r="P408" t="s">
        <v>8269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7">
        <f t="shared" si="37"/>
        <v>92.318181818181813</v>
      </c>
      <c r="N409" t="b">
        <v>1</v>
      </c>
      <c r="O409" s="6">
        <f t="shared" si="36"/>
        <v>102</v>
      </c>
      <c r="P409" t="s">
        <v>8269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7">
        <f t="shared" si="37"/>
        <v>160.16473684210527</v>
      </c>
      <c r="N410" t="b">
        <v>1</v>
      </c>
      <c r="O410" s="6">
        <f t="shared" si="36"/>
        <v>101</v>
      </c>
      <c r="P410" t="s">
        <v>8269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7">
        <f t="shared" si="37"/>
        <v>45.6</v>
      </c>
      <c r="N411" t="b">
        <v>1</v>
      </c>
      <c r="O411" s="6">
        <f t="shared" si="36"/>
        <v>137</v>
      </c>
      <c r="P411" t="s">
        <v>8269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7">
        <f t="shared" si="37"/>
        <v>183.28571428571428</v>
      </c>
      <c r="N412" t="b">
        <v>1</v>
      </c>
      <c r="O412" s="6">
        <f t="shared" si="36"/>
        <v>128</v>
      </c>
      <c r="P412" t="s">
        <v>8269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7">
        <f t="shared" si="37"/>
        <v>125.78838174273859</v>
      </c>
      <c r="N413" t="b">
        <v>1</v>
      </c>
      <c r="O413" s="6">
        <f t="shared" si="36"/>
        <v>101</v>
      </c>
      <c r="P413" t="s">
        <v>8269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7">
        <f t="shared" si="37"/>
        <v>57.654545454545456</v>
      </c>
      <c r="N414" t="b">
        <v>1</v>
      </c>
      <c r="O414" s="6">
        <f t="shared" si="36"/>
        <v>127</v>
      </c>
      <c r="P414" t="s">
        <v>8269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7">
        <f t="shared" si="37"/>
        <v>78.660818713450297</v>
      </c>
      <c r="N415" t="b">
        <v>1</v>
      </c>
      <c r="O415" s="6">
        <f t="shared" si="36"/>
        <v>105</v>
      </c>
      <c r="P415" t="s">
        <v>8269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7">
        <f t="shared" si="37"/>
        <v>91.480769230769226</v>
      </c>
      <c r="N416" t="b">
        <v>1</v>
      </c>
      <c r="O416" s="6">
        <f t="shared" si="36"/>
        <v>103</v>
      </c>
      <c r="P416" t="s">
        <v>8269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7">
        <f t="shared" si="37"/>
        <v>68.09809523809524</v>
      </c>
      <c r="N417" t="b">
        <v>1</v>
      </c>
      <c r="O417" s="6">
        <f t="shared" si="36"/>
        <v>102</v>
      </c>
      <c r="P417" t="s">
        <v>8269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7">
        <f t="shared" si="37"/>
        <v>48.086800000000004</v>
      </c>
      <c r="N418" t="b">
        <v>1</v>
      </c>
      <c r="O418" s="6">
        <f t="shared" si="36"/>
        <v>120</v>
      </c>
      <c r="P418" t="s">
        <v>8269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7">
        <f t="shared" si="37"/>
        <v>202.42307692307693</v>
      </c>
      <c r="N419" t="b">
        <v>1</v>
      </c>
      <c r="O419" s="6">
        <f t="shared" si="36"/>
        <v>100</v>
      </c>
      <c r="P419" t="s">
        <v>8269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7">
        <f t="shared" si="37"/>
        <v>216.75</v>
      </c>
      <c r="N420" t="b">
        <v>1</v>
      </c>
      <c r="O420" s="6">
        <f t="shared" si="36"/>
        <v>101</v>
      </c>
      <c r="P420" t="s">
        <v>8269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7">
        <f t="shared" si="37"/>
        <v>110.06849315068493</v>
      </c>
      <c r="N421" t="b">
        <v>1</v>
      </c>
      <c r="O421" s="6">
        <f t="shared" si="36"/>
        <v>100</v>
      </c>
      <c r="P421" t="s">
        <v>8269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7">
        <f t="shared" si="37"/>
        <v>4.833333333333333</v>
      </c>
      <c r="N422" t="b">
        <v>0</v>
      </c>
      <c r="O422" s="6">
        <f t="shared" si="36"/>
        <v>0</v>
      </c>
      <c r="P422" t="s">
        <v>8270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7">
        <f t="shared" si="37"/>
        <v>50.166666666666664</v>
      </c>
      <c r="N423" t="b">
        <v>0</v>
      </c>
      <c r="O423" s="6">
        <f t="shared" si="36"/>
        <v>2</v>
      </c>
      <c r="P423" t="s">
        <v>8270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7">
        <f t="shared" si="37"/>
        <v>35.833333333333336</v>
      </c>
      <c r="N424" t="b">
        <v>0</v>
      </c>
      <c r="O424" s="6">
        <f t="shared" si="36"/>
        <v>1</v>
      </c>
      <c r="P424" t="s">
        <v>8270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7">
        <f t="shared" si="37"/>
        <v>11.76923076923077</v>
      </c>
      <c r="N425" t="b">
        <v>0</v>
      </c>
      <c r="O425" s="6">
        <f t="shared" si="36"/>
        <v>1</v>
      </c>
      <c r="P425" t="s">
        <v>8270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7">
        <f t="shared" si="37"/>
        <v>40.78</v>
      </c>
      <c r="N426" t="b">
        <v>0</v>
      </c>
      <c r="O426" s="6">
        <f t="shared" si="36"/>
        <v>7</v>
      </c>
      <c r="P426" t="s">
        <v>8270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7">
        <f t="shared" si="37"/>
        <v>3</v>
      </c>
      <c r="N427" t="b">
        <v>0</v>
      </c>
      <c r="O427" s="6">
        <f t="shared" si="36"/>
        <v>0</v>
      </c>
      <c r="P427" t="s">
        <v>8270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7">
        <f t="shared" si="37"/>
        <v>16.625</v>
      </c>
      <c r="N428" t="b">
        <v>0</v>
      </c>
      <c r="O428" s="6">
        <f t="shared" si="36"/>
        <v>1</v>
      </c>
      <c r="P428" t="s">
        <v>8270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7">
        <f t="shared" si="37"/>
        <v>0</v>
      </c>
      <c r="N429" t="b">
        <v>0</v>
      </c>
      <c r="O429" s="6">
        <f t="shared" si="36"/>
        <v>0</v>
      </c>
      <c r="P429" t="s">
        <v>8270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7">
        <f t="shared" si="37"/>
        <v>52</v>
      </c>
      <c r="N430" t="b">
        <v>0</v>
      </c>
      <c r="O430" s="6">
        <f t="shared" si="36"/>
        <v>6</v>
      </c>
      <c r="P430" t="s">
        <v>8270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7">
        <f t="shared" si="37"/>
        <v>0</v>
      </c>
      <c r="N431" t="b">
        <v>0</v>
      </c>
      <c r="O431" s="6">
        <f t="shared" si="36"/>
        <v>0</v>
      </c>
      <c r="P431" t="s">
        <v>8270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7">
        <f t="shared" si="37"/>
        <v>4.8</v>
      </c>
      <c r="N432" t="b">
        <v>0</v>
      </c>
      <c r="O432" s="6">
        <f t="shared" si="36"/>
        <v>2</v>
      </c>
      <c r="P432" t="s">
        <v>8270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7">
        <f t="shared" si="37"/>
        <v>51.875</v>
      </c>
      <c r="N433" t="b">
        <v>0</v>
      </c>
      <c r="O433" s="6">
        <f t="shared" si="36"/>
        <v>14</v>
      </c>
      <c r="P433" t="s">
        <v>8270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7">
        <f t="shared" si="37"/>
        <v>71.25</v>
      </c>
      <c r="N434" t="b">
        <v>0</v>
      </c>
      <c r="O434" s="6">
        <f t="shared" si="36"/>
        <v>10</v>
      </c>
      <c r="P434" t="s">
        <v>8270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7">
        <f t="shared" si="37"/>
        <v>0</v>
      </c>
      <c r="N435" t="b">
        <v>0</v>
      </c>
      <c r="O435" s="6">
        <f t="shared" si="36"/>
        <v>0</v>
      </c>
      <c r="P435" t="s">
        <v>8270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7">
        <f t="shared" si="37"/>
        <v>62.5</v>
      </c>
      <c r="N436" t="b">
        <v>0</v>
      </c>
      <c r="O436" s="6">
        <f t="shared" si="36"/>
        <v>5</v>
      </c>
      <c r="P436" t="s">
        <v>8270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7">
        <f t="shared" si="37"/>
        <v>1</v>
      </c>
      <c r="N437" t="b">
        <v>0</v>
      </c>
      <c r="O437" s="6">
        <f t="shared" si="36"/>
        <v>0</v>
      </c>
      <c r="P437" t="s">
        <v>8270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7">
        <f t="shared" si="37"/>
        <v>0</v>
      </c>
      <c r="N438" t="b">
        <v>0</v>
      </c>
      <c r="O438" s="6">
        <f t="shared" si="36"/>
        <v>0</v>
      </c>
      <c r="P438" t="s">
        <v>8270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7">
        <f t="shared" si="37"/>
        <v>0</v>
      </c>
      <c r="N439" t="b">
        <v>0</v>
      </c>
      <c r="O439" s="6">
        <f t="shared" si="36"/>
        <v>0</v>
      </c>
      <c r="P439" t="s">
        <v>8270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7">
        <f t="shared" si="37"/>
        <v>170.54545454545453</v>
      </c>
      <c r="N440" t="b">
        <v>0</v>
      </c>
      <c r="O440" s="6">
        <f t="shared" si="36"/>
        <v>9</v>
      </c>
      <c r="P440" t="s">
        <v>8270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7">
        <f t="shared" si="37"/>
        <v>0</v>
      </c>
      <c r="N441" t="b">
        <v>0</v>
      </c>
      <c r="O441" s="6">
        <f t="shared" si="36"/>
        <v>0</v>
      </c>
      <c r="P441" t="s">
        <v>8270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7">
        <f t="shared" si="37"/>
        <v>5</v>
      </c>
      <c r="N442" t="b">
        <v>0</v>
      </c>
      <c r="O442" s="6">
        <f t="shared" si="36"/>
        <v>0</v>
      </c>
      <c r="P442" t="s">
        <v>8270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7">
        <f t="shared" si="37"/>
        <v>0</v>
      </c>
      <c r="N443" t="b">
        <v>0</v>
      </c>
      <c r="O443" s="6">
        <f t="shared" si="36"/>
        <v>0</v>
      </c>
      <c r="P443" t="s">
        <v>8270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7">
        <f t="shared" si="37"/>
        <v>393.58823529411762</v>
      </c>
      <c r="N444" t="b">
        <v>0</v>
      </c>
      <c r="O444" s="6">
        <f t="shared" si="36"/>
        <v>39</v>
      </c>
      <c r="P444" t="s">
        <v>8270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7">
        <f t="shared" si="37"/>
        <v>5</v>
      </c>
      <c r="N445" t="b">
        <v>0</v>
      </c>
      <c r="O445" s="6">
        <f t="shared" si="36"/>
        <v>0</v>
      </c>
      <c r="P445" t="s">
        <v>8270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7">
        <f t="shared" si="37"/>
        <v>50</v>
      </c>
      <c r="N446" t="b">
        <v>0</v>
      </c>
      <c r="O446" s="6">
        <f t="shared" si="36"/>
        <v>5</v>
      </c>
      <c r="P446" t="s">
        <v>8270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7">
        <f t="shared" si="37"/>
        <v>1</v>
      </c>
      <c r="N447" t="b">
        <v>0</v>
      </c>
      <c r="O447" s="6">
        <f t="shared" si="36"/>
        <v>0</v>
      </c>
      <c r="P447" t="s">
        <v>8270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7">
        <f t="shared" si="37"/>
        <v>47.875</v>
      </c>
      <c r="N448" t="b">
        <v>0</v>
      </c>
      <c r="O448" s="6">
        <f t="shared" si="36"/>
        <v>7</v>
      </c>
      <c r="P448" t="s">
        <v>8270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7">
        <f t="shared" si="37"/>
        <v>5</v>
      </c>
      <c r="N449" t="b">
        <v>0</v>
      </c>
      <c r="O449" s="6">
        <f t="shared" si="36"/>
        <v>0</v>
      </c>
      <c r="P449" t="s">
        <v>8270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7">
        <f t="shared" si="37"/>
        <v>20.502500000000001</v>
      </c>
      <c r="N450" t="b">
        <v>0</v>
      </c>
      <c r="O450" s="6">
        <f t="shared" ref="O450:O513" si="42">ROUND((E450/D450)*100,0)</f>
        <v>3</v>
      </c>
      <c r="P450" t="s">
        <v>8270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7">
        <f t="shared" ref="M451:M514" si="43">IF(L451 = 0, 0, E451/L451)</f>
        <v>9</v>
      </c>
      <c r="N451" t="b">
        <v>0</v>
      </c>
      <c r="O451" s="6">
        <f t="shared" si="42"/>
        <v>2</v>
      </c>
      <c r="P451" t="s">
        <v>8270</v>
      </c>
      <c r="Q451" t="str">
        <f t="shared" ref="Q451:Q514" si="44">LEFT(P451,FIND("/",P451)-1)</f>
        <v>film &amp; video</v>
      </c>
      <c r="R451" t="str">
        <f t="shared" ref="R451:R514" si="45">REPLACE(P451,1,FIND("/",P451),"")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7">
        <f t="shared" si="43"/>
        <v>56.571428571428569</v>
      </c>
      <c r="N452" t="b">
        <v>0</v>
      </c>
      <c r="O452" s="6">
        <f t="shared" si="42"/>
        <v>1</v>
      </c>
      <c r="P452" t="s">
        <v>8270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7">
        <f t="shared" si="43"/>
        <v>0</v>
      </c>
      <c r="N453" t="b">
        <v>0</v>
      </c>
      <c r="O453" s="6">
        <f t="shared" si="42"/>
        <v>0</v>
      </c>
      <c r="P453" t="s">
        <v>8270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7">
        <f t="shared" si="43"/>
        <v>40</v>
      </c>
      <c r="N454" t="b">
        <v>0</v>
      </c>
      <c r="O454" s="6">
        <f t="shared" si="42"/>
        <v>64</v>
      </c>
      <c r="P454" t="s">
        <v>8270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7">
        <f t="shared" si="43"/>
        <v>13</v>
      </c>
      <c r="N455" t="b">
        <v>0</v>
      </c>
      <c r="O455" s="6">
        <f t="shared" si="42"/>
        <v>0</v>
      </c>
      <c r="P455" t="s">
        <v>8270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7">
        <f t="shared" si="43"/>
        <v>16.399999999999999</v>
      </c>
      <c r="N456" t="b">
        <v>0</v>
      </c>
      <c r="O456" s="6">
        <f t="shared" si="42"/>
        <v>1</v>
      </c>
      <c r="P456" t="s">
        <v>8270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7">
        <f t="shared" si="43"/>
        <v>22.5</v>
      </c>
      <c r="N457" t="b">
        <v>0</v>
      </c>
      <c r="O457" s="6">
        <f t="shared" si="42"/>
        <v>0</v>
      </c>
      <c r="P457" t="s">
        <v>8270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7">
        <f t="shared" si="43"/>
        <v>20.333333333333332</v>
      </c>
      <c r="N458" t="b">
        <v>0</v>
      </c>
      <c r="O458" s="6">
        <f t="shared" si="42"/>
        <v>1</v>
      </c>
      <c r="P458" t="s">
        <v>8270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7">
        <f t="shared" si="43"/>
        <v>0</v>
      </c>
      <c r="N459" t="b">
        <v>0</v>
      </c>
      <c r="O459" s="6">
        <f t="shared" si="42"/>
        <v>0</v>
      </c>
      <c r="P459" t="s">
        <v>8270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7">
        <f t="shared" si="43"/>
        <v>16.755102040816325</v>
      </c>
      <c r="N460" t="b">
        <v>0</v>
      </c>
      <c r="O460" s="6">
        <f t="shared" si="42"/>
        <v>8</v>
      </c>
      <c r="P460" t="s">
        <v>8270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7">
        <f t="shared" si="43"/>
        <v>25</v>
      </c>
      <c r="N461" t="b">
        <v>0</v>
      </c>
      <c r="O461" s="6">
        <f t="shared" si="42"/>
        <v>0</v>
      </c>
      <c r="P461" t="s">
        <v>8270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7">
        <f t="shared" si="43"/>
        <v>12.5</v>
      </c>
      <c r="N462" t="b">
        <v>0</v>
      </c>
      <c r="O462" s="6">
        <f t="shared" si="42"/>
        <v>0</v>
      </c>
      <c r="P462" t="s">
        <v>8270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7">
        <f t="shared" si="43"/>
        <v>0</v>
      </c>
      <c r="N463" t="b">
        <v>0</v>
      </c>
      <c r="O463" s="6">
        <f t="shared" si="42"/>
        <v>0</v>
      </c>
      <c r="P463" t="s">
        <v>8270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7">
        <f t="shared" si="43"/>
        <v>0</v>
      </c>
      <c r="N464" t="b">
        <v>0</v>
      </c>
      <c r="O464" s="6">
        <f t="shared" si="42"/>
        <v>0</v>
      </c>
      <c r="P464" t="s">
        <v>8270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7">
        <f t="shared" si="43"/>
        <v>113.63636363636364</v>
      </c>
      <c r="N465" t="b">
        <v>0</v>
      </c>
      <c r="O465" s="6">
        <f t="shared" si="42"/>
        <v>2</v>
      </c>
      <c r="P465" t="s">
        <v>8270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7">
        <f t="shared" si="43"/>
        <v>1</v>
      </c>
      <c r="N466" t="b">
        <v>0</v>
      </c>
      <c r="O466" s="6">
        <f t="shared" si="42"/>
        <v>0</v>
      </c>
      <c r="P466" t="s">
        <v>8270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7">
        <f t="shared" si="43"/>
        <v>17.25</v>
      </c>
      <c r="N467" t="b">
        <v>0</v>
      </c>
      <c r="O467" s="6">
        <f t="shared" si="42"/>
        <v>27</v>
      </c>
      <c r="P467" t="s">
        <v>8270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7">
        <f t="shared" si="43"/>
        <v>15.2</v>
      </c>
      <c r="N468" t="b">
        <v>0</v>
      </c>
      <c r="O468" s="6">
        <f t="shared" si="42"/>
        <v>1</v>
      </c>
      <c r="P468" t="s">
        <v>8270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7">
        <f t="shared" si="43"/>
        <v>110.64102564102564</v>
      </c>
      <c r="N469" t="b">
        <v>0</v>
      </c>
      <c r="O469" s="6">
        <f t="shared" si="42"/>
        <v>22</v>
      </c>
      <c r="P469" t="s">
        <v>8270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7">
        <f t="shared" si="43"/>
        <v>0</v>
      </c>
      <c r="N470" t="b">
        <v>0</v>
      </c>
      <c r="O470" s="6">
        <f t="shared" si="42"/>
        <v>0</v>
      </c>
      <c r="P470" t="s">
        <v>8270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7">
        <f t="shared" si="43"/>
        <v>0</v>
      </c>
      <c r="N471" t="b">
        <v>0</v>
      </c>
      <c r="O471" s="6">
        <f t="shared" si="42"/>
        <v>0</v>
      </c>
      <c r="P471" t="s">
        <v>8270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7">
        <f t="shared" si="43"/>
        <v>25.5</v>
      </c>
      <c r="N472" t="b">
        <v>0</v>
      </c>
      <c r="O472" s="6">
        <f t="shared" si="42"/>
        <v>1</v>
      </c>
      <c r="P472" t="s">
        <v>8270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7">
        <f t="shared" si="43"/>
        <v>38.476470588235294</v>
      </c>
      <c r="N473" t="b">
        <v>0</v>
      </c>
      <c r="O473" s="6">
        <f t="shared" si="42"/>
        <v>12</v>
      </c>
      <c r="P473" t="s">
        <v>8270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7">
        <f t="shared" si="43"/>
        <v>28.2</v>
      </c>
      <c r="N474" t="b">
        <v>0</v>
      </c>
      <c r="O474" s="6">
        <f t="shared" si="42"/>
        <v>18</v>
      </c>
      <c r="P474" t="s">
        <v>8270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7">
        <f t="shared" si="43"/>
        <v>61.5</v>
      </c>
      <c r="N475" t="b">
        <v>0</v>
      </c>
      <c r="O475" s="6">
        <f t="shared" si="42"/>
        <v>3</v>
      </c>
      <c r="P475" t="s">
        <v>8270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7">
        <f t="shared" si="43"/>
        <v>1</v>
      </c>
      <c r="N476" t="b">
        <v>0</v>
      </c>
      <c r="O476" s="6">
        <f t="shared" si="42"/>
        <v>0</v>
      </c>
      <c r="P476" t="s">
        <v>8270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7">
        <f t="shared" si="43"/>
        <v>0</v>
      </c>
      <c r="N477" t="b">
        <v>0</v>
      </c>
      <c r="O477" s="6">
        <f t="shared" si="42"/>
        <v>0</v>
      </c>
      <c r="P477" t="s">
        <v>8270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7">
        <f t="shared" si="43"/>
        <v>39.569274193548388</v>
      </c>
      <c r="N478" t="b">
        <v>0</v>
      </c>
      <c r="O478" s="6">
        <f t="shared" si="42"/>
        <v>2</v>
      </c>
      <c r="P478" t="s">
        <v>8270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7">
        <f t="shared" si="43"/>
        <v>0</v>
      </c>
      <c r="N479" t="b">
        <v>0</v>
      </c>
      <c r="O479" s="6">
        <f t="shared" si="42"/>
        <v>0</v>
      </c>
      <c r="P479" t="s">
        <v>8270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7">
        <f t="shared" si="43"/>
        <v>0</v>
      </c>
      <c r="N480" t="b">
        <v>0</v>
      </c>
      <c r="O480" s="6">
        <f t="shared" si="42"/>
        <v>0</v>
      </c>
      <c r="P480" t="s">
        <v>8270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7">
        <f t="shared" si="43"/>
        <v>88.8</v>
      </c>
      <c r="N481" t="b">
        <v>0</v>
      </c>
      <c r="O481" s="6">
        <f t="shared" si="42"/>
        <v>33</v>
      </c>
      <c r="P481" t="s">
        <v>8270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7">
        <f t="shared" si="43"/>
        <v>55.457142857142856</v>
      </c>
      <c r="N482" t="b">
        <v>0</v>
      </c>
      <c r="O482" s="6">
        <f t="shared" si="42"/>
        <v>19</v>
      </c>
      <c r="P482" t="s">
        <v>8270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7">
        <f t="shared" si="43"/>
        <v>87.142857142857139</v>
      </c>
      <c r="N483" t="b">
        <v>0</v>
      </c>
      <c r="O483" s="6">
        <f t="shared" si="42"/>
        <v>6</v>
      </c>
      <c r="P483" t="s">
        <v>8270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7">
        <f t="shared" si="43"/>
        <v>10</v>
      </c>
      <c r="N484" t="b">
        <v>0</v>
      </c>
      <c r="O484" s="6">
        <f t="shared" si="42"/>
        <v>0</v>
      </c>
      <c r="P484" t="s">
        <v>8270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7">
        <f t="shared" si="43"/>
        <v>51.224489795918366</v>
      </c>
      <c r="N485" t="b">
        <v>0</v>
      </c>
      <c r="O485" s="6">
        <f t="shared" si="42"/>
        <v>50</v>
      </c>
      <c r="P485" t="s">
        <v>8270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7">
        <f t="shared" si="43"/>
        <v>13.545454545454545</v>
      </c>
      <c r="N486" t="b">
        <v>0</v>
      </c>
      <c r="O486" s="6">
        <f t="shared" si="42"/>
        <v>0</v>
      </c>
      <c r="P486" t="s">
        <v>8270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7">
        <f t="shared" si="43"/>
        <v>66.520080000000007</v>
      </c>
      <c r="N487" t="b">
        <v>0</v>
      </c>
      <c r="O487" s="6">
        <f t="shared" si="42"/>
        <v>22</v>
      </c>
      <c r="P487" t="s">
        <v>8270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7">
        <f t="shared" si="43"/>
        <v>50</v>
      </c>
      <c r="N488" t="b">
        <v>0</v>
      </c>
      <c r="O488" s="6">
        <f t="shared" si="42"/>
        <v>0</v>
      </c>
      <c r="P488" t="s">
        <v>8270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7">
        <f t="shared" si="43"/>
        <v>0</v>
      </c>
      <c r="N489" t="b">
        <v>0</v>
      </c>
      <c r="O489" s="6">
        <f t="shared" si="42"/>
        <v>0</v>
      </c>
      <c r="P489" t="s">
        <v>8270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7">
        <f t="shared" si="43"/>
        <v>0</v>
      </c>
      <c r="N490" t="b">
        <v>0</v>
      </c>
      <c r="O490" s="6">
        <f t="shared" si="42"/>
        <v>0</v>
      </c>
      <c r="P490" t="s">
        <v>8270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7">
        <f t="shared" si="43"/>
        <v>71.666666666666671</v>
      </c>
      <c r="N491" t="b">
        <v>0</v>
      </c>
      <c r="O491" s="6">
        <f t="shared" si="42"/>
        <v>0</v>
      </c>
      <c r="P491" t="s">
        <v>8270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7">
        <f t="shared" si="43"/>
        <v>0</v>
      </c>
      <c r="N492" t="b">
        <v>0</v>
      </c>
      <c r="O492" s="6">
        <f t="shared" si="42"/>
        <v>0</v>
      </c>
      <c r="P492" t="s">
        <v>8270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7">
        <f t="shared" si="43"/>
        <v>0</v>
      </c>
      <c r="N493" t="b">
        <v>0</v>
      </c>
      <c r="O493" s="6">
        <f t="shared" si="42"/>
        <v>0</v>
      </c>
      <c r="P493" t="s">
        <v>8270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7">
        <f t="shared" si="43"/>
        <v>0</v>
      </c>
      <c r="N494" t="b">
        <v>0</v>
      </c>
      <c r="O494" s="6">
        <f t="shared" si="42"/>
        <v>0</v>
      </c>
      <c r="P494" t="s">
        <v>8270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7">
        <f t="shared" si="43"/>
        <v>0</v>
      </c>
      <c r="N495" t="b">
        <v>0</v>
      </c>
      <c r="O495" s="6">
        <f t="shared" si="42"/>
        <v>0</v>
      </c>
      <c r="P495" t="s">
        <v>8270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7">
        <f t="shared" si="43"/>
        <v>10.333333333333334</v>
      </c>
      <c r="N496" t="b">
        <v>0</v>
      </c>
      <c r="O496" s="6">
        <f t="shared" si="42"/>
        <v>0</v>
      </c>
      <c r="P496" t="s">
        <v>8270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7">
        <f t="shared" si="43"/>
        <v>0</v>
      </c>
      <c r="N497" t="b">
        <v>0</v>
      </c>
      <c r="O497" s="6">
        <f t="shared" si="42"/>
        <v>0</v>
      </c>
      <c r="P497" t="s">
        <v>8270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7">
        <f t="shared" si="43"/>
        <v>1</v>
      </c>
      <c r="N498" t="b">
        <v>0</v>
      </c>
      <c r="O498" s="6">
        <f t="shared" si="42"/>
        <v>0</v>
      </c>
      <c r="P498" t="s">
        <v>8270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7">
        <f t="shared" si="43"/>
        <v>10</v>
      </c>
      <c r="N499" t="b">
        <v>0</v>
      </c>
      <c r="O499" s="6">
        <f t="shared" si="42"/>
        <v>1</v>
      </c>
      <c r="P499" t="s">
        <v>8270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7">
        <f t="shared" si="43"/>
        <v>136.09090909090909</v>
      </c>
      <c r="N500" t="b">
        <v>0</v>
      </c>
      <c r="O500" s="6">
        <f t="shared" si="42"/>
        <v>5</v>
      </c>
      <c r="P500" t="s">
        <v>8270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7">
        <f t="shared" si="43"/>
        <v>73.461538461538467</v>
      </c>
      <c r="N501" t="b">
        <v>0</v>
      </c>
      <c r="O501" s="6">
        <f t="shared" si="42"/>
        <v>10</v>
      </c>
      <c r="P501" t="s">
        <v>8270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7">
        <f t="shared" si="43"/>
        <v>53.75</v>
      </c>
      <c r="N502" t="b">
        <v>0</v>
      </c>
      <c r="O502" s="6">
        <f t="shared" si="42"/>
        <v>3</v>
      </c>
      <c r="P502" t="s">
        <v>8270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7">
        <f t="shared" si="43"/>
        <v>0</v>
      </c>
      <c r="N503" t="b">
        <v>0</v>
      </c>
      <c r="O503" s="6">
        <f t="shared" si="42"/>
        <v>0</v>
      </c>
      <c r="P503" t="s">
        <v>8270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7">
        <f t="shared" si="43"/>
        <v>57.5</v>
      </c>
      <c r="N504" t="b">
        <v>0</v>
      </c>
      <c r="O504" s="6">
        <f t="shared" si="42"/>
        <v>1</v>
      </c>
      <c r="P504" t="s">
        <v>8270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7">
        <f t="shared" si="43"/>
        <v>12.666666666666666</v>
      </c>
      <c r="N505" t="b">
        <v>0</v>
      </c>
      <c r="O505" s="6">
        <f t="shared" si="42"/>
        <v>2</v>
      </c>
      <c r="P505" t="s">
        <v>8270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7">
        <f t="shared" si="43"/>
        <v>67</v>
      </c>
      <c r="N506" t="b">
        <v>0</v>
      </c>
      <c r="O506" s="6">
        <f t="shared" si="42"/>
        <v>1</v>
      </c>
      <c r="P506" t="s">
        <v>8270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7">
        <f t="shared" si="43"/>
        <v>3.7142857142857144</v>
      </c>
      <c r="N507" t="b">
        <v>0</v>
      </c>
      <c r="O507" s="6">
        <f t="shared" si="42"/>
        <v>0</v>
      </c>
      <c r="P507" t="s">
        <v>8270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7">
        <f t="shared" si="43"/>
        <v>250</v>
      </c>
      <c r="N508" t="b">
        <v>0</v>
      </c>
      <c r="O508" s="6">
        <f t="shared" si="42"/>
        <v>0</v>
      </c>
      <c r="P508" t="s">
        <v>8270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7">
        <f t="shared" si="43"/>
        <v>64</v>
      </c>
      <c r="N509" t="b">
        <v>0</v>
      </c>
      <c r="O509" s="6">
        <f t="shared" si="42"/>
        <v>3</v>
      </c>
      <c r="P509" t="s">
        <v>8270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7">
        <f t="shared" si="43"/>
        <v>133.33333333333334</v>
      </c>
      <c r="N510" t="b">
        <v>0</v>
      </c>
      <c r="O510" s="6">
        <f t="shared" si="42"/>
        <v>1</v>
      </c>
      <c r="P510" t="s">
        <v>8270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7">
        <f t="shared" si="43"/>
        <v>10</v>
      </c>
      <c r="N511" t="b">
        <v>0</v>
      </c>
      <c r="O511" s="6">
        <f t="shared" si="42"/>
        <v>0</v>
      </c>
      <c r="P511" t="s">
        <v>8270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7">
        <f t="shared" si="43"/>
        <v>0</v>
      </c>
      <c r="N512" t="b">
        <v>0</v>
      </c>
      <c r="O512" s="6">
        <f t="shared" si="42"/>
        <v>0</v>
      </c>
      <c r="P512" t="s">
        <v>8270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7">
        <f t="shared" si="43"/>
        <v>30</v>
      </c>
      <c r="N513" t="b">
        <v>0</v>
      </c>
      <c r="O513" s="6">
        <f t="shared" si="42"/>
        <v>3</v>
      </c>
      <c r="P513" t="s">
        <v>8270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7">
        <f t="shared" si="43"/>
        <v>5.5</v>
      </c>
      <c r="N514" t="b">
        <v>0</v>
      </c>
      <c r="O514" s="6">
        <f t="shared" ref="O514:O577" si="48">ROUND((E514/D514)*100,0)</f>
        <v>0</v>
      </c>
      <c r="P514" t="s">
        <v>8270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7">
        <f t="shared" ref="M515:M578" si="49">IF(L515 = 0, 0, E515/L515)</f>
        <v>102.38235294117646</v>
      </c>
      <c r="N515" t="b">
        <v>0</v>
      </c>
      <c r="O515" s="6">
        <f t="shared" si="48"/>
        <v>14</v>
      </c>
      <c r="P515" t="s">
        <v>8270</v>
      </c>
      <c r="Q515" t="str">
        <f t="shared" ref="Q515:Q578" si="50">LEFT(P515,FIND("/",P515)-1)</f>
        <v>film &amp; video</v>
      </c>
      <c r="R515" t="str">
        <f t="shared" ref="R515:R578" si="51">REPLACE(P515,1,FIND("/",P515),"")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7">
        <f t="shared" si="49"/>
        <v>16.666666666666668</v>
      </c>
      <c r="N516" t="b">
        <v>0</v>
      </c>
      <c r="O516" s="6">
        <f t="shared" si="48"/>
        <v>3</v>
      </c>
      <c r="P516" t="s">
        <v>8270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7">
        <f t="shared" si="49"/>
        <v>725.02941176470586</v>
      </c>
      <c r="N517" t="b">
        <v>0</v>
      </c>
      <c r="O517" s="6">
        <f t="shared" si="48"/>
        <v>25</v>
      </c>
      <c r="P517" t="s">
        <v>8270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7">
        <f t="shared" si="49"/>
        <v>0</v>
      </c>
      <c r="N518" t="b">
        <v>0</v>
      </c>
      <c r="O518" s="6">
        <f t="shared" si="48"/>
        <v>0</v>
      </c>
      <c r="P518" t="s">
        <v>8270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7">
        <f t="shared" si="49"/>
        <v>68.333333333333329</v>
      </c>
      <c r="N519" t="b">
        <v>0</v>
      </c>
      <c r="O519" s="6">
        <f t="shared" si="48"/>
        <v>1</v>
      </c>
      <c r="P519" t="s">
        <v>8270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7">
        <f t="shared" si="49"/>
        <v>0</v>
      </c>
      <c r="N520" t="b">
        <v>0</v>
      </c>
      <c r="O520" s="6">
        <f t="shared" si="48"/>
        <v>0</v>
      </c>
      <c r="P520" t="s">
        <v>8270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7">
        <f t="shared" si="49"/>
        <v>39.228571428571428</v>
      </c>
      <c r="N521" t="b">
        <v>0</v>
      </c>
      <c r="O521" s="6">
        <f t="shared" si="48"/>
        <v>23</v>
      </c>
      <c r="P521" t="s">
        <v>8270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7">
        <f t="shared" si="49"/>
        <v>150.14705882352942</v>
      </c>
      <c r="N522" t="b">
        <v>1</v>
      </c>
      <c r="O522" s="6">
        <f t="shared" si="48"/>
        <v>102</v>
      </c>
      <c r="P522" t="s">
        <v>8271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7">
        <f t="shared" si="49"/>
        <v>93.428571428571431</v>
      </c>
      <c r="N523" t="b">
        <v>1</v>
      </c>
      <c r="O523" s="6">
        <f t="shared" si="48"/>
        <v>105</v>
      </c>
      <c r="P523" t="s">
        <v>8271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7">
        <f t="shared" si="49"/>
        <v>110.96774193548387</v>
      </c>
      <c r="N524" t="b">
        <v>1</v>
      </c>
      <c r="O524" s="6">
        <f t="shared" si="48"/>
        <v>115</v>
      </c>
      <c r="P524" t="s">
        <v>8271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7">
        <f t="shared" si="49"/>
        <v>71.785714285714292</v>
      </c>
      <c r="N525" t="b">
        <v>1</v>
      </c>
      <c r="O525" s="6">
        <f t="shared" si="48"/>
        <v>121</v>
      </c>
      <c r="P525" t="s">
        <v>8271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7">
        <f t="shared" si="49"/>
        <v>29.258076923076924</v>
      </c>
      <c r="N526" t="b">
        <v>1</v>
      </c>
      <c r="O526" s="6">
        <f t="shared" si="48"/>
        <v>109</v>
      </c>
      <c r="P526" t="s">
        <v>8271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7">
        <f t="shared" si="49"/>
        <v>1000</v>
      </c>
      <c r="N527" t="b">
        <v>1</v>
      </c>
      <c r="O527" s="6">
        <f t="shared" si="48"/>
        <v>100</v>
      </c>
      <c r="P527" t="s">
        <v>8271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7">
        <f t="shared" si="49"/>
        <v>74.347826086956516</v>
      </c>
      <c r="N528" t="b">
        <v>1</v>
      </c>
      <c r="O528" s="6">
        <f t="shared" si="48"/>
        <v>114</v>
      </c>
      <c r="P528" t="s">
        <v>8271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7">
        <f t="shared" si="49"/>
        <v>63.829113924050631</v>
      </c>
      <c r="N529" t="b">
        <v>1</v>
      </c>
      <c r="O529" s="6">
        <f t="shared" si="48"/>
        <v>101</v>
      </c>
      <c r="P529" t="s">
        <v>8271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7">
        <f t="shared" si="49"/>
        <v>44.333333333333336</v>
      </c>
      <c r="N530" t="b">
        <v>1</v>
      </c>
      <c r="O530" s="6">
        <f t="shared" si="48"/>
        <v>116</v>
      </c>
      <c r="P530" t="s">
        <v>8271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7">
        <f t="shared" si="49"/>
        <v>86.944444444444443</v>
      </c>
      <c r="N531" t="b">
        <v>1</v>
      </c>
      <c r="O531" s="6">
        <f t="shared" si="48"/>
        <v>130</v>
      </c>
      <c r="P531" t="s">
        <v>8271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7">
        <f t="shared" si="49"/>
        <v>126.55172413793103</v>
      </c>
      <c r="N532" t="b">
        <v>1</v>
      </c>
      <c r="O532" s="6">
        <f t="shared" si="48"/>
        <v>108</v>
      </c>
      <c r="P532" t="s">
        <v>8271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7">
        <f t="shared" si="49"/>
        <v>129.03225806451613</v>
      </c>
      <c r="N533" t="b">
        <v>1</v>
      </c>
      <c r="O533" s="6">
        <f t="shared" si="48"/>
        <v>100</v>
      </c>
      <c r="P533" t="s">
        <v>8271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7">
        <f t="shared" si="49"/>
        <v>71.242774566473983</v>
      </c>
      <c r="N534" t="b">
        <v>1</v>
      </c>
      <c r="O534" s="6">
        <f t="shared" si="48"/>
        <v>123</v>
      </c>
      <c r="P534" t="s">
        <v>8271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7">
        <f t="shared" si="49"/>
        <v>117.88235294117646</v>
      </c>
      <c r="N535" t="b">
        <v>1</v>
      </c>
      <c r="O535" s="6">
        <f t="shared" si="48"/>
        <v>100</v>
      </c>
      <c r="P535" t="s">
        <v>8271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7">
        <f t="shared" si="49"/>
        <v>327.08333333333331</v>
      </c>
      <c r="N536" t="b">
        <v>1</v>
      </c>
      <c r="O536" s="6">
        <f t="shared" si="48"/>
        <v>105</v>
      </c>
      <c r="P536" t="s">
        <v>8271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7">
        <f t="shared" si="49"/>
        <v>34.745762711864408</v>
      </c>
      <c r="N537" t="b">
        <v>1</v>
      </c>
      <c r="O537" s="6">
        <f t="shared" si="48"/>
        <v>103</v>
      </c>
      <c r="P537" t="s">
        <v>8271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7">
        <f t="shared" si="49"/>
        <v>100.06410256410257</v>
      </c>
      <c r="N538" t="b">
        <v>1</v>
      </c>
      <c r="O538" s="6">
        <f t="shared" si="48"/>
        <v>118</v>
      </c>
      <c r="P538" t="s">
        <v>8271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7">
        <f t="shared" si="49"/>
        <v>40.847457627118644</v>
      </c>
      <c r="N539" t="b">
        <v>1</v>
      </c>
      <c r="O539" s="6">
        <f t="shared" si="48"/>
        <v>121</v>
      </c>
      <c r="P539" t="s">
        <v>8271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7">
        <f t="shared" si="49"/>
        <v>252.01666666666668</v>
      </c>
      <c r="N540" t="b">
        <v>1</v>
      </c>
      <c r="O540" s="6">
        <f t="shared" si="48"/>
        <v>302</v>
      </c>
      <c r="P540" t="s">
        <v>8271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7">
        <f t="shared" si="49"/>
        <v>25.161000000000001</v>
      </c>
      <c r="N541" t="b">
        <v>1</v>
      </c>
      <c r="O541" s="6">
        <f t="shared" si="48"/>
        <v>101</v>
      </c>
      <c r="P541" t="s">
        <v>8271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7">
        <f t="shared" si="49"/>
        <v>1</v>
      </c>
      <c r="N542" t="b">
        <v>0</v>
      </c>
      <c r="O542" s="6">
        <f t="shared" si="48"/>
        <v>0</v>
      </c>
      <c r="P542" t="s">
        <v>8272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7">
        <f t="shared" si="49"/>
        <v>25</v>
      </c>
      <c r="N543" t="b">
        <v>0</v>
      </c>
      <c r="O543" s="6">
        <f t="shared" si="48"/>
        <v>1</v>
      </c>
      <c r="P543" t="s">
        <v>8272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7">
        <f t="shared" si="49"/>
        <v>1</v>
      </c>
      <c r="N544" t="b">
        <v>0</v>
      </c>
      <c r="O544" s="6">
        <f t="shared" si="48"/>
        <v>0</v>
      </c>
      <c r="P544" t="s">
        <v>8272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7">
        <f t="shared" si="49"/>
        <v>35</v>
      </c>
      <c r="N545" t="b">
        <v>0</v>
      </c>
      <c r="O545" s="6">
        <f t="shared" si="48"/>
        <v>0</v>
      </c>
      <c r="P545" t="s">
        <v>8272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7">
        <f t="shared" si="49"/>
        <v>3</v>
      </c>
      <c r="N546" t="b">
        <v>0</v>
      </c>
      <c r="O546" s="6">
        <f t="shared" si="48"/>
        <v>1</v>
      </c>
      <c r="P546" t="s">
        <v>8272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7">
        <f t="shared" si="49"/>
        <v>402.70588235294116</v>
      </c>
      <c r="N547" t="b">
        <v>0</v>
      </c>
      <c r="O547" s="6">
        <f t="shared" si="48"/>
        <v>27</v>
      </c>
      <c r="P547" t="s">
        <v>8272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7">
        <f t="shared" si="49"/>
        <v>26</v>
      </c>
      <c r="N548" t="b">
        <v>0</v>
      </c>
      <c r="O548" s="6">
        <f t="shared" si="48"/>
        <v>0</v>
      </c>
      <c r="P548" t="s">
        <v>8272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7">
        <f t="shared" si="49"/>
        <v>0</v>
      </c>
      <c r="N549" t="b">
        <v>0</v>
      </c>
      <c r="O549" s="6">
        <f t="shared" si="48"/>
        <v>0</v>
      </c>
      <c r="P549" t="s">
        <v>8272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7">
        <f t="shared" si="49"/>
        <v>9</v>
      </c>
      <c r="N550" t="b">
        <v>0</v>
      </c>
      <c r="O550" s="6">
        <f t="shared" si="48"/>
        <v>0</v>
      </c>
      <c r="P550" t="s">
        <v>8272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7">
        <f t="shared" si="49"/>
        <v>8.5</v>
      </c>
      <c r="N551" t="b">
        <v>0</v>
      </c>
      <c r="O551" s="6">
        <f t="shared" si="48"/>
        <v>3</v>
      </c>
      <c r="P551" t="s">
        <v>8272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7">
        <f t="shared" si="49"/>
        <v>8.75</v>
      </c>
      <c r="N552" t="b">
        <v>0</v>
      </c>
      <c r="O552" s="6">
        <f t="shared" si="48"/>
        <v>1</v>
      </c>
      <c r="P552" t="s">
        <v>8272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7">
        <f t="shared" si="49"/>
        <v>135.03571428571428</v>
      </c>
      <c r="N553" t="b">
        <v>0</v>
      </c>
      <c r="O553" s="6">
        <f t="shared" si="48"/>
        <v>5</v>
      </c>
      <c r="P553" t="s">
        <v>8272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7">
        <f t="shared" si="49"/>
        <v>0</v>
      </c>
      <c r="N554" t="b">
        <v>0</v>
      </c>
      <c r="O554" s="6">
        <f t="shared" si="48"/>
        <v>0</v>
      </c>
      <c r="P554" t="s">
        <v>8272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7">
        <f t="shared" si="49"/>
        <v>20.5</v>
      </c>
      <c r="N555" t="b">
        <v>0</v>
      </c>
      <c r="O555" s="6">
        <f t="shared" si="48"/>
        <v>0</v>
      </c>
      <c r="P555" t="s">
        <v>8272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7">
        <f t="shared" si="49"/>
        <v>64.36363636363636</v>
      </c>
      <c r="N556" t="b">
        <v>0</v>
      </c>
      <c r="O556" s="6">
        <f t="shared" si="48"/>
        <v>37</v>
      </c>
      <c r="P556" t="s">
        <v>8272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7">
        <f t="shared" si="49"/>
        <v>0</v>
      </c>
      <c r="N557" t="b">
        <v>0</v>
      </c>
      <c r="O557" s="6">
        <f t="shared" si="48"/>
        <v>0</v>
      </c>
      <c r="P557" t="s">
        <v>8272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7">
        <f t="shared" si="49"/>
        <v>200</v>
      </c>
      <c r="N558" t="b">
        <v>0</v>
      </c>
      <c r="O558" s="6">
        <f t="shared" si="48"/>
        <v>3</v>
      </c>
      <c r="P558" t="s">
        <v>8272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7">
        <f t="shared" si="49"/>
        <v>68.3</v>
      </c>
      <c r="N559" t="b">
        <v>0</v>
      </c>
      <c r="O559" s="6">
        <f t="shared" si="48"/>
        <v>1</v>
      </c>
      <c r="P559" t="s">
        <v>8272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7">
        <f t="shared" si="49"/>
        <v>0</v>
      </c>
      <c r="N560" t="b">
        <v>0</v>
      </c>
      <c r="O560" s="6">
        <f t="shared" si="48"/>
        <v>0</v>
      </c>
      <c r="P560" t="s">
        <v>8272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7">
        <f t="shared" si="49"/>
        <v>50</v>
      </c>
      <c r="N561" t="b">
        <v>0</v>
      </c>
      <c r="O561" s="6">
        <f t="shared" si="48"/>
        <v>0</v>
      </c>
      <c r="P561" t="s">
        <v>8272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7">
        <f t="shared" si="49"/>
        <v>4</v>
      </c>
      <c r="N562" t="b">
        <v>0</v>
      </c>
      <c r="O562" s="6">
        <f t="shared" si="48"/>
        <v>0</v>
      </c>
      <c r="P562" t="s">
        <v>8272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7">
        <f t="shared" si="49"/>
        <v>27.5</v>
      </c>
      <c r="N563" t="b">
        <v>0</v>
      </c>
      <c r="O563" s="6">
        <f t="shared" si="48"/>
        <v>0</v>
      </c>
      <c r="P563" t="s">
        <v>8272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7">
        <f t="shared" si="49"/>
        <v>0</v>
      </c>
      <c r="N564" t="b">
        <v>0</v>
      </c>
      <c r="O564" s="6">
        <f t="shared" si="48"/>
        <v>0</v>
      </c>
      <c r="P564" t="s">
        <v>8272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7">
        <f t="shared" si="49"/>
        <v>34</v>
      </c>
      <c r="N565" t="b">
        <v>0</v>
      </c>
      <c r="O565" s="6">
        <f t="shared" si="48"/>
        <v>0</v>
      </c>
      <c r="P565" t="s">
        <v>8272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7">
        <f t="shared" si="49"/>
        <v>1</v>
      </c>
      <c r="N566" t="b">
        <v>0</v>
      </c>
      <c r="O566" s="6">
        <f t="shared" si="48"/>
        <v>0</v>
      </c>
      <c r="P566" t="s">
        <v>8272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7">
        <f t="shared" si="49"/>
        <v>0</v>
      </c>
      <c r="N567" t="b">
        <v>0</v>
      </c>
      <c r="O567" s="6">
        <f t="shared" si="48"/>
        <v>0</v>
      </c>
      <c r="P567" t="s">
        <v>8272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7">
        <f t="shared" si="49"/>
        <v>1</v>
      </c>
      <c r="N568" t="b">
        <v>0</v>
      </c>
      <c r="O568" s="6">
        <f t="shared" si="48"/>
        <v>0</v>
      </c>
      <c r="P568" t="s">
        <v>8272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7">
        <f t="shared" si="49"/>
        <v>0</v>
      </c>
      <c r="N569" t="b">
        <v>0</v>
      </c>
      <c r="O569" s="6">
        <f t="shared" si="48"/>
        <v>0</v>
      </c>
      <c r="P569" t="s">
        <v>8272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7">
        <f t="shared" si="49"/>
        <v>49</v>
      </c>
      <c r="N570" t="b">
        <v>0</v>
      </c>
      <c r="O570" s="6">
        <f t="shared" si="48"/>
        <v>1</v>
      </c>
      <c r="P570" t="s">
        <v>8272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7">
        <f t="shared" si="49"/>
        <v>20</v>
      </c>
      <c r="N571" t="b">
        <v>0</v>
      </c>
      <c r="O571" s="6">
        <f t="shared" si="48"/>
        <v>1</v>
      </c>
      <c r="P571" t="s">
        <v>8272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7">
        <f t="shared" si="49"/>
        <v>142</v>
      </c>
      <c r="N572" t="b">
        <v>0</v>
      </c>
      <c r="O572" s="6">
        <f t="shared" si="48"/>
        <v>0</v>
      </c>
      <c r="P572" t="s">
        <v>8272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7">
        <f t="shared" si="49"/>
        <v>53</v>
      </c>
      <c r="N573" t="b">
        <v>0</v>
      </c>
      <c r="O573" s="6">
        <f t="shared" si="48"/>
        <v>0</v>
      </c>
      <c r="P573" t="s">
        <v>8272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7">
        <f t="shared" si="49"/>
        <v>0</v>
      </c>
      <c r="N574" t="b">
        <v>0</v>
      </c>
      <c r="O574" s="6">
        <f t="shared" si="48"/>
        <v>0</v>
      </c>
      <c r="P574" t="s">
        <v>8272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7">
        <f t="shared" si="49"/>
        <v>38.444444444444443</v>
      </c>
      <c r="N575" t="b">
        <v>0</v>
      </c>
      <c r="O575" s="6">
        <f t="shared" si="48"/>
        <v>0</v>
      </c>
      <c r="P575" t="s">
        <v>8272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7">
        <f t="shared" si="49"/>
        <v>20</v>
      </c>
      <c r="N576" t="b">
        <v>0</v>
      </c>
      <c r="O576" s="6">
        <f t="shared" si="48"/>
        <v>1</v>
      </c>
      <c r="P576" t="s">
        <v>8272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7">
        <f t="shared" si="49"/>
        <v>64.75</v>
      </c>
      <c r="N577" t="b">
        <v>0</v>
      </c>
      <c r="O577" s="6">
        <f t="shared" si="48"/>
        <v>0</v>
      </c>
      <c r="P577" t="s">
        <v>8272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7">
        <f t="shared" si="49"/>
        <v>1</v>
      </c>
      <c r="N578" t="b">
        <v>0</v>
      </c>
      <c r="O578" s="6">
        <f t="shared" ref="O578:O641" si="54">ROUND((E578/D578)*100,0)</f>
        <v>0</v>
      </c>
      <c r="P578" t="s">
        <v>8272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7">
        <f t="shared" ref="M579:M642" si="55">IF(L579 = 0, 0, E579/L579)</f>
        <v>10</v>
      </c>
      <c r="N579" t="b">
        <v>0</v>
      </c>
      <c r="O579" s="6">
        <f t="shared" si="54"/>
        <v>0</v>
      </c>
      <c r="P579" t="s">
        <v>8272</v>
      </c>
      <c r="Q579" t="str">
        <f t="shared" ref="Q579:Q642" si="56">LEFT(P579,FIND("/",P579)-1)</f>
        <v>technology</v>
      </c>
      <c r="R579" t="str">
        <f t="shared" ref="R579:R642" si="57">REPLACE(P579,1,FIND("/",P579),"")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7">
        <f t="shared" si="55"/>
        <v>2</v>
      </c>
      <c r="N580" t="b">
        <v>0</v>
      </c>
      <c r="O580" s="6">
        <f t="shared" si="54"/>
        <v>0</v>
      </c>
      <c r="P580" t="s">
        <v>8272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7">
        <f t="shared" si="55"/>
        <v>35</v>
      </c>
      <c r="N581" t="b">
        <v>0</v>
      </c>
      <c r="O581" s="6">
        <f t="shared" si="54"/>
        <v>1</v>
      </c>
      <c r="P581" t="s">
        <v>8272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7">
        <f t="shared" si="55"/>
        <v>1</v>
      </c>
      <c r="N582" t="b">
        <v>0</v>
      </c>
      <c r="O582" s="6">
        <f t="shared" si="54"/>
        <v>0</v>
      </c>
      <c r="P582" t="s">
        <v>8272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7">
        <f t="shared" si="55"/>
        <v>0</v>
      </c>
      <c r="N583" t="b">
        <v>0</v>
      </c>
      <c r="O583" s="6">
        <f t="shared" si="54"/>
        <v>0</v>
      </c>
      <c r="P583" t="s">
        <v>8272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7">
        <f t="shared" si="55"/>
        <v>0</v>
      </c>
      <c r="N584" t="b">
        <v>0</v>
      </c>
      <c r="O584" s="6">
        <f t="shared" si="54"/>
        <v>0</v>
      </c>
      <c r="P584" t="s">
        <v>8272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7">
        <f t="shared" si="55"/>
        <v>1</v>
      </c>
      <c r="N585" t="b">
        <v>0</v>
      </c>
      <c r="O585" s="6">
        <f t="shared" si="54"/>
        <v>0</v>
      </c>
      <c r="P585" t="s">
        <v>8272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7">
        <f t="shared" si="55"/>
        <v>5</v>
      </c>
      <c r="N586" t="b">
        <v>0</v>
      </c>
      <c r="O586" s="6">
        <f t="shared" si="54"/>
        <v>1</v>
      </c>
      <c r="P586" t="s">
        <v>8272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7">
        <f t="shared" si="55"/>
        <v>0</v>
      </c>
      <c r="N587" t="b">
        <v>0</v>
      </c>
      <c r="O587" s="6">
        <f t="shared" si="54"/>
        <v>0</v>
      </c>
      <c r="P587" t="s">
        <v>8272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7">
        <f t="shared" si="55"/>
        <v>14</v>
      </c>
      <c r="N588" t="b">
        <v>0</v>
      </c>
      <c r="O588" s="6">
        <f t="shared" si="54"/>
        <v>1</v>
      </c>
      <c r="P588" t="s">
        <v>8272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7">
        <f t="shared" si="55"/>
        <v>389.28571428571428</v>
      </c>
      <c r="N589" t="b">
        <v>0</v>
      </c>
      <c r="O589" s="6">
        <f t="shared" si="54"/>
        <v>9</v>
      </c>
      <c r="P589" t="s">
        <v>8272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7">
        <f t="shared" si="55"/>
        <v>150.5</v>
      </c>
      <c r="N590" t="b">
        <v>0</v>
      </c>
      <c r="O590" s="6">
        <f t="shared" si="54"/>
        <v>3</v>
      </c>
      <c r="P590" t="s">
        <v>8272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7">
        <f t="shared" si="55"/>
        <v>1</v>
      </c>
      <c r="N591" t="b">
        <v>0</v>
      </c>
      <c r="O591" s="6">
        <f t="shared" si="54"/>
        <v>0</v>
      </c>
      <c r="P591" t="s">
        <v>8272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7">
        <f t="shared" si="55"/>
        <v>24.777777777777779</v>
      </c>
      <c r="N592" t="b">
        <v>0</v>
      </c>
      <c r="O592" s="6">
        <f t="shared" si="54"/>
        <v>4</v>
      </c>
      <c r="P592" t="s">
        <v>8272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7">
        <f t="shared" si="55"/>
        <v>30.5</v>
      </c>
      <c r="N593" t="b">
        <v>0</v>
      </c>
      <c r="O593" s="6">
        <f t="shared" si="54"/>
        <v>0</v>
      </c>
      <c r="P593" t="s">
        <v>8272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7">
        <f t="shared" si="55"/>
        <v>250</v>
      </c>
      <c r="N594" t="b">
        <v>0</v>
      </c>
      <c r="O594" s="6">
        <f t="shared" si="54"/>
        <v>3</v>
      </c>
      <c r="P594" t="s">
        <v>8272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7">
        <f t="shared" si="55"/>
        <v>16.428571428571427</v>
      </c>
      <c r="N595" t="b">
        <v>0</v>
      </c>
      <c r="O595" s="6">
        <f t="shared" si="54"/>
        <v>23</v>
      </c>
      <c r="P595" t="s">
        <v>8272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7">
        <f t="shared" si="55"/>
        <v>13</v>
      </c>
      <c r="N596" t="b">
        <v>0</v>
      </c>
      <c r="O596" s="6">
        <f t="shared" si="54"/>
        <v>0</v>
      </c>
      <c r="P596" t="s">
        <v>8272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7">
        <f t="shared" si="55"/>
        <v>53.25</v>
      </c>
      <c r="N597" t="b">
        <v>0</v>
      </c>
      <c r="O597" s="6">
        <f t="shared" si="54"/>
        <v>0</v>
      </c>
      <c r="P597" t="s">
        <v>8272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7">
        <f t="shared" si="55"/>
        <v>3</v>
      </c>
      <c r="N598" t="b">
        <v>0</v>
      </c>
      <c r="O598" s="6">
        <f t="shared" si="54"/>
        <v>0</v>
      </c>
      <c r="P598" t="s">
        <v>8272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7">
        <f t="shared" si="55"/>
        <v>10</v>
      </c>
      <c r="N599" t="b">
        <v>0</v>
      </c>
      <c r="O599" s="6">
        <f t="shared" si="54"/>
        <v>0</v>
      </c>
      <c r="P599" t="s">
        <v>8272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7">
        <f t="shared" si="55"/>
        <v>121.42857142857143</v>
      </c>
      <c r="N600" t="b">
        <v>0</v>
      </c>
      <c r="O600" s="6">
        <f t="shared" si="54"/>
        <v>34</v>
      </c>
      <c r="P600" t="s">
        <v>8272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7">
        <f t="shared" si="55"/>
        <v>15.5</v>
      </c>
      <c r="N601" t="b">
        <v>0</v>
      </c>
      <c r="O601" s="6">
        <f t="shared" si="54"/>
        <v>0</v>
      </c>
      <c r="P601" t="s">
        <v>8272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7">
        <f t="shared" si="55"/>
        <v>100</v>
      </c>
      <c r="N602" t="b">
        <v>0</v>
      </c>
      <c r="O602" s="6">
        <f t="shared" si="54"/>
        <v>2</v>
      </c>
      <c r="P602" t="s">
        <v>8272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7">
        <f t="shared" si="55"/>
        <v>23.333333333333332</v>
      </c>
      <c r="N603" t="b">
        <v>0</v>
      </c>
      <c r="O603" s="6">
        <f t="shared" si="54"/>
        <v>1</v>
      </c>
      <c r="P603" t="s">
        <v>8272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7">
        <f t="shared" si="55"/>
        <v>0</v>
      </c>
      <c r="N604" t="b">
        <v>0</v>
      </c>
      <c r="O604" s="6">
        <f t="shared" si="54"/>
        <v>0</v>
      </c>
      <c r="P604" t="s">
        <v>8272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7">
        <f t="shared" si="55"/>
        <v>45.386153846153846</v>
      </c>
      <c r="N605" t="b">
        <v>0</v>
      </c>
      <c r="O605" s="6">
        <f t="shared" si="54"/>
        <v>4</v>
      </c>
      <c r="P605" t="s">
        <v>8272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7">
        <f t="shared" si="55"/>
        <v>0</v>
      </c>
      <c r="N606" t="b">
        <v>0</v>
      </c>
      <c r="O606" s="6">
        <f t="shared" si="54"/>
        <v>0</v>
      </c>
      <c r="P606" t="s">
        <v>8272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7">
        <f t="shared" si="55"/>
        <v>16.375</v>
      </c>
      <c r="N607" t="b">
        <v>0</v>
      </c>
      <c r="O607" s="6">
        <f t="shared" si="54"/>
        <v>3</v>
      </c>
      <c r="P607" t="s">
        <v>8272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7">
        <f t="shared" si="55"/>
        <v>10</v>
      </c>
      <c r="N608" t="b">
        <v>0</v>
      </c>
      <c r="O608" s="6">
        <f t="shared" si="54"/>
        <v>0</v>
      </c>
      <c r="P608" t="s">
        <v>8272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7">
        <f t="shared" si="55"/>
        <v>0</v>
      </c>
      <c r="N609" t="b">
        <v>0</v>
      </c>
      <c r="O609" s="6">
        <f t="shared" si="54"/>
        <v>0</v>
      </c>
      <c r="P609" t="s">
        <v>8272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7">
        <f t="shared" si="55"/>
        <v>292.2</v>
      </c>
      <c r="N610" t="b">
        <v>0</v>
      </c>
      <c r="O610" s="6">
        <f t="shared" si="54"/>
        <v>1</v>
      </c>
      <c r="P610" t="s">
        <v>8272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7">
        <f t="shared" si="55"/>
        <v>5</v>
      </c>
      <c r="N611" t="b">
        <v>0</v>
      </c>
      <c r="O611" s="6">
        <f t="shared" si="54"/>
        <v>1</v>
      </c>
      <c r="P611" t="s">
        <v>8272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7">
        <f t="shared" si="55"/>
        <v>0</v>
      </c>
      <c r="N612" t="b">
        <v>0</v>
      </c>
      <c r="O612" s="6">
        <f t="shared" si="54"/>
        <v>0</v>
      </c>
      <c r="P612" t="s">
        <v>8272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7">
        <f t="shared" si="55"/>
        <v>0</v>
      </c>
      <c r="N613" t="b">
        <v>0</v>
      </c>
      <c r="O613" s="6">
        <f t="shared" si="54"/>
        <v>0</v>
      </c>
      <c r="P613" t="s">
        <v>8272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7">
        <f t="shared" si="55"/>
        <v>0</v>
      </c>
      <c r="N614" t="b">
        <v>0</v>
      </c>
      <c r="O614" s="6">
        <f t="shared" si="54"/>
        <v>0</v>
      </c>
      <c r="P614" t="s">
        <v>8272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7">
        <f t="shared" si="55"/>
        <v>105.93388429752066</v>
      </c>
      <c r="N615" t="b">
        <v>0</v>
      </c>
      <c r="O615" s="6">
        <f t="shared" si="54"/>
        <v>21</v>
      </c>
      <c r="P615" t="s">
        <v>8272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7">
        <f t="shared" si="55"/>
        <v>0</v>
      </c>
      <c r="N616" t="b">
        <v>0</v>
      </c>
      <c r="O616" s="6">
        <f t="shared" si="54"/>
        <v>0</v>
      </c>
      <c r="P616" t="s">
        <v>8272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7">
        <f t="shared" si="55"/>
        <v>0</v>
      </c>
      <c r="N617" t="b">
        <v>0</v>
      </c>
      <c r="O617" s="6">
        <f t="shared" si="54"/>
        <v>0</v>
      </c>
      <c r="P617" t="s">
        <v>8272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7">
        <f t="shared" si="55"/>
        <v>0</v>
      </c>
      <c r="N618" t="b">
        <v>0</v>
      </c>
      <c r="O618" s="6">
        <f t="shared" si="54"/>
        <v>0</v>
      </c>
      <c r="P618" t="s">
        <v>8272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7">
        <f t="shared" si="55"/>
        <v>20</v>
      </c>
      <c r="N619" t="b">
        <v>0</v>
      </c>
      <c r="O619" s="6">
        <f t="shared" si="54"/>
        <v>3</v>
      </c>
      <c r="P619" t="s">
        <v>8272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7">
        <f t="shared" si="55"/>
        <v>0</v>
      </c>
      <c r="N620" t="b">
        <v>0</v>
      </c>
      <c r="O620" s="6">
        <f t="shared" si="54"/>
        <v>0</v>
      </c>
      <c r="P620" t="s">
        <v>8272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7">
        <f t="shared" si="55"/>
        <v>1</v>
      </c>
      <c r="N621" t="b">
        <v>0</v>
      </c>
      <c r="O621" s="6">
        <f t="shared" si="54"/>
        <v>0</v>
      </c>
      <c r="P621" t="s">
        <v>8272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7">
        <f t="shared" si="55"/>
        <v>300</v>
      </c>
      <c r="N622" t="b">
        <v>0</v>
      </c>
      <c r="O622" s="6">
        <f t="shared" si="54"/>
        <v>1</v>
      </c>
      <c r="P622" t="s">
        <v>8272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7">
        <f t="shared" si="55"/>
        <v>87</v>
      </c>
      <c r="N623" t="b">
        <v>0</v>
      </c>
      <c r="O623" s="6">
        <f t="shared" si="54"/>
        <v>1</v>
      </c>
      <c r="P623" t="s">
        <v>8272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7">
        <f t="shared" si="55"/>
        <v>37.888888888888886</v>
      </c>
      <c r="N624" t="b">
        <v>0</v>
      </c>
      <c r="O624" s="6">
        <f t="shared" si="54"/>
        <v>6</v>
      </c>
      <c r="P624" t="s">
        <v>8272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7">
        <f t="shared" si="55"/>
        <v>0</v>
      </c>
      <c r="N625" t="b">
        <v>0</v>
      </c>
      <c r="O625" s="6">
        <f t="shared" si="54"/>
        <v>0</v>
      </c>
      <c r="P625" t="s">
        <v>8272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7">
        <f t="shared" si="55"/>
        <v>0</v>
      </c>
      <c r="N626" t="b">
        <v>0</v>
      </c>
      <c r="O626" s="6">
        <f t="shared" si="54"/>
        <v>0</v>
      </c>
      <c r="P626" t="s">
        <v>8272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7">
        <f t="shared" si="55"/>
        <v>0</v>
      </c>
      <c r="N627" t="b">
        <v>0</v>
      </c>
      <c r="O627" s="6">
        <f t="shared" si="54"/>
        <v>0</v>
      </c>
      <c r="P627" t="s">
        <v>8272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7">
        <f t="shared" si="55"/>
        <v>111.41025641025641</v>
      </c>
      <c r="N628" t="b">
        <v>0</v>
      </c>
      <c r="O628" s="6">
        <f t="shared" si="54"/>
        <v>17</v>
      </c>
      <c r="P628" t="s">
        <v>8272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7">
        <f t="shared" si="55"/>
        <v>90</v>
      </c>
      <c r="N629" t="b">
        <v>0</v>
      </c>
      <c r="O629" s="6">
        <f t="shared" si="54"/>
        <v>0</v>
      </c>
      <c r="P629" t="s">
        <v>8272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7">
        <f t="shared" si="55"/>
        <v>0</v>
      </c>
      <c r="N630" t="b">
        <v>0</v>
      </c>
      <c r="O630" s="6">
        <f t="shared" si="54"/>
        <v>0</v>
      </c>
      <c r="P630" t="s">
        <v>8272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7">
        <f t="shared" si="55"/>
        <v>116.66666666666667</v>
      </c>
      <c r="N631" t="b">
        <v>0</v>
      </c>
      <c r="O631" s="6">
        <f t="shared" si="54"/>
        <v>0</v>
      </c>
      <c r="P631" t="s">
        <v>8272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7">
        <f t="shared" si="55"/>
        <v>10</v>
      </c>
      <c r="N632" t="b">
        <v>0</v>
      </c>
      <c r="O632" s="6">
        <f t="shared" si="54"/>
        <v>0</v>
      </c>
      <c r="P632" t="s">
        <v>8272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7">
        <f t="shared" si="55"/>
        <v>76.666666666666671</v>
      </c>
      <c r="N633" t="b">
        <v>0</v>
      </c>
      <c r="O633" s="6">
        <f t="shared" si="54"/>
        <v>1</v>
      </c>
      <c r="P633" t="s">
        <v>8272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7">
        <f t="shared" si="55"/>
        <v>0</v>
      </c>
      <c r="N634" t="b">
        <v>0</v>
      </c>
      <c r="O634" s="6">
        <f t="shared" si="54"/>
        <v>0</v>
      </c>
      <c r="P634" t="s">
        <v>8272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7">
        <f t="shared" si="55"/>
        <v>49.8</v>
      </c>
      <c r="N635" t="b">
        <v>0</v>
      </c>
      <c r="O635" s="6">
        <f t="shared" si="54"/>
        <v>12</v>
      </c>
      <c r="P635" t="s">
        <v>8272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7">
        <f t="shared" si="55"/>
        <v>1</v>
      </c>
      <c r="N636" t="b">
        <v>0</v>
      </c>
      <c r="O636" s="6">
        <f t="shared" si="54"/>
        <v>0</v>
      </c>
      <c r="P636" t="s">
        <v>8272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7">
        <f t="shared" si="55"/>
        <v>2</v>
      </c>
      <c r="N637" t="b">
        <v>0</v>
      </c>
      <c r="O637" s="6">
        <f t="shared" si="54"/>
        <v>0</v>
      </c>
      <c r="P637" t="s">
        <v>8272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7">
        <f t="shared" si="55"/>
        <v>4</v>
      </c>
      <c r="N638" t="b">
        <v>0</v>
      </c>
      <c r="O638" s="6">
        <f t="shared" si="54"/>
        <v>0</v>
      </c>
      <c r="P638" t="s">
        <v>8272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7">
        <f t="shared" si="55"/>
        <v>0</v>
      </c>
      <c r="N639" t="b">
        <v>0</v>
      </c>
      <c r="O639" s="6">
        <f t="shared" si="54"/>
        <v>0</v>
      </c>
      <c r="P639" t="s">
        <v>8272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7">
        <f t="shared" si="55"/>
        <v>3</v>
      </c>
      <c r="N640" t="b">
        <v>0</v>
      </c>
      <c r="O640" s="6">
        <f t="shared" si="54"/>
        <v>0</v>
      </c>
      <c r="P640" t="s">
        <v>8272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7">
        <f t="shared" si="55"/>
        <v>1</v>
      </c>
      <c r="N641" t="b">
        <v>0</v>
      </c>
      <c r="O641" s="6">
        <f t="shared" si="54"/>
        <v>0</v>
      </c>
      <c r="P641" t="s">
        <v>8272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7">
        <f t="shared" si="55"/>
        <v>50.5</v>
      </c>
      <c r="N642" t="b">
        <v>1</v>
      </c>
      <c r="O642" s="6">
        <f t="shared" ref="O642:O705" si="60">ROUND((E642/D642)*100,0)</f>
        <v>144</v>
      </c>
      <c r="P642" t="s">
        <v>8273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7">
        <f t="shared" ref="M643:M706" si="61">IF(L643 = 0, 0, E643/L643)</f>
        <v>151.31746031746033</v>
      </c>
      <c r="N643" t="b">
        <v>1</v>
      </c>
      <c r="O643" s="6">
        <f t="shared" si="60"/>
        <v>119</v>
      </c>
      <c r="P643" t="s">
        <v>8273</v>
      </c>
      <c r="Q643" t="str">
        <f t="shared" ref="Q643:Q706" si="62">LEFT(P643,FIND("/",P643)-1)</f>
        <v>technology</v>
      </c>
      <c r="R643" t="str">
        <f t="shared" ref="R643:R706" si="63">REPLACE(P643,1,FIND("/",P643),"")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7">
        <f t="shared" si="61"/>
        <v>134.3592456301748</v>
      </c>
      <c r="N644" t="b">
        <v>1</v>
      </c>
      <c r="O644" s="6">
        <f t="shared" si="60"/>
        <v>1460</v>
      </c>
      <c r="P644" t="s">
        <v>8273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7">
        <f t="shared" si="61"/>
        <v>174.02631578947367</v>
      </c>
      <c r="N645" t="b">
        <v>1</v>
      </c>
      <c r="O645" s="6">
        <f t="shared" si="60"/>
        <v>106</v>
      </c>
      <c r="P645" t="s">
        <v>8273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7">
        <f t="shared" si="61"/>
        <v>73.486268364348675</v>
      </c>
      <c r="N646" t="b">
        <v>1</v>
      </c>
      <c r="O646" s="6">
        <f t="shared" si="60"/>
        <v>300</v>
      </c>
      <c r="P646" t="s">
        <v>8273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7">
        <f t="shared" si="61"/>
        <v>23.518987341772153</v>
      </c>
      <c r="N647" t="b">
        <v>1</v>
      </c>
      <c r="O647" s="6">
        <f t="shared" si="60"/>
        <v>279</v>
      </c>
      <c r="P647" t="s">
        <v>8273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7">
        <f t="shared" si="61"/>
        <v>39.074444444444445</v>
      </c>
      <c r="N648" t="b">
        <v>1</v>
      </c>
      <c r="O648" s="6">
        <f t="shared" si="60"/>
        <v>132</v>
      </c>
      <c r="P648" t="s">
        <v>8273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7">
        <f t="shared" si="61"/>
        <v>125.94117647058823</v>
      </c>
      <c r="N649" t="b">
        <v>1</v>
      </c>
      <c r="O649" s="6">
        <f t="shared" si="60"/>
        <v>107</v>
      </c>
      <c r="P649" t="s">
        <v>8273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7">
        <f t="shared" si="61"/>
        <v>1644</v>
      </c>
      <c r="N650" t="b">
        <v>1</v>
      </c>
      <c r="O650" s="6">
        <f t="shared" si="60"/>
        <v>127</v>
      </c>
      <c r="P650" t="s">
        <v>8273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7">
        <f t="shared" si="61"/>
        <v>42.670731707317074</v>
      </c>
      <c r="N651" t="b">
        <v>1</v>
      </c>
      <c r="O651" s="6">
        <f t="shared" si="60"/>
        <v>140</v>
      </c>
      <c r="P651" t="s">
        <v>8273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7">
        <f t="shared" si="61"/>
        <v>35.125</v>
      </c>
      <c r="N652" t="b">
        <v>1</v>
      </c>
      <c r="O652" s="6">
        <f t="shared" si="60"/>
        <v>112</v>
      </c>
      <c r="P652" t="s">
        <v>8273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7">
        <f t="shared" si="61"/>
        <v>239.35238095238094</v>
      </c>
      <c r="N653" t="b">
        <v>1</v>
      </c>
      <c r="O653" s="6">
        <f t="shared" si="60"/>
        <v>101</v>
      </c>
      <c r="P653" t="s">
        <v>8273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7">
        <f t="shared" si="61"/>
        <v>107.64285714285714</v>
      </c>
      <c r="N654" t="b">
        <v>1</v>
      </c>
      <c r="O654" s="6">
        <f t="shared" si="60"/>
        <v>100</v>
      </c>
      <c r="P654" t="s">
        <v>8273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7">
        <f t="shared" si="61"/>
        <v>95.830623306233065</v>
      </c>
      <c r="N655" t="b">
        <v>1</v>
      </c>
      <c r="O655" s="6">
        <f t="shared" si="60"/>
        <v>141</v>
      </c>
      <c r="P655" t="s">
        <v>8273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7">
        <f t="shared" si="61"/>
        <v>31.663376110562684</v>
      </c>
      <c r="N656" t="b">
        <v>1</v>
      </c>
      <c r="O656" s="6">
        <f t="shared" si="60"/>
        <v>267</v>
      </c>
      <c r="P656" t="s">
        <v>8273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7">
        <f t="shared" si="61"/>
        <v>42.886861313868614</v>
      </c>
      <c r="N657" t="b">
        <v>1</v>
      </c>
      <c r="O657" s="6">
        <f t="shared" si="60"/>
        <v>147</v>
      </c>
      <c r="P657" t="s">
        <v>8273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7">
        <f t="shared" si="61"/>
        <v>122.73563218390805</v>
      </c>
      <c r="N658" t="b">
        <v>1</v>
      </c>
      <c r="O658" s="6">
        <f t="shared" si="60"/>
        <v>214</v>
      </c>
      <c r="P658" t="s">
        <v>8273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7">
        <f t="shared" si="61"/>
        <v>190.45454545454547</v>
      </c>
      <c r="N659" t="b">
        <v>1</v>
      </c>
      <c r="O659" s="6">
        <f t="shared" si="60"/>
        <v>126</v>
      </c>
      <c r="P659" t="s">
        <v>8273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7">
        <f t="shared" si="61"/>
        <v>109.33695652173913</v>
      </c>
      <c r="N660" t="b">
        <v>1</v>
      </c>
      <c r="O660" s="6">
        <f t="shared" si="60"/>
        <v>104</v>
      </c>
      <c r="P660" t="s">
        <v>8273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7">
        <f t="shared" si="61"/>
        <v>143.66666666666666</v>
      </c>
      <c r="N661" t="b">
        <v>1</v>
      </c>
      <c r="O661" s="6">
        <f t="shared" si="60"/>
        <v>101</v>
      </c>
      <c r="P661" t="s">
        <v>8273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7">
        <f t="shared" si="61"/>
        <v>84.944444444444443</v>
      </c>
      <c r="N662" t="b">
        <v>0</v>
      </c>
      <c r="O662" s="6">
        <f t="shared" si="60"/>
        <v>3</v>
      </c>
      <c r="P662" t="s">
        <v>8273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7">
        <f t="shared" si="61"/>
        <v>10.555555555555555</v>
      </c>
      <c r="N663" t="b">
        <v>0</v>
      </c>
      <c r="O663" s="6">
        <f t="shared" si="60"/>
        <v>1</v>
      </c>
      <c r="P663" t="s">
        <v>8273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7">
        <f t="shared" si="61"/>
        <v>39</v>
      </c>
      <c r="N664" t="b">
        <v>0</v>
      </c>
      <c r="O664" s="6">
        <f t="shared" si="60"/>
        <v>0</v>
      </c>
      <c r="P664" t="s">
        <v>8273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7">
        <f t="shared" si="61"/>
        <v>100</v>
      </c>
      <c r="N665" t="b">
        <v>0</v>
      </c>
      <c r="O665" s="6">
        <f t="shared" si="60"/>
        <v>0</v>
      </c>
      <c r="P665" t="s">
        <v>8273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7">
        <f t="shared" si="61"/>
        <v>31.172413793103448</v>
      </c>
      <c r="N666" t="b">
        <v>0</v>
      </c>
      <c r="O666" s="6">
        <f t="shared" si="60"/>
        <v>8</v>
      </c>
      <c r="P666" t="s">
        <v>8273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7">
        <f t="shared" si="61"/>
        <v>155.33333333333334</v>
      </c>
      <c r="N667" t="b">
        <v>0</v>
      </c>
      <c r="O667" s="6">
        <f t="shared" si="60"/>
        <v>19</v>
      </c>
      <c r="P667" t="s">
        <v>8273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7">
        <f t="shared" si="61"/>
        <v>2</v>
      </c>
      <c r="N668" t="b">
        <v>0</v>
      </c>
      <c r="O668" s="6">
        <f t="shared" si="60"/>
        <v>0</v>
      </c>
      <c r="P668" t="s">
        <v>8273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7">
        <f t="shared" si="61"/>
        <v>178.92857142857142</v>
      </c>
      <c r="N669" t="b">
        <v>0</v>
      </c>
      <c r="O669" s="6">
        <f t="shared" si="60"/>
        <v>10</v>
      </c>
      <c r="P669" t="s">
        <v>8273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7">
        <f t="shared" si="61"/>
        <v>27.36</v>
      </c>
      <c r="N670" t="b">
        <v>0</v>
      </c>
      <c r="O670" s="6">
        <f t="shared" si="60"/>
        <v>5</v>
      </c>
      <c r="P670" t="s">
        <v>8273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7">
        <f t="shared" si="61"/>
        <v>1536.25</v>
      </c>
      <c r="N671" t="b">
        <v>0</v>
      </c>
      <c r="O671" s="6">
        <f t="shared" si="60"/>
        <v>22</v>
      </c>
      <c r="P671" t="s">
        <v>8273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7">
        <f t="shared" si="61"/>
        <v>84.99677419354839</v>
      </c>
      <c r="N672" t="b">
        <v>0</v>
      </c>
      <c r="O672" s="6">
        <f t="shared" si="60"/>
        <v>29</v>
      </c>
      <c r="P672" t="s">
        <v>8273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7">
        <f t="shared" si="61"/>
        <v>788.5333333333333</v>
      </c>
      <c r="N673" t="b">
        <v>0</v>
      </c>
      <c r="O673" s="6">
        <f t="shared" si="60"/>
        <v>39</v>
      </c>
      <c r="P673" t="s">
        <v>8273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7">
        <f t="shared" si="61"/>
        <v>50.29767441860465</v>
      </c>
      <c r="N674" t="b">
        <v>0</v>
      </c>
      <c r="O674" s="6">
        <f t="shared" si="60"/>
        <v>22</v>
      </c>
      <c r="P674" t="s">
        <v>8273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7">
        <f t="shared" si="61"/>
        <v>68.333333333333329</v>
      </c>
      <c r="N675" t="b">
        <v>0</v>
      </c>
      <c r="O675" s="6">
        <f t="shared" si="60"/>
        <v>0</v>
      </c>
      <c r="P675" t="s">
        <v>8273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7">
        <f t="shared" si="61"/>
        <v>7.5</v>
      </c>
      <c r="N676" t="b">
        <v>0</v>
      </c>
      <c r="O676" s="6">
        <f t="shared" si="60"/>
        <v>0</v>
      </c>
      <c r="P676" t="s">
        <v>8273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7">
        <f t="shared" si="61"/>
        <v>34.269230769230766</v>
      </c>
      <c r="N677" t="b">
        <v>0</v>
      </c>
      <c r="O677" s="6">
        <f t="shared" si="60"/>
        <v>15</v>
      </c>
      <c r="P677" t="s">
        <v>8273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7">
        <f t="shared" si="61"/>
        <v>61.291666666666664</v>
      </c>
      <c r="N678" t="b">
        <v>0</v>
      </c>
      <c r="O678" s="6">
        <f t="shared" si="60"/>
        <v>1</v>
      </c>
      <c r="P678" t="s">
        <v>8273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7">
        <f t="shared" si="61"/>
        <v>133.25</v>
      </c>
      <c r="N679" t="b">
        <v>0</v>
      </c>
      <c r="O679" s="6">
        <f t="shared" si="60"/>
        <v>26</v>
      </c>
      <c r="P679" t="s">
        <v>8273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7">
        <f t="shared" si="61"/>
        <v>65.17647058823529</v>
      </c>
      <c r="N680" t="b">
        <v>0</v>
      </c>
      <c r="O680" s="6">
        <f t="shared" si="60"/>
        <v>4</v>
      </c>
      <c r="P680" t="s">
        <v>8273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7">
        <f t="shared" si="61"/>
        <v>93.90425531914893</v>
      </c>
      <c r="N681" t="b">
        <v>0</v>
      </c>
      <c r="O681" s="6">
        <f t="shared" si="60"/>
        <v>15</v>
      </c>
      <c r="P681" t="s">
        <v>8273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7">
        <f t="shared" si="61"/>
        <v>150.65116279069767</v>
      </c>
      <c r="N682" t="b">
        <v>0</v>
      </c>
      <c r="O682" s="6">
        <f t="shared" si="60"/>
        <v>26</v>
      </c>
      <c r="P682" t="s">
        <v>8273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7">
        <f t="shared" si="61"/>
        <v>1</v>
      </c>
      <c r="N683" t="b">
        <v>0</v>
      </c>
      <c r="O683" s="6">
        <f t="shared" si="60"/>
        <v>0</v>
      </c>
      <c r="P683" t="s">
        <v>8273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7">
        <f t="shared" si="61"/>
        <v>13.25</v>
      </c>
      <c r="N684" t="b">
        <v>0</v>
      </c>
      <c r="O684" s="6">
        <f t="shared" si="60"/>
        <v>0</v>
      </c>
      <c r="P684" t="s">
        <v>8273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7">
        <f t="shared" si="61"/>
        <v>99.333333333333329</v>
      </c>
      <c r="N685" t="b">
        <v>0</v>
      </c>
      <c r="O685" s="6">
        <f t="shared" si="60"/>
        <v>1</v>
      </c>
      <c r="P685" t="s">
        <v>8273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7">
        <f t="shared" si="61"/>
        <v>177.39259259259259</v>
      </c>
      <c r="N686" t="b">
        <v>0</v>
      </c>
      <c r="O686" s="6">
        <f t="shared" si="60"/>
        <v>7</v>
      </c>
      <c r="P686" t="s">
        <v>8273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7">
        <f t="shared" si="61"/>
        <v>55.3</v>
      </c>
      <c r="N687" t="b">
        <v>0</v>
      </c>
      <c r="O687" s="6">
        <f t="shared" si="60"/>
        <v>28</v>
      </c>
      <c r="P687" t="s">
        <v>8273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7">
        <f t="shared" si="61"/>
        <v>0</v>
      </c>
      <c r="N688" t="b">
        <v>0</v>
      </c>
      <c r="O688" s="6">
        <f t="shared" si="60"/>
        <v>0</v>
      </c>
      <c r="P688" t="s">
        <v>8273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7">
        <f t="shared" si="61"/>
        <v>591.66666666666663</v>
      </c>
      <c r="N689" t="b">
        <v>0</v>
      </c>
      <c r="O689" s="6">
        <f t="shared" si="60"/>
        <v>4</v>
      </c>
      <c r="P689" t="s">
        <v>8273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7">
        <f t="shared" si="61"/>
        <v>405.5</v>
      </c>
      <c r="N690" t="b">
        <v>0</v>
      </c>
      <c r="O690" s="6">
        <f t="shared" si="60"/>
        <v>73</v>
      </c>
      <c r="P690" t="s">
        <v>8273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7">
        <f t="shared" si="61"/>
        <v>343.14732142857144</v>
      </c>
      <c r="N691" t="b">
        <v>0</v>
      </c>
      <c r="O691" s="6">
        <f t="shared" si="60"/>
        <v>58</v>
      </c>
      <c r="P691" t="s">
        <v>8273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7">
        <f t="shared" si="61"/>
        <v>72.588235294117652</v>
      </c>
      <c r="N692" t="b">
        <v>0</v>
      </c>
      <c r="O692" s="6">
        <f t="shared" si="60"/>
        <v>12</v>
      </c>
      <c r="P692" t="s">
        <v>8273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7">
        <f t="shared" si="61"/>
        <v>26</v>
      </c>
      <c r="N693" t="b">
        <v>0</v>
      </c>
      <c r="O693" s="6">
        <f t="shared" si="60"/>
        <v>1</v>
      </c>
      <c r="P693" t="s">
        <v>8273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7">
        <f t="shared" si="61"/>
        <v>6.4975124378109452</v>
      </c>
      <c r="N694" t="b">
        <v>0</v>
      </c>
      <c r="O694" s="6">
        <f t="shared" si="60"/>
        <v>7</v>
      </c>
      <c r="P694" t="s">
        <v>8273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7">
        <f t="shared" si="61"/>
        <v>119.38513513513513</v>
      </c>
      <c r="N695" t="b">
        <v>0</v>
      </c>
      <c r="O695" s="6">
        <f t="shared" si="60"/>
        <v>35</v>
      </c>
      <c r="P695" t="s">
        <v>8273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7">
        <f t="shared" si="61"/>
        <v>84.285714285714292</v>
      </c>
      <c r="N696" t="b">
        <v>0</v>
      </c>
      <c r="O696" s="6">
        <f t="shared" si="60"/>
        <v>0</v>
      </c>
      <c r="P696" t="s">
        <v>8273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7">
        <f t="shared" si="61"/>
        <v>90.857142857142861</v>
      </c>
      <c r="N697" t="b">
        <v>0</v>
      </c>
      <c r="O697" s="6">
        <f t="shared" si="60"/>
        <v>1</v>
      </c>
      <c r="P697" t="s">
        <v>8273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7">
        <f t="shared" si="61"/>
        <v>1</v>
      </c>
      <c r="N698" t="b">
        <v>0</v>
      </c>
      <c r="O698" s="6">
        <f t="shared" si="60"/>
        <v>0</v>
      </c>
      <c r="P698" t="s">
        <v>8273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7">
        <f t="shared" si="61"/>
        <v>20.342105263157894</v>
      </c>
      <c r="N699" t="b">
        <v>0</v>
      </c>
      <c r="O699" s="6">
        <f t="shared" si="60"/>
        <v>46</v>
      </c>
      <c r="P699" t="s">
        <v>8273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7">
        <f t="shared" si="61"/>
        <v>530.68965517241384</v>
      </c>
      <c r="N700" t="b">
        <v>0</v>
      </c>
      <c r="O700" s="6">
        <f t="shared" si="60"/>
        <v>15</v>
      </c>
      <c r="P700" t="s">
        <v>8273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7">
        <f t="shared" si="61"/>
        <v>120.39184269662923</v>
      </c>
      <c r="N701" t="b">
        <v>0</v>
      </c>
      <c r="O701" s="6">
        <f t="shared" si="60"/>
        <v>82</v>
      </c>
      <c r="P701" t="s">
        <v>8273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7">
        <f t="shared" si="61"/>
        <v>13</v>
      </c>
      <c r="N702" t="b">
        <v>0</v>
      </c>
      <c r="O702" s="6">
        <f t="shared" si="60"/>
        <v>3</v>
      </c>
      <c r="P702" t="s">
        <v>8273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7">
        <f t="shared" si="61"/>
        <v>291.33333333333331</v>
      </c>
      <c r="N703" t="b">
        <v>0</v>
      </c>
      <c r="O703" s="6">
        <f t="shared" si="60"/>
        <v>27</v>
      </c>
      <c r="P703" t="s">
        <v>8273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7">
        <f t="shared" si="61"/>
        <v>124.9191891891892</v>
      </c>
      <c r="N704" t="b">
        <v>0</v>
      </c>
      <c r="O704" s="6">
        <f t="shared" si="60"/>
        <v>31</v>
      </c>
      <c r="P704" t="s">
        <v>8273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7">
        <f t="shared" si="61"/>
        <v>119.57142857142857</v>
      </c>
      <c r="N705" t="b">
        <v>0</v>
      </c>
      <c r="O705" s="6">
        <f t="shared" si="60"/>
        <v>6</v>
      </c>
      <c r="P705" t="s">
        <v>8273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7">
        <f t="shared" si="61"/>
        <v>120.25</v>
      </c>
      <c r="N706" t="b">
        <v>0</v>
      </c>
      <c r="O706" s="6">
        <f t="shared" ref="O706:O769" si="66">ROUND((E706/D706)*100,0)</f>
        <v>1</v>
      </c>
      <c r="P706" t="s">
        <v>8273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7">
        <f t="shared" ref="M707:M770" si="67">IF(L707 = 0, 0, E707/L707)</f>
        <v>195.4</v>
      </c>
      <c r="N707" t="b">
        <v>0</v>
      </c>
      <c r="O707" s="6">
        <f t="shared" si="66"/>
        <v>1</v>
      </c>
      <c r="P707" t="s">
        <v>8273</v>
      </c>
      <c r="Q707" t="str">
        <f t="shared" ref="Q707:Q770" si="68">LEFT(P707,FIND("/",P707)-1)</f>
        <v>technology</v>
      </c>
      <c r="R707" t="str">
        <f t="shared" ref="R707:R770" si="69">REPLACE(P707,1,FIND("/",P707),"")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7">
        <f t="shared" si="67"/>
        <v>0</v>
      </c>
      <c r="N708" t="b">
        <v>0</v>
      </c>
      <c r="O708" s="6">
        <f t="shared" si="66"/>
        <v>0</v>
      </c>
      <c r="P708" t="s">
        <v>8273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7">
        <f t="shared" si="67"/>
        <v>117.69868421052631</v>
      </c>
      <c r="N709" t="b">
        <v>0</v>
      </c>
      <c r="O709" s="6">
        <f t="shared" si="66"/>
        <v>79</v>
      </c>
      <c r="P709" t="s">
        <v>8273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7">
        <f t="shared" si="67"/>
        <v>23.948509485094849</v>
      </c>
      <c r="N710" t="b">
        <v>0</v>
      </c>
      <c r="O710" s="6">
        <f t="shared" si="66"/>
        <v>22</v>
      </c>
      <c r="P710" t="s">
        <v>8273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7">
        <f t="shared" si="67"/>
        <v>30.5</v>
      </c>
      <c r="N711" t="b">
        <v>0</v>
      </c>
      <c r="O711" s="6">
        <f t="shared" si="66"/>
        <v>0</v>
      </c>
      <c r="P711" t="s">
        <v>8273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7">
        <f t="shared" si="67"/>
        <v>0</v>
      </c>
      <c r="N712" t="b">
        <v>0</v>
      </c>
      <c r="O712" s="6">
        <f t="shared" si="66"/>
        <v>0</v>
      </c>
      <c r="P712" t="s">
        <v>8273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7">
        <f t="shared" si="67"/>
        <v>99.973372781065095</v>
      </c>
      <c r="N713" t="b">
        <v>0</v>
      </c>
      <c r="O713" s="6">
        <f t="shared" si="66"/>
        <v>34</v>
      </c>
      <c r="P713" t="s">
        <v>8273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7">
        <f t="shared" si="67"/>
        <v>26.25</v>
      </c>
      <c r="N714" t="b">
        <v>0</v>
      </c>
      <c r="O714" s="6">
        <f t="shared" si="66"/>
        <v>0</v>
      </c>
      <c r="P714" t="s">
        <v>8273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7">
        <f t="shared" si="67"/>
        <v>199</v>
      </c>
      <c r="N715" t="b">
        <v>0</v>
      </c>
      <c r="O715" s="6">
        <f t="shared" si="66"/>
        <v>1</v>
      </c>
      <c r="P715" t="s">
        <v>8273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7">
        <f t="shared" si="67"/>
        <v>80.321428571428569</v>
      </c>
      <c r="N716" t="b">
        <v>0</v>
      </c>
      <c r="O716" s="6">
        <f t="shared" si="66"/>
        <v>15</v>
      </c>
      <c r="P716" t="s">
        <v>8273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7">
        <f t="shared" si="67"/>
        <v>115.75</v>
      </c>
      <c r="N717" t="b">
        <v>0</v>
      </c>
      <c r="O717" s="6">
        <f t="shared" si="66"/>
        <v>5</v>
      </c>
      <c r="P717" t="s">
        <v>8273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7">
        <f t="shared" si="67"/>
        <v>44.6875</v>
      </c>
      <c r="N718" t="b">
        <v>0</v>
      </c>
      <c r="O718" s="6">
        <f t="shared" si="66"/>
        <v>10</v>
      </c>
      <c r="P718" t="s">
        <v>8273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7">
        <f t="shared" si="67"/>
        <v>76.25</v>
      </c>
      <c r="N719" t="b">
        <v>0</v>
      </c>
      <c r="O719" s="6">
        <f t="shared" si="66"/>
        <v>0</v>
      </c>
      <c r="P719" t="s">
        <v>8273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7">
        <f t="shared" si="67"/>
        <v>22.5</v>
      </c>
      <c r="N720" t="b">
        <v>0</v>
      </c>
      <c r="O720" s="6">
        <f t="shared" si="66"/>
        <v>1</v>
      </c>
      <c r="P720" t="s">
        <v>8273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7">
        <f t="shared" si="67"/>
        <v>19.399999999999999</v>
      </c>
      <c r="N721" t="b">
        <v>0</v>
      </c>
      <c r="O721" s="6">
        <f t="shared" si="66"/>
        <v>1</v>
      </c>
      <c r="P721" t="s">
        <v>8273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7">
        <f t="shared" si="67"/>
        <v>66.707317073170728</v>
      </c>
      <c r="N722" t="b">
        <v>1</v>
      </c>
      <c r="O722" s="6">
        <f t="shared" si="66"/>
        <v>144</v>
      </c>
      <c r="P722" t="s">
        <v>8274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7">
        <f t="shared" si="67"/>
        <v>84.142857142857139</v>
      </c>
      <c r="N723" t="b">
        <v>1</v>
      </c>
      <c r="O723" s="6">
        <f t="shared" si="66"/>
        <v>122</v>
      </c>
      <c r="P723" t="s">
        <v>8274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7">
        <f t="shared" si="67"/>
        <v>215.72549019607843</v>
      </c>
      <c r="N724" t="b">
        <v>1</v>
      </c>
      <c r="O724" s="6">
        <f t="shared" si="66"/>
        <v>132</v>
      </c>
      <c r="P724" t="s">
        <v>8274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7">
        <f t="shared" si="67"/>
        <v>54.69</v>
      </c>
      <c r="N725" t="b">
        <v>1</v>
      </c>
      <c r="O725" s="6">
        <f t="shared" si="66"/>
        <v>109</v>
      </c>
      <c r="P725" t="s">
        <v>8274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7">
        <f t="shared" si="67"/>
        <v>51.62944055944056</v>
      </c>
      <c r="N726" t="b">
        <v>1</v>
      </c>
      <c r="O726" s="6">
        <f t="shared" si="66"/>
        <v>105</v>
      </c>
      <c r="P726" t="s">
        <v>8274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7">
        <f t="shared" si="67"/>
        <v>143.35714285714286</v>
      </c>
      <c r="N727" t="b">
        <v>1</v>
      </c>
      <c r="O727" s="6">
        <f t="shared" si="66"/>
        <v>100</v>
      </c>
      <c r="P727" t="s">
        <v>8274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7">
        <f t="shared" si="67"/>
        <v>72.428571428571431</v>
      </c>
      <c r="N728" t="b">
        <v>1</v>
      </c>
      <c r="O728" s="6">
        <f t="shared" si="66"/>
        <v>101</v>
      </c>
      <c r="P728" t="s">
        <v>8274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7">
        <f t="shared" si="67"/>
        <v>36.530201342281877</v>
      </c>
      <c r="N729" t="b">
        <v>1</v>
      </c>
      <c r="O729" s="6">
        <f t="shared" si="66"/>
        <v>156</v>
      </c>
      <c r="P729" t="s">
        <v>8274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7">
        <f t="shared" si="67"/>
        <v>60.903461538461535</v>
      </c>
      <c r="N730" t="b">
        <v>1</v>
      </c>
      <c r="O730" s="6">
        <f t="shared" si="66"/>
        <v>106</v>
      </c>
      <c r="P730" t="s">
        <v>8274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7">
        <f t="shared" si="67"/>
        <v>43.55</v>
      </c>
      <c r="N731" t="b">
        <v>1</v>
      </c>
      <c r="O731" s="6">
        <f t="shared" si="66"/>
        <v>131</v>
      </c>
      <c r="P731" t="s">
        <v>8274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7">
        <f t="shared" si="67"/>
        <v>99.766037735849054</v>
      </c>
      <c r="N732" t="b">
        <v>1</v>
      </c>
      <c r="O732" s="6">
        <f t="shared" si="66"/>
        <v>132</v>
      </c>
      <c r="P732" t="s">
        <v>8274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7">
        <f t="shared" si="67"/>
        <v>88.732394366197184</v>
      </c>
      <c r="N733" t="b">
        <v>1</v>
      </c>
      <c r="O733" s="6">
        <f t="shared" si="66"/>
        <v>126</v>
      </c>
      <c r="P733" t="s">
        <v>8274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7">
        <f t="shared" si="67"/>
        <v>4.9230769230769234</v>
      </c>
      <c r="N734" t="b">
        <v>1</v>
      </c>
      <c r="O734" s="6">
        <f t="shared" si="66"/>
        <v>160</v>
      </c>
      <c r="P734" t="s">
        <v>8274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7">
        <f t="shared" si="67"/>
        <v>17.822485207100591</v>
      </c>
      <c r="N735" t="b">
        <v>1</v>
      </c>
      <c r="O735" s="6">
        <f t="shared" si="66"/>
        <v>120</v>
      </c>
      <c r="P735" t="s">
        <v>8274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7">
        <f t="shared" si="67"/>
        <v>187.19298245614036</v>
      </c>
      <c r="N736" t="b">
        <v>1</v>
      </c>
      <c r="O736" s="6">
        <f t="shared" si="66"/>
        <v>126</v>
      </c>
      <c r="P736" t="s">
        <v>8274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7">
        <f t="shared" si="67"/>
        <v>234.80786026200875</v>
      </c>
      <c r="N737" t="b">
        <v>1</v>
      </c>
      <c r="O737" s="6">
        <f t="shared" si="66"/>
        <v>114</v>
      </c>
      <c r="P737" t="s">
        <v>8274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7">
        <f t="shared" si="67"/>
        <v>105.04629629629629</v>
      </c>
      <c r="N738" t="b">
        <v>1</v>
      </c>
      <c r="O738" s="6">
        <f t="shared" si="66"/>
        <v>315</v>
      </c>
      <c r="P738" t="s">
        <v>8274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7">
        <f t="shared" si="67"/>
        <v>56.666666666666664</v>
      </c>
      <c r="N739" t="b">
        <v>1</v>
      </c>
      <c r="O739" s="6">
        <f t="shared" si="66"/>
        <v>122</v>
      </c>
      <c r="P739" t="s">
        <v>8274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7">
        <f t="shared" si="67"/>
        <v>39.048780487804876</v>
      </c>
      <c r="N740" t="b">
        <v>1</v>
      </c>
      <c r="O740" s="6">
        <f t="shared" si="66"/>
        <v>107</v>
      </c>
      <c r="P740" t="s">
        <v>8274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7">
        <f t="shared" si="67"/>
        <v>68.345323741007192</v>
      </c>
      <c r="N741" t="b">
        <v>1</v>
      </c>
      <c r="O741" s="6">
        <f t="shared" si="66"/>
        <v>158</v>
      </c>
      <c r="P741" t="s">
        <v>8274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7">
        <f t="shared" si="67"/>
        <v>169.57894736842104</v>
      </c>
      <c r="N742" t="b">
        <v>1</v>
      </c>
      <c r="O742" s="6">
        <f t="shared" si="66"/>
        <v>107</v>
      </c>
      <c r="P742" t="s">
        <v>8274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7">
        <f t="shared" si="67"/>
        <v>141.42340425531913</v>
      </c>
      <c r="N743" t="b">
        <v>1</v>
      </c>
      <c r="O743" s="6">
        <f t="shared" si="66"/>
        <v>102</v>
      </c>
      <c r="P743" t="s">
        <v>8274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7">
        <f t="shared" si="67"/>
        <v>67.391304347826093</v>
      </c>
      <c r="N744" t="b">
        <v>1</v>
      </c>
      <c r="O744" s="6">
        <f t="shared" si="66"/>
        <v>111</v>
      </c>
      <c r="P744" t="s">
        <v>8274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7">
        <f t="shared" si="67"/>
        <v>54.266666666666666</v>
      </c>
      <c r="N745" t="b">
        <v>1</v>
      </c>
      <c r="O745" s="6">
        <f t="shared" si="66"/>
        <v>148</v>
      </c>
      <c r="P745" t="s">
        <v>8274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7">
        <f t="shared" si="67"/>
        <v>82.516129032258064</v>
      </c>
      <c r="N746" t="b">
        <v>1</v>
      </c>
      <c r="O746" s="6">
        <f t="shared" si="66"/>
        <v>102</v>
      </c>
      <c r="P746" t="s">
        <v>8274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7">
        <f t="shared" si="67"/>
        <v>53.729729729729726</v>
      </c>
      <c r="N747" t="b">
        <v>1</v>
      </c>
      <c r="O747" s="6">
        <f t="shared" si="66"/>
        <v>179</v>
      </c>
      <c r="P747" t="s">
        <v>8274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7">
        <f t="shared" si="67"/>
        <v>34.206185567010309</v>
      </c>
      <c r="N748" t="b">
        <v>1</v>
      </c>
      <c r="O748" s="6">
        <f t="shared" si="66"/>
        <v>111</v>
      </c>
      <c r="P748" t="s">
        <v>8274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7">
        <f t="shared" si="67"/>
        <v>127.32727272727273</v>
      </c>
      <c r="N749" t="b">
        <v>1</v>
      </c>
      <c r="O749" s="6">
        <f t="shared" si="66"/>
        <v>100</v>
      </c>
      <c r="P749" t="s">
        <v>8274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7">
        <f t="shared" si="67"/>
        <v>45.56818181818182</v>
      </c>
      <c r="N750" t="b">
        <v>1</v>
      </c>
      <c r="O750" s="6">
        <f t="shared" si="66"/>
        <v>100</v>
      </c>
      <c r="P750" t="s">
        <v>8274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7">
        <f t="shared" si="67"/>
        <v>95.963636363636368</v>
      </c>
      <c r="N751" t="b">
        <v>1</v>
      </c>
      <c r="O751" s="6">
        <f t="shared" si="66"/>
        <v>106</v>
      </c>
      <c r="P751" t="s">
        <v>8274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7">
        <f t="shared" si="67"/>
        <v>77.271186440677965</v>
      </c>
      <c r="N752" t="b">
        <v>1</v>
      </c>
      <c r="O752" s="6">
        <f t="shared" si="66"/>
        <v>103</v>
      </c>
      <c r="P752" t="s">
        <v>8274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7">
        <f t="shared" si="67"/>
        <v>57.338709677419352</v>
      </c>
      <c r="N753" t="b">
        <v>1</v>
      </c>
      <c r="O753" s="6">
        <f t="shared" si="66"/>
        <v>119</v>
      </c>
      <c r="P753" t="s">
        <v>8274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7">
        <f t="shared" si="67"/>
        <v>53.19047619047619</v>
      </c>
      <c r="N754" t="b">
        <v>1</v>
      </c>
      <c r="O754" s="6">
        <f t="shared" si="66"/>
        <v>112</v>
      </c>
      <c r="P754" t="s">
        <v>8274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7">
        <f t="shared" si="67"/>
        <v>492.30769230769232</v>
      </c>
      <c r="N755" t="b">
        <v>1</v>
      </c>
      <c r="O755" s="6">
        <f t="shared" si="66"/>
        <v>128</v>
      </c>
      <c r="P755" t="s">
        <v>8274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7">
        <f t="shared" si="67"/>
        <v>42.346938775510203</v>
      </c>
      <c r="N756" t="b">
        <v>1</v>
      </c>
      <c r="O756" s="6">
        <f t="shared" si="66"/>
        <v>104</v>
      </c>
      <c r="P756" t="s">
        <v>8274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7">
        <f t="shared" si="67"/>
        <v>37.466029411764708</v>
      </c>
      <c r="N757" t="b">
        <v>1</v>
      </c>
      <c r="O757" s="6">
        <f t="shared" si="66"/>
        <v>102</v>
      </c>
      <c r="P757" t="s">
        <v>8274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7">
        <f t="shared" si="67"/>
        <v>37.454545454545453</v>
      </c>
      <c r="N758" t="b">
        <v>1</v>
      </c>
      <c r="O758" s="6">
        <f t="shared" si="66"/>
        <v>118</v>
      </c>
      <c r="P758" t="s">
        <v>8274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7">
        <f t="shared" si="67"/>
        <v>33.055555555555557</v>
      </c>
      <c r="N759" t="b">
        <v>1</v>
      </c>
      <c r="O759" s="6">
        <f t="shared" si="66"/>
        <v>238</v>
      </c>
      <c r="P759" t="s">
        <v>8274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7">
        <f t="shared" si="67"/>
        <v>134.21052631578948</v>
      </c>
      <c r="N760" t="b">
        <v>1</v>
      </c>
      <c r="O760" s="6">
        <f t="shared" si="66"/>
        <v>102</v>
      </c>
      <c r="P760" t="s">
        <v>8274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7">
        <f t="shared" si="67"/>
        <v>51.474747474747474</v>
      </c>
      <c r="N761" t="b">
        <v>1</v>
      </c>
      <c r="O761" s="6">
        <f t="shared" si="66"/>
        <v>102</v>
      </c>
      <c r="P761" t="s">
        <v>8274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7">
        <f t="shared" si="67"/>
        <v>0</v>
      </c>
      <c r="N762" t="b">
        <v>0</v>
      </c>
      <c r="O762" s="6">
        <f t="shared" si="66"/>
        <v>0</v>
      </c>
      <c r="P762" t="s">
        <v>8275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7">
        <f t="shared" si="67"/>
        <v>39.166666666666664</v>
      </c>
      <c r="N763" t="b">
        <v>0</v>
      </c>
      <c r="O763" s="6">
        <f t="shared" si="66"/>
        <v>5</v>
      </c>
      <c r="P763" t="s">
        <v>8275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7">
        <f t="shared" si="67"/>
        <v>0</v>
      </c>
      <c r="N764" t="b">
        <v>0</v>
      </c>
      <c r="O764" s="6">
        <f t="shared" si="66"/>
        <v>0</v>
      </c>
      <c r="P764" t="s">
        <v>8275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7">
        <f t="shared" si="67"/>
        <v>5</v>
      </c>
      <c r="N765" t="b">
        <v>0</v>
      </c>
      <c r="O765" s="6">
        <f t="shared" si="66"/>
        <v>0</v>
      </c>
      <c r="P765" t="s">
        <v>8275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7">
        <f t="shared" si="67"/>
        <v>0</v>
      </c>
      <c r="N766" t="b">
        <v>0</v>
      </c>
      <c r="O766" s="6">
        <f t="shared" si="66"/>
        <v>0</v>
      </c>
      <c r="P766" t="s">
        <v>8275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7">
        <f t="shared" si="67"/>
        <v>57.295454545454547</v>
      </c>
      <c r="N767" t="b">
        <v>0</v>
      </c>
      <c r="O767" s="6">
        <f t="shared" si="66"/>
        <v>36</v>
      </c>
      <c r="P767" t="s">
        <v>8275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7">
        <f t="shared" si="67"/>
        <v>0</v>
      </c>
      <c r="N768" t="b">
        <v>0</v>
      </c>
      <c r="O768" s="6">
        <f t="shared" si="66"/>
        <v>0</v>
      </c>
      <c r="P768" t="s">
        <v>8275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7">
        <f t="shared" si="67"/>
        <v>59</v>
      </c>
      <c r="N769" t="b">
        <v>0</v>
      </c>
      <c r="O769" s="6">
        <f t="shared" si="66"/>
        <v>4</v>
      </c>
      <c r="P769" t="s">
        <v>8275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7">
        <f t="shared" si="67"/>
        <v>0</v>
      </c>
      <c r="N770" t="b">
        <v>0</v>
      </c>
      <c r="O770" s="6">
        <f t="shared" ref="O770:O833" si="72">ROUND((E770/D770)*100,0)</f>
        <v>0</v>
      </c>
      <c r="P770" t="s">
        <v>8275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7">
        <f t="shared" ref="M771:M834" si="73">IF(L771 = 0, 0, E771/L771)</f>
        <v>31.846153846153847</v>
      </c>
      <c r="N771" t="b">
        <v>0</v>
      </c>
      <c r="O771" s="6">
        <f t="shared" si="72"/>
        <v>41</v>
      </c>
      <c r="P771" t="s">
        <v>8275</v>
      </c>
      <c r="Q771" t="str">
        <f t="shared" ref="Q771:Q834" si="74">LEFT(P771,FIND("/",P771)-1)</f>
        <v>publishing</v>
      </c>
      <c r="R771" t="str">
        <f t="shared" ref="R771:R834" si="75">REPLACE(P771,1,FIND("/",P771),"")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7">
        <f t="shared" si="73"/>
        <v>0</v>
      </c>
      <c r="N772" t="b">
        <v>0</v>
      </c>
      <c r="O772" s="6">
        <f t="shared" si="72"/>
        <v>0</v>
      </c>
      <c r="P772" t="s">
        <v>8275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7">
        <f t="shared" si="73"/>
        <v>10</v>
      </c>
      <c r="N773" t="b">
        <v>0</v>
      </c>
      <c r="O773" s="6">
        <f t="shared" si="72"/>
        <v>0</v>
      </c>
      <c r="P773" t="s">
        <v>8275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7">
        <f t="shared" si="73"/>
        <v>50</v>
      </c>
      <c r="N774" t="b">
        <v>0</v>
      </c>
      <c r="O774" s="6">
        <f t="shared" si="72"/>
        <v>3</v>
      </c>
      <c r="P774" t="s">
        <v>8275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7">
        <f t="shared" si="73"/>
        <v>16</v>
      </c>
      <c r="N775" t="b">
        <v>0</v>
      </c>
      <c r="O775" s="6">
        <f t="shared" si="72"/>
        <v>1</v>
      </c>
      <c r="P775" t="s">
        <v>8275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7">
        <f t="shared" si="73"/>
        <v>39</v>
      </c>
      <c r="N776" t="b">
        <v>0</v>
      </c>
      <c r="O776" s="6">
        <f t="shared" si="72"/>
        <v>70</v>
      </c>
      <c r="P776" t="s">
        <v>8275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7">
        <f t="shared" si="73"/>
        <v>34</v>
      </c>
      <c r="N777" t="b">
        <v>0</v>
      </c>
      <c r="O777" s="6">
        <f t="shared" si="72"/>
        <v>2</v>
      </c>
      <c r="P777" t="s">
        <v>8275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7">
        <f t="shared" si="73"/>
        <v>63.122807017543863</v>
      </c>
      <c r="N778" t="b">
        <v>0</v>
      </c>
      <c r="O778" s="6">
        <f t="shared" si="72"/>
        <v>51</v>
      </c>
      <c r="P778" t="s">
        <v>8275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7">
        <f t="shared" si="73"/>
        <v>7</v>
      </c>
      <c r="N779" t="b">
        <v>0</v>
      </c>
      <c r="O779" s="6">
        <f t="shared" si="72"/>
        <v>1</v>
      </c>
      <c r="P779" t="s">
        <v>8275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7">
        <f t="shared" si="73"/>
        <v>2</v>
      </c>
      <c r="N780" t="b">
        <v>0</v>
      </c>
      <c r="O780" s="6">
        <f t="shared" si="72"/>
        <v>0</v>
      </c>
      <c r="P780" t="s">
        <v>8275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7">
        <f t="shared" si="73"/>
        <v>66.666666666666671</v>
      </c>
      <c r="N781" t="b">
        <v>0</v>
      </c>
      <c r="O781" s="6">
        <f t="shared" si="72"/>
        <v>3</v>
      </c>
      <c r="P781" t="s">
        <v>8275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7">
        <f t="shared" si="73"/>
        <v>38.518518518518519</v>
      </c>
      <c r="N782" t="b">
        <v>1</v>
      </c>
      <c r="O782" s="6">
        <f t="shared" si="72"/>
        <v>104</v>
      </c>
      <c r="P782" t="s">
        <v>8276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7">
        <f t="shared" si="73"/>
        <v>42.609200000000001</v>
      </c>
      <c r="N783" t="b">
        <v>1</v>
      </c>
      <c r="O783" s="6">
        <f t="shared" si="72"/>
        <v>133</v>
      </c>
      <c r="P783" t="s">
        <v>8276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7">
        <f t="shared" si="73"/>
        <v>50</v>
      </c>
      <c r="N784" t="b">
        <v>1</v>
      </c>
      <c r="O784" s="6">
        <f t="shared" si="72"/>
        <v>100</v>
      </c>
      <c r="P784" t="s">
        <v>8276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7">
        <f t="shared" si="73"/>
        <v>63.485714285714288</v>
      </c>
      <c r="N785" t="b">
        <v>1</v>
      </c>
      <c r="O785" s="6">
        <f t="shared" si="72"/>
        <v>148</v>
      </c>
      <c r="P785" t="s">
        <v>8276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7">
        <f t="shared" si="73"/>
        <v>102.5</v>
      </c>
      <c r="N786" t="b">
        <v>1</v>
      </c>
      <c r="O786" s="6">
        <f t="shared" si="72"/>
        <v>103</v>
      </c>
      <c r="P786" t="s">
        <v>8276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7">
        <f t="shared" si="73"/>
        <v>31.142758620689655</v>
      </c>
      <c r="N787" t="b">
        <v>1</v>
      </c>
      <c r="O787" s="6">
        <f t="shared" si="72"/>
        <v>181</v>
      </c>
      <c r="P787" t="s">
        <v>8276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7">
        <f t="shared" si="73"/>
        <v>162.27272727272728</v>
      </c>
      <c r="N788" t="b">
        <v>1</v>
      </c>
      <c r="O788" s="6">
        <f t="shared" si="72"/>
        <v>143</v>
      </c>
      <c r="P788" t="s">
        <v>8276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7">
        <f t="shared" si="73"/>
        <v>80.588235294117652</v>
      </c>
      <c r="N789" t="b">
        <v>1</v>
      </c>
      <c r="O789" s="6">
        <f t="shared" si="72"/>
        <v>114</v>
      </c>
      <c r="P789" t="s">
        <v>8276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7">
        <f t="shared" si="73"/>
        <v>59.85441176470588</v>
      </c>
      <c r="N790" t="b">
        <v>1</v>
      </c>
      <c r="O790" s="6">
        <f t="shared" si="72"/>
        <v>204</v>
      </c>
      <c r="P790" t="s">
        <v>8276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7">
        <f t="shared" si="73"/>
        <v>132.85714285714286</v>
      </c>
      <c r="N791" t="b">
        <v>1</v>
      </c>
      <c r="O791" s="6">
        <f t="shared" si="72"/>
        <v>109</v>
      </c>
      <c r="P791" t="s">
        <v>8276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7">
        <f t="shared" si="73"/>
        <v>92.547820512820508</v>
      </c>
      <c r="N792" t="b">
        <v>1</v>
      </c>
      <c r="O792" s="6">
        <f t="shared" si="72"/>
        <v>144</v>
      </c>
      <c r="P792" t="s">
        <v>8276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7">
        <f t="shared" si="73"/>
        <v>60.859375</v>
      </c>
      <c r="N793" t="b">
        <v>1</v>
      </c>
      <c r="O793" s="6">
        <f t="shared" si="72"/>
        <v>104</v>
      </c>
      <c r="P793" t="s">
        <v>8276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7">
        <f t="shared" si="73"/>
        <v>41.851833333333339</v>
      </c>
      <c r="N794" t="b">
        <v>1</v>
      </c>
      <c r="O794" s="6">
        <f t="shared" si="72"/>
        <v>100</v>
      </c>
      <c r="P794" t="s">
        <v>8276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7">
        <f t="shared" si="73"/>
        <v>88.325937499999995</v>
      </c>
      <c r="N795" t="b">
        <v>1</v>
      </c>
      <c r="O795" s="6">
        <f t="shared" si="72"/>
        <v>103</v>
      </c>
      <c r="P795" t="s">
        <v>8276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7">
        <f t="shared" si="73"/>
        <v>158.96226415094338</v>
      </c>
      <c r="N796" t="b">
        <v>1</v>
      </c>
      <c r="O796" s="6">
        <f t="shared" si="72"/>
        <v>105</v>
      </c>
      <c r="P796" t="s">
        <v>8276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7">
        <f t="shared" si="73"/>
        <v>85.054347826086953</v>
      </c>
      <c r="N797" t="b">
        <v>1</v>
      </c>
      <c r="O797" s="6">
        <f t="shared" si="72"/>
        <v>112</v>
      </c>
      <c r="P797" t="s">
        <v>8276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7">
        <f t="shared" si="73"/>
        <v>112.61111111111111</v>
      </c>
      <c r="N798" t="b">
        <v>1</v>
      </c>
      <c r="O798" s="6">
        <f t="shared" si="72"/>
        <v>101</v>
      </c>
      <c r="P798" t="s">
        <v>8276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7">
        <f t="shared" si="73"/>
        <v>45.436619718309856</v>
      </c>
      <c r="N799" t="b">
        <v>1</v>
      </c>
      <c r="O799" s="6">
        <f t="shared" si="72"/>
        <v>108</v>
      </c>
      <c r="P799" t="s">
        <v>8276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7">
        <f t="shared" si="73"/>
        <v>46.218390804597703</v>
      </c>
      <c r="N800" t="b">
        <v>1</v>
      </c>
      <c r="O800" s="6">
        <f t="shared" si="72"/>
        <v>115</v>
      </c>
      <c r="P800" t="s">
        <v>8276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7">
        <f t="shared" si="73"/>
        <v>178.60714285714286</v>
      </c>
      <c r="N801" t="b">
        <v>1</v>
      </c>
      <c r="O801" s="6">
        <f t="shared" si="72"/>
        <v>100</v>
      </c>
      <c r="P801" t="s">
        <v>8276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7">
        <f t="shared" si="73"/>
        <v>40.75</v>
      </c>
      <c r="N802" t="b">
        <v>1</v>
      </c>
      <c r="O802" s="6">
        <f t="shared" si="72"/>
        <v>152</v>
      </c>
      <c r="P802" t="s">
        <v>8276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7">
        <f t="shared" si="73"/>
        <v>43.733921568627444</v>
      </c>
      <c r="N803" t="b">
        <v>1</v>
      </c>
      <c r="O803" s="6">
        <f t="shared" si="72"/>
        <v>112</v>
      </c>
      <c r="P803" t="s">
        <v>8276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7">
        <f t="shared" si="73"/>
        <v>81.066666666666663</v>
      </c>
      <c r="N804" t="b">
        <v>1</v>
      </c>
      <c r="O804" s="6">
        <f t="shared" si="72"/>
        <v>101</v>
      </c>
      <c r="P804" t="s">
        <v>8276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7">
        <f t="shared" si="73"/>
        <v>74.60526315789474</v>
      </c>
      <c r="N805" t="b">
        <v>1</v>
      </c>
      <c r="O805" s="6">
        <f t="shared" si="72"/>
        <v>123</v>
      </c>
      <c r="P805" t="s">
        <v>8276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7">
        <f t="shared" si="73"/>
        <v>305.55555555555554</v>
      </c>
      <c r="N806" t="b">
        <v>1</v>
      </c>
      <c r="O806" s="6">
        <f t="shared" si="72"/>
        <v>100</v>
      </c>
      <c r="P806" t="s">
        <v>8276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7">
        <f t="shared" si="73"/>
        <v>58.333333333333336</v>
      </c>
      <c r="N807" t="b">
        <v>1</v>
      </c>
      <c r="O807" s="6">
        <f t="shared" si="72"/>
        <v>105</v>
      </c>
      <c r="P807" t="s">
        <v>8276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7">
        <f t="shared" si="73"/>
        <v>117.67605633802818</v>
      </c>
      <c r="N808" t="b">
        <v>1</v>
      </c>
      <c r="O808" s="6">
        <f t="shared" si="72"/>
        <v>104</v>
      </c>
      <c r="P808" t="s">
        <v>8276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7">
        <f t="shared" si="73"/>
        <v>73.771929824561397</v>
      </c>
      <c r="N809" t="b">
        <v>1</v>
      </c>
      <c r="O809" s="6">
        <f t="shared" si="72"/>
        <v>105</v>
      </c>
      <c r="P809" t="s">
        <v>8276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7">
        <f t="shared" si="73"/>
        <v>104.65116279069767</v>
      </c>
      <c r="N810" t="b">
        <v>1</v>
      </c>
      <c r="O810" s="6">
        <f t="shared" si="72"/>
        <v>100</v>
      </c>
      <c r="P810" t="s">
        <v>8276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7">
        <f t="shared" si="73"/>
        <v>79.82692307692308</v>
      </c>
      <c r="N811" t="b">
        <v>1</v>
      </c>
      <c r="O811" s="6">
        <f t="shared" si="72"/>
        <v>104</v>
      </c>
      <c r="P811" t="s">
        <v>8276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7">
        <f t="shared" si="73"/>
        <v>58.333333333333336</v>
      </c>
      <c r="N812" t="b">
        <v>1</v>
      </c>
      <c r="O812" s="6">
        <f t="shared" si="72"/>
        <v>105</v>
      </c>
      <c r="P812" t="s">
        <v>8276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7">
        <f t="shared" si="73"/>
        <v>86.666666666666671</v>
      </c>
      <c r="N813" t="b">
        <v>1</v>
      </c>
      <c r="O813" s="6">
        <f t="shared" si="72"/>
        <v>104</v>
      </c>
      <c r="P813" t="s">
        <v>8276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7">
        <f t="shared" si="73"/>
        <v>27.606060606060606</v>
      </c>
      <c r="N814" t="b">
        <v>1</v>
      </c>
      <c r="O814" s="6">
        <f t="shared" si="72"/>
        <v>152</v>
      </c>
      <c r="P814" t="s">
        <v>8276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7">
        <f t="shared" si="73"/>
        <v>24.999375000000001</v>
      </c>
      <c r="N815" t="b">
        <v>1</v>
      </c>
      <c r="O815" s="6">
        <f t="shared" si="72"/>
        <v>160</v>
      </c>
      <c r="P815" t="s">
        <v>8276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7">
        <f t="shared" si="73"/>
        <v>45.464285714285715</v>
      </c>
      <c r="N816" t="b">
        <v>1</v>
      </c>
      <c r="O816" s="6">
        <f t="shared" si="72"/>
        <v>127</v>
      </c>
      <c r="P816" t="s">
        <v>8276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7">
        <f t="shared" si="73"/>
        <v>99.534883720930239</v>
      </c>
      <c r="N817" t="b">
        <v>1</v>
      </c>
      <c r="O817" s="6">
        <f t="shared" si="72"/>
        <v>107</v>
      </c>
      <c r="P817" t="s">
        <v>8276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7">
        <f t="shared" si="73"/>
        <v>39.31</v>
      </c>
      <c r="N818" t="b">
        <v>1</v>
      </c>
      <c r="O818" s="6">
        <f t="shared" si="72"/>
        <v>115</v>
      </c>
      <c r="P818" t="s">
        <v>8276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7">
        <f t="shared" si="73"/>
        <v>89.419999999999987</v>
      </c>
      <c r="N819" t="b">
        <v>1</v>
      </c>
      <c r="O819" s="6">
        <f t="shared" si="72"/>
        <v>137</v>
      </c>
      <c r="P819" t="s">
        <v>8276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7">
        <f t="shared" si="73"/>
        <v>28.684210526315791</v>
      </c>
      <c r="N820" t="b">
        <v>1</v>
      </c>
      <c r="O820" s="6">
        <f t="shared" si="72"/>
        <v>156</v>
      </c>
      <c r="P820" t="s">
        <v>8276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7">
        <f t="shared" si="73"/>
        <v>31.071428571428573</v>
      </c>
      <c r="N821" t="b">
        <v>1</v>
      </c>
      <c r="O821" s="6">
        <f t="shared" si="72"/>
        <v>109</v>
      </c>
      <c r="P821" t="s">
        <v>8276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7">
        <f t="shared" si="73"/>
        <v>70.55263157894737</v>
      </c>
      <c r="N822" t="b">
        <v>1</v>
      </c>
      <c r="O822" s="6">
        <f t="shared" si="72"/>
        <v>134</v>
      </c>
      <c r="P822" t="s">
        <v>8276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7">
        <f t="shared" si="73"/>
        <v>224.12820512820514</v>
      </c>
      <c r="N823" t="b">
        <v>1</v>
      </c>
      <c r="O823" s="6">
        <f t="shared" si="72"/>
        <v>100</v>
      </c>
      <c r="P823" t="s">
        <v>8276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7">
        <f t="shared" si="73"/>
        <v>51.811594202898547</v>
      </c>
      <c r="N824" t="b">
        <v>1</v>
      </c>
      <c r="O824" s="6">
        <f t="shared" si="72"/>
        <v>119</v>
      </c>
      <c r="P824" t="s">
        <v>8276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7">
        <f t="shared" si="73"/>
        <v>43.515151515151516</v>
      </c>
      <c r="N825" t="b">
        <v>1</v>
      </c>
      <c r="O825" s="6">
        <f t="shared" si="72"/>
        <v>180</v>
      </c>
      <c r="P825" t="s">
        <v>8276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7">
        <f t="shared" si="73"/>
        <v>39.816666666666663</v>
      </c>
      <c r="N826" t="b">
        <v>1</v>
      </c>
      <c r="O826" s="6">
        <f t="shared" si="72"/>
        <v>134</v>
      </c>
      <c r="P826" t="s">
        <v>8276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7">
        <f t="shared" si="73"/>
        <v>126.8080808080808</v>
      </c>
      <c r="N827" t="b">
        <v>1</v>
      </c>
      <c r="O827" s="6">
        <f t="shared" si="72"/>
        <v>100</v>
      </c>
      <c r="P827" t="s">
        <v>8276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7">
        <f t="shared" si="73"/>
        <v>113.87755102040816</v>
      </c>
      <c r="N828" t="b">
        <v>1</v>
      </c>
      <c r="O828" s="6">
        <f t="shared" si="72"/>
        <v>101</v>
      </c>
      <c r="P828" t="s">
        <v>8276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7">
        <f t="shared" si="73"/>
        <v>28.181818181818183</v>
      </c>
      <c r="N829" t="b">
        <v>1</v>
      </c>
      <c r="O829" s="6">
        <f t="shared" si="72"/>
        <v>103</v>
      </c>
      <c r="P829" t="s">
        <v>8276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7">
        <f t="shared" si="73"/>
        <v>36.60526315789474</v>
      </c>
      <c r="N830" t="b">
        <v>1</v>
      </c>
      <c r="O830" s="6">
        <f t="shared" si="72"/>
        <v>107</v>
      </c>
      <c r="P830" t="s">
        <v>8276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7">
        <f t="shared" si="73"/>
        <v>32.5</v>
      </c>
      <c r="N831" t="b">
        <v>1</v>
      </c>
      <c r="O831" s="6">
        <f t="shared" si="72"/>
        <v>104</v>
      </c>
      <c r="P831" t="s">
        <v>8276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7">
        <f t="shared" si="73"/>
        <v>60.65625</v>
      </c>
      <c r="N832" t="b">
        <v>1</v>
      </c>
      <c r="O832" s="6">
        <f t="shared" si="72"/>
        <v>108</v>
      </c>
      <c r="P832" t="s">
        <v>8276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7">
        <f t="shared" si="73"/>
        <v>175</v>
      </c>
      <c r="N833" t="b">
        <v>1</v>
      </c>
      <c r="O833" s="6">
        <f t="shared" si="72"/>
        <v>233</v>
      </c>
      <c r="P833" t="s">
        <v>8276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7">
        <f t="shared" si="73"/>
        <v>97.993896103896105</v>
      </c>
      <c r="N834" t="b">
        <v>1</v>
      </c>
      <c r="O834" s="6">
        <f t="shared" ref="O834:O897" si="78">ROUND((E834/D834)*100,0)</f>
        <v>101</v>
      </c>
      <c r="P834" t="s">
        <v>8276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7">
        <f t="shared" ref="M835:M898" si="79">IF(L835 = 0, 0, E835/L835)</f>
        <v>148.78048780487805</v>
      </c>
      <c r="N835" t="b">
        <v>1</v>
      </c>
      <c r="O835" s="6">
        <f t="shared" si="78"/>
        <v>102</v>
      </c>
      <c r="P835" t="s">
        <v>8276</v>
      </c>
      <c r="Q835" t="str">
        <f t="shared" ref="Q835:Q898" si="80">LEFT(P835,FIND("/",P835)-1)</f>
        <v>music</v>
      </c>
      <c r="R835" t="str">
        <f t="shared" ref="R835:R898" si="81">REPLACE(P835,1,FIND("/",P835),"")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7">
        <f t="shared" si="79"/>
        <v>96.08</v>
      </c>
      <c r="N836" t="b">
        <v>1</v>
      </c>
      <c r="O836" s="6">
        <f t="shared" si="78"/>
        <v>131</v>
      </c>
      <c r="P836" t="s">
        <v>8276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7">
        <f t="shared" si="79"/>
        <v>58.625</v>
      </c>
      <c r="N837" t="b">
        <v>1</v>
      </c>
      <c r="O837" s="6">
        <f t="shared" si="78"/>
        <v>117</v>
      </c>
      <c r="P837" t="s">
        <v>8276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7">
        <f t="shared" si="79"/>
        <v>109.70695652173914</v>
      </c>
      <c r="N838" t="b">
        <v>1</v>
      </c>
      <c r="O838" s="6">
        <f t="shared" si="78"/>
        <v>101</v>
      </c>
      <c r="P838" t="s">
        <v>8276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7">
        <f t="shared" si="79"/>
        <v>49.112903225806448</v>
      </c>
      <c r="N839" t="b">
        <v>1</v>
      </c>
      <c r="O839" s="6">
        <f t="shared" si="78"/>
        <v>122</v>
      </c>
      <c r="P839" t="s">
        <v>8276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7">
        <f t="shared" si="79"/>
        <v>47.672131147540981</v>
      </c>
      <c r="N840" t="b">
        <v>1</v>
      </c>
      <c r="O840" s="6">
        <f t="shared" si="78"/>
        <v>145</v>
      </c>
      <c r="P840" t="s">
        <v>8276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7">
        <f t="shared" si="79"/>
        <v>60.737812499999997</v>
      </c>
      <c r="N841" t="b">
        <v>1</v>
      </c>
      <c r="O841" s="6">
        <f t="shared" si="78"/>
        <v>117</v>
      </c>
      <c r="P841" t="s">
        <v>8276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7">
        <f t="shared" si="79"/>
        <v>63.37715789473684</v>
      </c>
      <c r="N842" t="b">
        <v>1</v>
      </c>
      <c r="O842" s="6">
        <f t="shared" si="78"/>
        <v>120</v>
      </c>
      <c r="P842" t="s">
        <v>8277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7">
        <f t="shared" si="79"/>
        <v>53.893617021276597</v>
      </c>
      <c r="N843" t="b">
        <v>1</v>
      </c>
      <c r="O843" s="6">
        <f t="shared" si="78"/>
        <v>101</v>
      </c>
      <c r="P843" t="s">
        <v>8277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7">
        <f t="shared" si="79"/>
        <v>66.871794871794876</v>
      </c>
      <c r="N844" t="b">
        <v>1</v>
      </c>
      <c r="O844" s="6">
        <f t="shared" si="78"/>
        <v>104</v>
      </c>
      <c r="P844" t="s">
        <v>8277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7">
        <f t="shared" si="79"/>
        <v>63.102362204724407</v>
      </c>
      <c r="N845" t="b">
        <v>1</v>
      </c>
      <c r="O845" s="6">
        <f t="shared" si="78"/>
        <v>267</v>
      </c>
      <c r="P845" t="s">
        <v>8277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7">
        <f t="shared" si="79"/>
        <v>36.628930817610062</v>
      </c>
      <c r="N846" t="b">
        <v>1</v>
      </c>
      <c r="O846" s="6">
        <f t="shared" si="78"/>
        <v>194</v>
      </c>
      <c r="P846" t="s">
        <v>8277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7">
        <f t="shared" si="79"/>
        <v>34.005706214689269</v>
      </c>
      <c r="N847" t="b">
        <v>1</v>
      </c>
      <c r="O847" s="6">
        <f t="shared" si="78"/>
        <v>120</v>
      </c>
      <c r="P847" t="s">
        <v>8277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7">
        <f t="shared" si="79"/>
        <v>28.553404255319148</v>
      </c>
      <c r="N848" t="b">
        <v>1</v>
      </c>
      <c r="O848" s="6">
        <f t="shared" si="78"/>
        <v>122</v>
      </c>
      <c r="P848" t="s">
        <v>8277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7">
        <f t="shared" si="79"/>
        <v>10</v>
      </c>
      <c r="N849" t="b">
        <v>1</v>
      </c>
      <c r="O849" s="6">
        <f t="shared" si="78"/>
        <v>100</v>
      </c>
      <c r="P849" t="s">
        <v>8277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7">
        <f t="shared" si="79"/>
        <v>18.75</v>
      </c>
      <c r="N850" t="b">
        <v>1</v>
      </c>
      <c r="O850" s="6">
        <f t="shared" si="78"/>
        <v>100</v>
      </c>
      <c r="P850" t="s">
        <v>8277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7">
        <f t="shared" si="79"/>
        <v>41.704347826086959</v>
      </c>
      <c r="N851" t="b">
        <v>1</v>
      </c>
      <c r="O851" s="6">
        <f t="shared" si="78"/>
        <v>120</v>
      </c>
      <c r="P851" t="s">
        <v>8277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7">
        <f t="shared" si="79"/>
        <v>46.669172932330824</v>
      </c>
      <c r="N852" t="b">
        <v>1</v>
      </c>
      <c r="O852" s="6">
        <f t="shared" si="78"/>
        <v>155</v>
      </c>
      <c r="P852" t="s">
        <v>8277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7">
        <f t="shared" si="79"/>
        <v>37.271428571428572</v>
      </c>
      <c r="N853" t="b">
        <v>1</v>
      </c>
      <c r="O853" s="6">
        <f t="shared" si="78"/>
        <v>130</v>
      </c>
      <c r="P853" t="s">
        <v>8277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7">
        <f t="shared" si="79"/>
        <v>59.258064516129032</v>
      </c>
      <c r="N854" t="b">
        <v>1</v>
      </c>
      <c r="O854" s="6">
        <f t="shared" si="78"/>
        <v>105</v>
      </c>
      <c r="P854" t="s">
        <v>8277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7">
        <f t="shared" si="79"/>
        <v>30</v>
      </c>
      <c r="N855" t="b">
        <v>1</v>
      </c>
      <c r="O855" s="6">
        <f t="shared" si="78"/>
        <v>100</v>
      </c>
      <c r="P855" t="s">
        <v>8277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7">
        <f t="shared" si="79"/>
        <v>65.8623246492986</v>
      </c>
      <c r="N856" t="b">
        <v>1</v>
      </c>
      <c r="O856" s="6">
        <f t="shared" si="78"/>
        <v>118</v>
      </c>
      <c r="P856" t="s">
        <v>8277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7">
        <f t="shared" si="79"/>
        <v>31.914893617021278</v>
      </c>
      <c r="N857" t="b">
        <v>1</v>
      </c>
      <c r="O857" s="6">
        <f t="shared" si="78"/>
        <v>103</v>
      </c>
      <c r="P857" t="s">
        <v>8277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7">
        <f t="shared" si="79"/>
        <v>19.464285714285715</v>
      </c>
      <c r="N858" t="b">
        <v>1</v>
      </c>
      <c r="O858" s="6">
        <f t="shared" si="78"/>
        <v>218</v>
      </c>
      <c r="P858" t="s">
        <v>8277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7">
        <f t="shared" si="79"/>
        <v>50</v>
      </c>
      <c r="N859" t="b">
        <v>1</v>
      </c>
      <c r="O859" s="6">
        <f t="shared" si="78"/>
        <v>100</v>
      </c>
      <c r="P859" t="s">
        <v>8277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7">
        <f t="shared" si="79"/>
        <v>22.737763157894737</v>
      </c>
      <c r="N860" t="b">
        <v>1</v>
      </c>
      <c r="O860" s="6">
        <f t="shared" si="78"/>
        <v>144</v>
      </c>
      <c r="P860" t="s">
        <v>8277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7">
        <f t="shared" si="79"/>
        <v>42.724489795918366</v>
      </c>
      <c r="N861" t="b">
        <v>1</v>
      </c>
      <c r="O861" s="6">
        <f t="shared" si="78"/>
        <v>105</v>
      </c>
      <c r="P861" t="s">
        <v>8277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7">
        <f t="shared" si="79"/>
        <v>52.916666666666664</v>
      </c>
      <c r="N862" t="b">
        <v>0</v>
      </c>
      <c r="O862" s="6">
        <f t="shared" si="78"/>
        <v>18</v>
      </c>
      <c r="P862" t="s">
        <v>8278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7">
        <f t="shared" si="79"/>
        <v>50.5</v>
      </c>
      <c r="N863" t="b">
        <v>0</v>
      </c>
      <c r="O863" s="6">
        <f t="shared" si="78"/>
        <v>2</v>
      </c>
      <c r="P863" t="s">
        <v>8278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7">
        <f t="shared" si="79"/>
        <v>42.5</v>
      </c>
      <c r="N864" t="b">
        <v>0</v>
      </c>
      <c r="O864" s="6">
        <f t="shared" si="78"/>
        <v>0</v>
      </c>
      <c r="P864" t="s">
        <v>8278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7">
        <f t="shared" si="79"/>
        <v>18</v>
      </c>
      <c r="N865" t="b">
        <v>0</v>
      </c>
      <c r="O865" s="6">
        <f t="shared" si="78"/>
        <v>5</v>
      </c>
      <c r="P865" t="s">
        <v>8278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7">
        <f t="shared" si="79"/>
        <v>34.177215189873415</v>
      </c>
      <c r="N866" t="b">
        <v>0</v>
      </c>
      <c r="O866" s="6">
        <f t="shared" si="78"/>
        <v>42</v>
      </c>
      <c r="P866" t="s">
        <v>8278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7">
        <f t="shared" si="79"/>
        <v>22.5</v>
      </c>
      <c r="N867" t="b">
        <v>0</v>
      </c>
      <c r="O867" s="6">
        <f t="shared" si="78"/>
        <v>2</v>
      </c>
      <c r="P867" t="s">
        <v>8278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7">
        <f t="shared" si="79"/>
        <v>58.18181818181818</v>
      </c>
      <c r="N868" t="b">
        <v>0</v>
      </c>
      <c r="O868" s="6">
        <f t="shared" si="78"/>
        <v>18</v>
      </c>
      <c r="P868" t="s">
        <v>8278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7">
        <f t="shared" si="79"/>
        <v>109.18181818181819</v>
      </c>
      <c r="N869" t="b">
        <v>0</v>
      </c>
      <c r="O869" s="6">
        <f t="shared" si="78"/>
        <v>24</v>
      </c>
      <c r="P869" t="s">
        <v>8278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7">
        <f t="shared" si="79"/>
        <v>50</v>
      </c>
      <c r="N870" t="b">
        <v>0</v>
      </c>
      <c r="O870" s="6">
        <f t="shared" si="78"/>
        <v>0</v>
      </c>
      <c r="P870" t="s">
        <v>8278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7">
        <f t="shared" si="79"/>
        <v>346.66666666666669</v>
      </c>
      <c r="N871" t="b">
        <v>0</v>
      </c>
      <c r="O871" s="6">
        <f t="shared" si="78"/>
        <v>12</v>
      </c>
      <c r="P871" t="s">
        <v>8278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7">
        <f t="shared" si="79"/>
        <v>12.4</v>
      </c>
      <c r="N872" t="b">
        <v>0</v>
      </c>
      <c r="O872" s="6">
        <f t="shared" si="78"/>
        <v>0</v>
      </c>
      <c r="P872" t="s">
        <v>8278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7">
        <f t="shared" si="79"/>
        <v>27.083333333333332</v>
      </c>
      <c r="N873" t="b">
        <v>0</v>
      </c>
      <c r="O873" s="6">
        <f t="shared" si="78"/>
        <v>5</v>
      </c>
      <c r="P873" t="s">
        <v>8278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7">
        <f t="shared" si="79"/>
        <v>32.5</v>
      </c>
      <c r="N874" t="b">
        <v>0</v>
      </c>
      <c r="O874" s="6">
        <f t="shared" si="78"/>
        <v>1</v>
      </c>
      <c r="P874" t="s">
        <v>8278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7">
        <f t="shared" si="79"/>
        <v>9</v>
      </c>
      <c r="N875" t="b">
        <v>0</v>
      </c>
      <c r="O875" s="6">
        <f t="shared" si="78"/>
        <v>1</v>
      </c>
      <c r="P875" t="s">
        <v>8278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7">
        <f t="shared" si="79"/>
        <v>34.761904761904759</v>
      </c>
      <c r="N876" t="b">
        <v>0</v>
      </c>
      <c r="O876" s="6">
        <f t="shared" si="78"/>
        <v>24</v>
      </c>
      <c r="P876" t="s">
        <v>8278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7">
        <f t="shared" si="79"/>
        <v>0</v>
      </c>
      <c r="N877" t="b">
        <v>0</v>
      </c>
      <c r="O877" s="6">
        <f t="shared" si="78"/>
        <v>0</v>
      </c>
      <c r="P877" t="s">
        <v>8278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7">
        <f t="shared" si="79"/>
        <v>28.577777777777779</v>
      </c>
      <c r="N878" t="b">
        <v>0</v>
      </c>
      <c r="O878" s="6">
        <f t="shared" si="78"/>
        <v>41</v>
      </c>
      <c r="P878" t="s">
        <v>8278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7">
        <f t="shared" si="79"/>
        <v>46.586206896551722</v>
      </c>
      <c r="N879" t="b">
        <v>0</v>
      </c>
      <c r="O879" s="6">
        <f t="shared" si="78"/>
        <v>68</v>
      </c>
      <c r="P879" t="s">
        <v>8278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7">
        <f t="shared" si="79"/>
        <v>32.5</v>
      </c>
      <c r="N880" t="b">
        <v>0</v>
      </c>
      <c r="O880" s="6">
        <f t="shared" si="78"/>
        <v>1</v>
      </c>
      <c r="P880" t="s">
        <v>8278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7">
        <f t="shared" si="79"/>
        <v>21.466666666666665</v>
      </c>
      <c r="N881" t="b">
        <v>0</v>
      </c>
      <c r="O881" s="6">
        <f t="shared" si="78"/>
        <v>31</v>
      </c>
      <c r="P881" t="s">
        <v>8278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7">
        <f t="shared" si="79"/>
        <v>14.125</v>
      </c>
      <c r="N882" t="b">
        <v>0</v>
      </c>
      <c r="O882" s="6">
        <f t="shared" si="78"/>
        <v>3</v>
      </c>
      <c r="P882" t="s">
        <v>8279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7">
        <f t="shared" si="79"/>
        <v>30</v>
      </c>
      <c r="N883" t="b">
        <v>0</v>
      </c>
      <c r="O883" s="6">
        <f t="shared" si="78"/>
        <v>1</v>
      </c>
      <c r="P883" t="s">
        <v>8279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7">
        <f t="shared" si="79"/>
        <v>21.571428571428573</v>
      </c>
      <c r="N884" t="b">
        <v>0</v>
      </c>
      <c r="O884" s="6">
        <f t="shared" si="78"/>
        <v>20</v>
      </c>
      <c r="P884" t="s">
        <v>8279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7">
        <f t="shared" si="79"/>
        <v>83.375</v>
      </c>
      <c r="N885" t="b">
        <v>0</v>
      </c>
      <c r="O885" s="6">
        <f t="shared" si="78"/>
        <v>40</v>
      </c>
      <c r="P885" t="s">
        <v>8279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7">
        <f t="shared" si="79"/>
        <v>10</v>
      </c>
      <c r="N886" t="b">
        <v>0</v>
      </c>
      <c r="O886" s="6">
        <f t="shared" si="78"/>
        <v>1</v>
      </c>
      <c r="P886" t="s">
        <v>8279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7">
        <f t="shared" si="79"/>
        <v>35.714285714285715</v>
      </c>
      <c r="N887" t="b">
        <v>0</v>
      </c>
      <c r="O887" s="6">
        <f t="shared" si="78"/>
        <v>75</v>
      </c>
      <c r="P887" t="s">
        <v>8279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7">
        <f t="shared" si="79"/>
        <v>29.285714285714285</v>
      </c>
      <c r="N888" t="b">
        <v>0</v>
      </c>
      <c r="O888" s="6">
        <f t="shared" si="78"/>
        <v>41</v>
      </c>
      <c r="P888" t="s">
        <v>8279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7">
        <f t="shared" si="79"/>
        <v>0</v>
      </c>
      <c r="N889" t="b">
        <v>0</v>
      </c>
      <c r="O889" s="6">
        <f t="shared" si="78"/>
        <v>0</v>
      </c>
      <c r="P889" t="s">
        <v>8279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7">
        <f t="shared" si="79"/>
        <v>18</v>
      </c>
      <c r="N890" t="b">
        <v>0</v>
      </c>
      <c r="O890" s="6">
        <f t="shared" si="78"/>
        <v>7</v>
      </c>
      <c r="P890" t="s">
        <v>8279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7">
        <f t="shared" si="79"/>
        <v>73.760000000000005</v>
      </c>
      <c r="N891" t="b">
        <v>0</v>
      </c>
      <c r="O891" s="6">
        <f t="shared" si="78"/>
        <v>9</v>
      </c>
      <c r="P891" t="s">
        <v>8279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7">
        <f t="shared" si="79"/>
        <v>31.25</v>
      </c>
      <c r="N892" t="b">
        <v>0</v>
      </c>
      <c r="O892" s="6">
        <f t="shared" si="78"/>
        <v>4</v>
      </c>
      <c r="P892" t="s">
        <v>8279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7">
        <f t="shared" si="79"/>
        <v>28.888888888888889</v>
      </c>
      <c r="N893" t="b">
        <v>0</v>
      </c>
      <c r="O893" s="6">
        <f t="shared" si="78"/>
        <v>3</v>
      </c>
      <c r="P893" t="s">
        <v>8279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7">
        <f t="shared" si="79"/>
        <v>143.8235294117647</v>
      </c>
      <c r="N894" t="b">
        <v>0</v>
      </c>
      <c r="O894" s="6">
        <f t="shared" si="78"/>
        <v>41</v>
      </c>
      <c r="P894" t="s">
        <v>8279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7">
        <f t="shared" si="79"/>
        <v>40</v>
      </c>
      <c r="N895" t="b">
        <v>0</v>
      </c>
      <c r="O895" s="6">
        <f t="shared" si="78"/>
        <v>10</v>
      </c>
      <c r="P895" t="s">
        <v>8279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7">
        <f t="shared" si="79"/>
        <v>147.81132075471697</v>
      </c>
      <c r="N896" t="b">
        <v>0</v>
      </c>
      <c r="O896" s="6">
        <f t="shared" si="78"/>
        <v>39</v>
      </c>
      <c r="P896" t="s">
        <v>8279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7">
        <f t="shared" si="79"/>
        <v>27.857142857142858</v>
      </c>
      <c r="N897" t="b">
        <v>0</v>
      </c>
      <c r="O897" s="6">
        <f t="shared" si="78"/>
        <v>2</v>
      </c>
      <c r="P897" t="s">
        <v>8279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7">
        <f t="shared" si="79"/>
        <v>44.444444444444443</v>
      </c>
      <c r="N898" t="b">
        <v>0</v>
      </c>
      <c r="O898" s="6">
        <f t="shared" ref="O898:O961" si="84">ROUND((E898/D898)*100,0)</f>
        <v>40</v>
      </c>
      <c r="P898" t="s">
        <v>8279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7">
        <f t="shared" ref="M899:M962" si="85">IF(L899 = 0, 0, E899/L899)</f>
        <v>0</v>
      </c>
      <c r="N899" t="b">
        <v>0</v>
      </c>
      <c r="O899" s="6">
        <f t="shared" si="84"/>
        <v>0</v>
      </c>
      <c r="P899" t="s">
        <v>8279</v>
      </c>
      <c r="Q899" t="str">
        <f t="shared" ref="Q899:Q962" si="86">LEFT(P899,FIND("/",P899)-1)</f>
        <v>music</v>
      </c>
      <c r="R899" t="str">
        <f t="shared" ref="R899:R962" si="87">REPLACE(P899,1,FIND("/",P899),"")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7">
        <f t="shared" si="85"/>
        <v>35</v>
      </c>
      <c r="N900" t="b">
        <v>0</v>
      </c>
      <c r="O900" s="6">
        <f t="shared" si="84"/>
        <v>3</v>
      </c>
      <c r="P900" t="s">
        <v>8279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7">
        <f t="shared" si="85"/>
        <v>35</v>
      </c>
      <c r="N901" t="b">
        <v>0</v>
      </c>
      <c r="O901" s="6">
        <f t="shared" si="84"/>
        <v>37</v>
      </c>
      <c r="P901" t="s">
        <v>8279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7">
        <f t="shared" si="85"/>
        <v>10.5</v>
      </c>
      <c r="N902" t="b">
        <v>0</v>
      </c>
      <c r="O902" s="6">
        <f t="shared" si="84"/>
        <v>0</v>
      </c>
      <c r="P902" t="s">
        <v>8278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7">
        <f t="shared" si="85"/>
        <v>0</v>
      </c>
      <c r="N903" t="b">
        <v>0</v>
      </c>
      <c r="O903" s="6">
        <f t="shared" si="84"/>
        <v>0</v>
      </c>
      <c r="P903" t="s">
        <v>8278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7">
        <f t="shared" si="85"/>
        <v>30</v>
      </c>
      <c r="N904" t="b">
        <v>0</v>
      </c>
      <c r="O904" s="6">
        <f t="shared" si="84"/>
        <v>0</v>
      </c>
      <c r="P904" t="s">
        <v>8278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7">
        <f t="shared" si="85"/>
        <v>40</v>
      </c>
      <c r="N905" t="b">
        <v>0</v>
      </c>
      <c r="O905" s="6">
        <f t="shared" si="84"/>
        <v>3</v>
      </c>
      <c r="P905" t="s">
        <v>8278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7">
        <f t="shared" si="85"/>
        <v>50.333333333333336</v>
      </c>
      <c r="N906" t="b">
        <v>0</v>
      </c>
      <c r="O906" s="6">
        <f t="shared" si="84"/>
        <v>0</v>
      </c>
      <c r="P906" t="s">
        <v>8278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7">
        <f t="shared" si="85"/>
        <v>32.666666666666664</v>
      </c>
      <c r="N907" t="b">
        <v>0</v>
      </c>
      <c r="O907" s="6">
        <f t="shared" si="84"/>
        <v>3</v>
      </c>
      <c r="P907" t="s">
        <v>8278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7">
        <f t="shared" si="85"/>
        <v>0</v>
      </c>
      <c r="N908" t="b">
        <v>0</v>
      </c>
      <c r="O908" s="6">
        <f t="shared" si="84"/>
        <v>0</v>
      </c>
      <c r="P908" t="s">
        <v>8278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7">
        <f t="shared" si="85"/>
        <v>0</v>
      </c>
      <c r="N909" t="b">
        <v>0</v>
      </c>
      <c r="O909" s="6">
        <f t="shared" si="84"/>
        <v>0</v>
      </c>
      <c r="P909" t="s">
        <v>8278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7">
        <f t="shared" si="85"/>
        <v>0</v>
      </c>
      <c r="N910" t="b">
        <v>0</v>
      </c>
      <c r="O910" s="6">
        <f t="shared" si="84"/>
        <v>0</v>
      </c>
      <c r="P910" t="s">
        <v>8278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7">
        <f t="shared" si="85"/>
        <v>65</v>
      </c>
      <c r="N911" t="b">
        <v>0</v>
      </c>
      <c r="O911" s="6">
        <f t="shared" si="84"/>
        <v>3</v>
      </c>
      <c r="P911" t="s">
        <v>8278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7">
        <f t="shared" si="85"/>
        <v>24.6</v>
      </c>
      <c r="N912" t="b">
        <v>0</v>
      </c>
      <c r="O912" s="6">
        <f t="shared" si="84"/>
        <v>22</v>
      </c>
      <c r="P912" t="s">
        <v>8278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7">
        <f t="shared" si="85"/>
        <v>0</v>
      </c>
      <c r="N913" t="b">
        <v>0</v>
      </c>
      <c r="O913" s="6">
        <f t="shared" si="84"/>
        <v>0</v>
      </c>
      <c r="P913" t="s">
        <v>8278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7">
        <f t="shared" si="85"/>
        <v>15</v>
      </c>
      <c r="N914" t="b">
        <v>0</v>
      </c>
      <c r="O914" s="6">
        <f t="shared" si="84"/>
        <v>1</v>
      </c>
      <c r="P914" t="s">
        <v>8278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7">
        <f t="shared" si="85"/>
        <v>82.583333333333329</v>
      </c>
      <c r="N915" t="b">
        <v>0</v>
      </c>
      <c r="O915" s="6">
        <f t="shared" si="84"/>
        <v>7</v>
      </c>
      <c r="P915" t="s">
        <v>8278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7">
        <f t="shared" si="85"/>
        <v>0</v>
      </c>
      <c r="N916" t="b">
        <v>0</v>
      </c>
      <c r="O916" s="6">
        <f t="shared" si="84"/>
        <v>0</v>
      </c>
      <c r="P916" t="s">
        <v>8278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7">
        <f t="shared" si="85"/>
        <v>41.666666666666664</v>
      </c>
      <c r="N917" t="b">
        <v>0</v>
      </c>
      <c r="O917" s="6">
        <f t="shared" si="84"/>
        <v>6</v>
      </c>
      <c r="P917" t="s">
        <v>8278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7">
        <f t="shared" si="85"/>
        <v>0</v>
      </c>
      <c r="N918" t="b">
        <v>0</v>
      </c>
      <c r="O918" s="6">
        <f t="shared" si="84"/>
        <v>0</v>
      </c>
      <c r="P918" t="s">
        <v>8278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7">
        <f t="shared" si="85"/>
        <v>30</v>
      </c>
      <c r="N919" t="b">
        <v>0</v>
      </c>
      <c r="O919" s="6">
        <f t="shared" si="84"/>
        <v>1</v>
      </c>
      <c r="P919" t="s">
        <v>8278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7">
        <f t="shared" si="85"/>
        <v>19.600000000000001</v>
      </c>
      <c r="N920" t="b">
        <v>0</v>
      </c>
      <c r="O920" s="6">
        <f t="shared" si="84"/>
        <v>5</v>
      </c>
      <c r="P920" t="s">
        <v>8278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7">
        <f t="shared" si="85"/>
        <v>100</v>
      </c>
      <c r="N921" t="b">
        <v>0</v>
      </c>
      <c r="O921" s="6">
        <f t="shared" si="84"/>
        <v>1</v>
      </c>
      <c r="P921" t="s">
        <v>8278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7">
        <f t="shared" si="85"/>
        <v>0</v>
      </c>
      <c r="N922" t="b">
        <v>0</v>
      </c>
      <c r="O922" s="6">
        <f t="shared" si="84"/>
        <v>0</v>
      </c>
      <c r="P922" t="s">
        <v>8278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7">
        <f t="shared" si="85"/>
        <v>231.75</v>
      </c>
      <c r="N923" t="b">
        <v>0</v>
      </c>
      <c r="O923" s="6">
        <f t="shared" si="84"/>
        <v>31</v>
      </c>
      <c r="P923" t="s">
        <v>8278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7">
        <f t="shared" si="85"/>
        <v>189.33333333333334</v>
      </c>
      <c r="N924" t="b">
        <v>0</v>
      </c>
      <c r="O924" s="6">
        <f t="shared" si="84"/>
        <v>21</v>
      </c>
      <c r="P924" t="s">
        <v>8278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7">
        <f t="shared" si="85"/>
        <v>55</v>
      </c>
      <c r="N925" t="b">
        <v>0</v>
      </c>
      <c r="O925" s="6">
        <f t="shared" si="84"/>
        <v>2</v>
      </c>
      <c r="P925" t="s">
        <v>8278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7">
        <f t="shared" si="85"/>
        <v>21.8</v>
      </c>
      <c r="N926" t="b">
        <v>0</v>
      </c>
      <c r="O926" s="6">
        <f t="shared" si="84"/>
        <v>11</v>
      </c>
      <c r="P926" t="s">
        <v>8278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7">
        <f t="shared" si="85"/>
        <v>32</v>
      </c>
      <c r="N927" t="b">
        <v>0</v>
      </c>
      <c r="O927" s="6">
        <f t="shared" si="84"/>
        <v>3</v>
      </c>
      <c r="P927" t="s">
        <v>8278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7">
        <f t="shared" si="85"/>
        <v>0</v>
      </c>
      <c r="N928" t="b">
        <v>0</v>
      </c>
      <c r="O928" s="6">
        <f t="shared" si="84"/>
        <v>0</v>
      </c>
      <c r="P928" t="s">
        <v>8278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7">
        <f t="shared" si="85"/>
        <v>0</v>
      </c>
      <c r="N929" t="b">
        <v>0</v>
      </c>
      <c r="O929" s="6">
        <f t="shared" si="84"/>
        <v>0</v>
      </c>
      <c r="P929" t="s">
        <v>8278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7">
        <f t="shared" si="85"/>
        <v>56.25</v>
      </c>
      <c r="N930" t="b">
        <v>0</v>
      </c>
      <c r="O930" s="6">
        <f t="shared" si="84"/>
        <v>11</v>
      </c>
      <c r="P930" t="s">
        <v>8278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7">
        <f t="shared" si="85"/>
        <v>0</v>
      </c>
      <c r="N931" t="b">
        <v>0</v>
      </c>
      <c r="O931" s="6">
        <f t="shared" si="84"/>
        <v>0</v>
      </c>
      <c r="P931" t="s">
        <v>8278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7">
        <f t="shared" si="85"/>
        <v>69</v>
      </c>
      <c r="N932" t="b">
        <v>0</v>
      </c>
      <c r="O932" s="6">
        <f t="shared" si="84"/>
        <v>38</v>
      </c>
      <c r="P932" t="s">
        <v>8278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7">
        <f t="shared" si="85"/>
        <v>18.714285714285715</v>
      </c>
      <c r="N933" t="b">
        <v>0</v>
      </c>
      <c r="O933" s="6">
        <f t="shared" si="84"/>
        <v>7</v>
      </c>
      <c r="P933" t="s">
        <v>8278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7">
        <f t="shared" si="85"/>
        <v>46.033333333333331</v>
      </c>
      <c r="N934" t="b">
        <v>0</v>
      </c>
      <c r="O934" s="6">
        <f t="shared" si="84"/>
        <v>15</v>
      </c>
      <c r="P934" t="s">
        <v>8278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7">
        <f t="shared" si="85"/>
        <v>60</v>
      </c>
      <c r="N935" t="b">
        <v>0</v>
      </c>
      <c r="O935" s="6">
        <f t="shared" si="84"/>
        <v>6</v>
      </c>
      <c r="P935" t="s">
        <v>8278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7">
        <f t="shared" si="85"/>
        <v>50.666666666666664</v>
      </c>
      <c r="N936" t="b">
        <v>0</v>
      </c>
      <c r="O936" s="6">
        <f t="shared" si="84"/>
        <v>30</v>
      </c>
      <c r="P936" t="s">
        <v>8278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7">
        <f t="shared" si="85"/>
        <v>25</v>
      </c>
      <c r="N937" t="b">
        <v>0</v>
      </c>
      <c r="O937" s="6">
        <f t="shared" si="84"/>
        <v>1</v>
      </c>
      <c r="P937" t="s">
        <v>8278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7">
        <f t="shared" si="85"/>
        <v>0</v>
      </c>
      <c r="N938" t="b">
        <v>0</v>
      </c>
      <c r="O938" s="6">
        <f t="shared" si="84"/>
        <v>0</v>
      </c>
      <c r="P938" t="s">
        <v>8278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7">
        <f t="shared" si="85"/>
        <v>20</v>
      </c>
      <c r="N939" t="b">
        <v>0</v>
      </c>
      <c r="O939" s="6">
        <f t="shared" si="84"/>
        <v>1</v>
      </c>
      <c r="P939" t="s">
        <v>8278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7">
        <f t="shared" si="85"/>
        <v>25</v>
      </c>
      <c r="N940" t="b">
        <v>0</v>
      </c>
      <c r="O940" s="6">
        <f t="shared" si="84"/>
        <v>0</v>
      </c>
      <c r="P940" t="s">
        <v>8278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7">
        <f t="shared" si="85"/>
        <v>20</v>
      </c>
      <c r="N941" t="b">
        <v>0</v>
      </c>
      <c r="O941" s="6">
        <f t="shared" si="84"/>
        <v>1</v>
      </c>
      <c r="P941" t="s">
        <v>8278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7">
        <f t="shared" si="85"/>
        <v>110.28571428571429</v>
      </c>
      <c r="N942" t="b">
        <v>0</v>
      </c>
      <c r="O942" s="6">
        <f t="shared" si="84"/>
        <v>17</v>
      </c>
      <c r="P942" t="s">
        <v>8273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7">
        <f t="shared" si="85"/>
        <v>37.451612903225808</v>
      </c>
      <c r="N943" t="b">
        <v>0</v>
      </c>
      <c r="O943" s="6">
        <f t="shared" si="84"/>
        <v>2</v>
      </c>
      <c r="P943" t="s">
        <v>8273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7">
        <f t="shared" si="85"/>
        <v>41.75</v>
      </c>
      <c r="N944" t="b">
        <v>0</v>
      </c>
      <c r="O944" s="6">
        <f t="shared" si="84"/>
        <v>9</v>
      </c>
      <c r="P944" t="s">
        <v>8273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7">
        <f t="shared" si="85"/>
        <v>24.083333333333332</v>
      </c>
      <c r="N945" t="b">
        <v>0</v>
      </c>
      <c r="O945" s="6">
        <f t="shared" si="84"/>
        <v>10</v>
      </c>
      <c r="P945" t="s">
        <v>8273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7">
        <f t="shared" si="85"/>
        <v>69.40625</v>
      </c>
      <c r="N946" t="b">
        <v>0</v>
      </c>
      <c r="O946" s="6">
        <f t="shared" si="84"/>
        <v>13</v>
      </c>
      <c r="P946" t="s">
        <v>8273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7">
        <f t="shared" si="85"/>
        <v>155.25</v>
      </c>
      <c r="N947" t="b">
        <v>0</v>
      </c>
      <c r="O947" s="6">
        <f t="shared" si="84"/>
        <v>2</v>
      </c>
      <c r="P947" t="s">
        <v>8273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7">
        <f t="shared" si="85"/>
        <v>57.2</v>
      </c>
      <c r="N948" t="b">
        <v>0</v>
      </c>
      <c r="O948" s="6">
        <f t="shared" si="84"/>
        <v>2</v>
      </c>
      <c r="P948" t="s">
        <v>8273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7">
        <f t="shared" si="85"/>
        <v>0</v>
      </c>
      <c r="N949" t="b">
        <v>0</v>
      </c>
      <c r="O949" s="6">
        <f t="shared" si="84"/>
        <v>0</v>
      </c>
      <c r="P949" t="s">
        <v>8273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7">
        <f t="shared" si="85"/>
        <v>60</v>
      </c>
      <c r="N950" t="b">
        <v>0</v>
      </c>
      <c r="O950" s="6">
        <f t="shared" si="84"/>
        <v>12</v>
      </c>
      <c r="P950" t="s">
        <v>8273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7">
        <f t="shared" si="85"/>
        <v>39</v>
      </c>
      <c r="N951" t="b">
        <v>0</v>
      </c>
      <c r="O951" s="6">
        <f t="shared" si="84"/>
        <v>1</v>
      </c>
      <c r="P951" t="s">
        <v>8273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7">
        <f t="shared" si="85"/>
        <v>58.416666666666664</v>
      </c>
      <c r="N952" t="b">
        <v>0</v>
      </c>
      <c r="O952" s="6">
        <f t="shared" si="84"/>
        <v>28</v>
      </c>
      <c r="P952" t="s">
        <v>8273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7">
        <f t="shared" si="85"/>
        <v>158.63636363636363</v>
      </c>
      <c r="N953" t="b">
        <v>0</v>
      </c>
      <c r="O953" s="6">
        <f t="shared" si="84"/>
        <v>38</v>
      </c>
      <c r="P953" t="s">
        <v>8273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7">
        <f t="shared" si="85"/>
        <v>99.857142857142861</v>
      </c>
      <c r="N954" t="b">
        <v>0</v>
      </c>
      <c r="O954" s="6">
        <f t="shared" si="84"/>
        <v>40</v>
      </c>
      <c r="P954" t="s">
        <v>8273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7">
        <f t="shared" si="85"/>
        <v>25.2</v>
      </c>
      <c r="N955" t="b">
        <v>0</v>
      </c>
      <c r="O955" s="6">
        <f t="shared" si="84"/>
        <v>1</v>
      </c>
      <c r="P955" t="s">
        <v>8273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7">
        <f t="shared" si="85"/>
        <v>89.191780821917803</v>
      </c>
      <c r="N956" t="b">
        <v>0</v>
      </c>
      <c r="O956" s="6">
        <f t="shared" si="84"/>
        <v>43</v>
      </c>
      <c r="P956" t="s">
        <v>8273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7">
        <f t="shared" si="85"/>
        <v>182.6236559139785</v>
      </c>
      <c r="N957" t="b">
        <v>0</v>
      </c>
      <c r="O957" s="6">
        <f t="shared" si="84"/>
        <v>6</v>
      </c>
      <c r="P957" t="s">
        <v>8273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7">
        <f t="shared" si="85"/>
        <v>50.647058823529413</v>
      </c>
      <c r="N958" t="b">
        <v>0</v>
      </c>
      <c r="O958" s="6">
        <f t="shared" si="84"/>
        <v>2</v>
      </c>
      <c r="P958" t="s">
        <v>8273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7">
        <f t="shared" si="85"/>
        <v>33.285714285714285</v>
      </c>
      <c r="N959" t="b">
        <v>0</v>
      </c>
      <c r="O959" s="6">
        <f t="shared" si="84"/>
        <v>2</v>
      </c>
      <c r="P959" t="s">
        <v>8273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7">
        <f t="shared" si="85"/>
        <v>51.823529411764703</v>
      </c>
      <c r="N960" t="b">
        <v>0</v>
      </c>
      <c r="O960" s="6">
        <f t="shared" si="84"/>
        <v>11</v>
      </c>
      <c r="P960" t="s">
        <v>8273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7">
        <f t="shared" si="85"/>
        <v>113.62573099415205</v>
      </c>
      <c r="N961" t="b">
        <v>0</v>
      </c>
      <c r="O961" s="6">
        <f t="shared" si="84"/>
        <v>39</v>
      </c>
      <c r="P961" t="s">
        <v>8273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7">
        <f t="shared" si="85"/>
        <v>136.46276595744681</v>
      </c>
      <c r="N962" t="b">
        <v>0</v>
      </c>
      <c r="O962" s="6">
        <f t="shared" ref="O962:O1025" si="90">ROUND((E962/D962)*100,0)</f>
        <v>46</v>
      </c>
      <c r="P962" t="s">
        <v>8273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7">
        <f t="shared" ref="M963:M1026" si="91">IF(L963 = 0, 0, E963/L963)</f>
        <v>364.35454545454547</v>
      </c>
      <c r="N963" t="b">
        <v>0</v>
      </c>
      <c r="O963" s="6">
        <f t="shared" si="90"/>
        <v>42</v>
      </c>
      <c r="P963" t="s">
        <v>8273</v>
      </c>
      <c r="Q963" t="str">
        <f t="shared" ref="Q963:Q1026" si="92">LEFT(P963,FIND("/",P963)-1)</f>
        <v>technology</v>
      </c>
      <c r="R963" t="str">
        <f t="shared" ref="R963:R1026" si="93">REPLACE(P963,1,FIND("/",P963),"")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7">
        <f t="shared" si="91"/>
        <v>19.243243243243242</v>
      </c>
      <c r="N964" t="b">
        <v>0</v>
      </c>
      <c r="O964" s="6">
        <f t="shared" si="90"/>
        <v>28</v>
      </c>
      <c r="P964" t="s">
        <v>8273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7">
        <f t="shared" si="91"/>
        <v>41.888888888888886</v>
      </c>
      <c r="N965" t="b">
        <v>0</v>
      </c>
      <c r="O965" s="6">
        <f t="shared" si="90"/>
        <v>1</v>
      </c>
      <c r="P965" t="s">
        <v>8273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7">
        <f t="shared" si="91"/>
        <v>30.310344827586206</v>
      </c>
      <c r="N966" t="b">
        <v>0</v>
      </c>
      <c r="O966" s="6">
        <f t="shared" si="90"/>
        <v>1</v>
      </c>
      <c r="P966" t="s">
        <v>8273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7">
        <f t="shared" si="91"/>
        <v>49.666666666666664</v>
      </c>
      <c r="N967" t="b">
        <v>0</v>
      </c>
      <c r="O967" s="6">
        <f t="shared" si="90"/>
        <v>1</v>
      </c>
      <c r="P967" t="s">
        <v>8273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7">
        <f t="shared" si="91"/>
        <v>59.2</v>
      </c>
      <c r="N968" t="b">
        <v>0</v>
      </c>
      <c r="O968" s="6">
        <f t="shared" si="90"/>
        <v>15</v>
      </c>
      <c r="P968" t="s">
        <v>8273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7">
        <f t="shared" si="91"/>
        <v>43.97530864197531</v>
      </c>
      <c r="N969" t="b">
        <v>0</v>
      </c>
      <c r="O969" s="6">
        <f t="shared" si="90"/>
        <v>18</v>
      </c>
      <c r="P969" t="s">
        <v>8273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7">
        <f t="shared" si="91"/>
        <v>26.5</v>
      </c>
      <c r="N970" t="b">
        <v>0</v>
      </c>
      <c r="O970" s="6">
        <f t="shared" si="90"/>
        <v>1</v>
      </c>
      <c r="P970" t="s">
        <v>8273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7">
        <f t="shared" si="91"/>
        <v>1272.7272727272727</v>
      </c>
      <c r="N971" t="b">
        <v>0</v>
      </c>
      <c r="O971" s="6">
        <f t="shared" si="90"/>
        <v>47</v>
      </c>
      <c r="P971" t="s">
        <v>8273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7">
        <f t="shared" si="91"/>
        <v>164</v>
      </c>
      <c r="N972" t="b">
        <v>0</v>
      </c>
      <c r="O972" s="6">
        <f t="shared" si="90"/>
        <v>46</v>
      </c>
      <c r="P972" t="s">
        <v>8273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7">
        <f t="shared" si="91"/>
        <v>45.2</v>
      </c>
      <c r="N973" t="b">
        <v>0</v>
      </c>
      <c r="O973" s="6">
        <f t="shared" si="90"/>
        <v>0</v>
      </c>
      <c r="P973" t="s">
        <v>8273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7">
        <f t="shared" si="91"/>
        <v>153.88888888888889</v>
      </c>
      <c r="N974" t="b">
        <v>0</v>
      </c>
      <c r="O974" s="6">
        <f t="shared" si="90"/>
        <v>35</v>
      </c>
      <c r="P974" t="s">
        <v>8273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7">
        <f t="shared" si="91"/>
        <v>51.375</v>
      </c>
      <c r="N975" t="b">
        <v>0</v>
      </c>
      <c r="O975" s="6">
        <f t="shared" si="90"/>
        <v>2</v>
      </c>
      <c r="P975" t="s">
        <v>8273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7">
        <f t="shared" si="91"/>
        <v>93.333333333333329</v>
      </c>
      <c r="N976" t="b">
        <v>0</v>
      </c>
      <c r="O976" s="6">
        <f t="shared" si="90"/>
        <v>1</v>
      </c>
      <c r="P976" t="s">
        <v>8273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7">
        <f t="shared" si="91"/>
        <v>108.625</v>
      </c>
      <c r="N977" t="b">
        <v>0</v>
      </c>
      <c r="O977" s="6">
        <f t="shared" si="90"/>
        <v>3</v>
      </c>
      <c r="P977" t="s">
        <v>8273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7">
        <f t="shared" si="91"/>
        <v>160.5</v>
      </c>
      <c r="N978" t="b">
        <v>0</v>
      </c>
      <c r="O978" s="6">
        <f t="shared" si="90"/>
        <v>2</v>
      </c>
      <c r="P978" t="s">
        <v>8273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7">
        <f t="shared" si="91"/>
        <v>75.75</v>
      </c>
      <c r="N979" t="b">
        <v>0</v>
      </c>
      <c r="O979" s="6">
        <f t="shared" si="90"/>
        <v>34</v>
      </c>
      <c r="P979" t="s">
        <v>8273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7">
        <f t="shared" si="91"/>
        <v>790.83739837398377</v>
      </c>
      <c r="N980" t="b">
        <v>0</v>
      </c>
      <c r="O980" s="6">
        <f t="shared" si="90"/>
        <v>56</v>
      </c>
      <c r="P980" t="s">
        <v>8273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7">
        <f t="shared" si="91"/>
        <v>301.93916666666667</v>
      </c>
      <c r="N981" t="b">
        <v>0</v>
      </c>
      <c r="O981" s="6">
        <f t="shared" si="90"/>
        <v>83</v>
      </c>
      <c r="P981" t="s">
        <v>8273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7">
        <f t="shared" si="91"/>
        <v>47.935483870967744</v>
      </c>
      <c r="N982" t="b">
        <v>0</v>
      </c>
      <c r="O982" s="6">
        <f t="shared" si="90"/>
        <v>15</v>
      </c>
      <c r="P982" t="s">
        <v>8273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7">
        <f t="shared" si="91"/>
        <v>2.75</v>
      </c>
      <c r="N983" t="b">
        <v>0</v>
      </c>
      <c r="O983" s="6">
        <f t="shared" si="90"/>
        <v>0</v>
      </c>
      <c r="P983" t="s">
        <v>8273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7">
        <f t="shared" si="91"/>
        <v>1</v>
      </c>
      <c r="N984" t="b">
        <v>0</v>
      </c>
      <c r="O984" s="6">
        <f t="shared" si="90"/>
        <v>0</v>
      </c>
      <c r="P984" t="s">
        <v>8273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7">
        <f t="shared" si="91"/>
        <v>171.79329608938548</v>
      </c>
      <c r="N985" t="b">
        <v>0</v>
      </c>
      <c r="O985" s="6">
        <f t="shared" si="90"/>
        <v>30</v>
      </c>
      <c r="P985" t="s">
        <v>8273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7">
        <f t="shared" si="91"/>
        <v>35.333333333333336</v>
      </c>
      <c r="N986" t="b">
        <v>0</v>
      </c>
      <c r="O986" s="6">
        <f t="shared" si="90"/>
        <v>1</v>
      </c>
      <c r="P986" t="s">
        <v>8273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7">
        <f t="shared" si="91"/>
        <v>82.086956521739125</v>
      </c>
      <c r="N987" t="b">
        <v>0</v>
      </c>
      <c r="O987" s="6">
        <f t="shared" si="90"/>
        <v>6</v>
      </c>
      <c r="P987" t="s">
        <v>8273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7">
        <f t="shared" si="91"/>
        <v>110.8695652173913</v>
      </c>
      <c r="N988" t="b">
        <v>0</v>
      </c>
      <c r="O988" s="6">
        <f t="shared" si="90"/>
        <v>13</v>
      </c>
      <c r="P988" t="s">
        <v>8273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7">
        <f t="shared" si="91"/>
        <v>161.21951219512195</v>
      </c>
      <c r="N989" t="b">
        <v>0</v>
      </c>
      <c r="O989" s="6">
        <f t="shared" si="90"/>
        <v>13</v>
      </c>
      <c r="P989" t="s">
        <v>8273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7">
        <f t="shared" si="91"/>
        <v>0</v>
      </c>
      <c r="N990" t="b">
        <v>0</v>
      </c>
      <c r="O990" s="6">
        <f t="shared" si="90"/>
        <v>0</v>
      </c>
      <c r="P990" t="s">
        <v>8273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7">
        <f t="shared" si="91"/>
        <v>52.40625</v>
      </c>
      <c r="N991" t="b">
        <v>0</v>
      </c>
      <c r="O991" s="6">
        <f t="shared" si="90"/>
        <v>17</v>
      </c>
      <c r="P991" t="s">
        <v>8273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7">
        <f t="shared" si="91"/>
        <v>13</v>
      </c>
      <c r="N992" t="b">
        <v>0</v>
      </c>
      <c r="O992" s="6">
        <f t="shared" si="90"/>
        <v>0</v>
      </c>
      <c r="P992" t="s">
        <v>8273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7">
        <f t="shared" si="91"/>
        <v>30.285714285714285</v>
      </c>
      <c r="N993" t="b">
        <v>0</v>
      </c>
      <c r="O993" s="6">
        <f t="shared" si="90"/>
        <v>4</v>
      </c>
      <c r="P993" t="s">
        <v>8273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7">
        <f t="shared" si="91"/>
        <v>116.75</v>
      </c>
      <c r="N994" t="b">
        <v>0</v>
      </c>
      <c r="O994" s="6">
        <f t="shared" si="90"/>
        <v>0</v>
      </c>
      <c r="P994" t="s">
        <v>8273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7">
        <f t="shared" si="91"/>
        <v>89.59693877551021</v>
      </c>
      <c r="N995" t="b">
        <v>0</v>
      </c>
      <c r="O995" s="6">
        <f t="shared" si="90"/>
        <v>25</v>
      </c>
      <c r="P995" t="s">
        <v>8273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7">
        <f t="shared" si="91"/>
        <v>424.45454545454544</v>
      </c>
      <c r="N996" t="b">
        <v>0</v>
      </c>
      <c r="O996" s="6">
        <f t="shared" si="90"/>
        <v>2</v>
      </c>
      <c r="P996" t="s">
        <v>8273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7">
        <f t="shared" si="91"/>
        <v>80.666666666666671</v>
      </c>
      <c r="N997" t="b">
        <v>0</v>
      </c>
      <c r="O997" s="6">
        <f t="shared" si="90"/>
        <v>7</v>
      </c>
      <c r="P997" t="s">
        <v>8273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7">
        <f t="shared" si="91"/>
        <v>13</v>
      </c>
      <c r="N998" t="b">
        <v>0</v>
      </c>
      <c r="O998" s="6">
        <f t="shared" si="90"/>
        <v>2</v>
      </c>
      <c r="P998" t="s">
        <v>8273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7">
        <f t="shared" si="91"/>
        <v>8.125</v>
      </c>
      <c r="N999" t="b">
        <v>0</v>
      </c>
      <c r="O999" s="6">
        <f t="shared" si="90"/>
        <v>1</v>
      </c>
      <c r="P999" t="s">
        <v>8273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7">
        <f t="shared" si="91"/>
        <v>153.42794759825327</v>
      </c>
      <c r="N1000" t="b">
        <v>0</v>
      </c>
      <c r="O1000" s="6">
        <f t="shared" si="90"/>
        <v>59</v>
      </c>
      <c r="P1000" t="s">
        <v>8273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7">
        <f t="shared" si="91"/>
        <v>292.07499999999999</v>
      </c>
      <c r="N1001" t="b">
        <v>0</v>
      </c>
      <c r="O1001" s="6">
        <f t="shared" si="90"/>
        <v>8</v>
      </c>
      <c r="P1001" t="s">
        <v>8273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7">
        <f t="shared" si="91"/>
        <v>3304</v>
      </c>
      <c r="N1002" t="b">
        <v>0</v>
      </c>
      <c r="O1002" s="6">
        <f t="shared" si="90"/>
        <v>2</v>
      </c>
      <c r="P1002" t="s">
        <v>8273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7">
        <f t="shared" si="91"/>
        <v>1300</v>
      </c>
      <c r="N1003" t="b">
        <v>0</v>
      </c>
      <c r="O1003" s="6">
        <f t="shared" si="90"/>
        <v>104</v>
      </c>
      <c r="P1003" t="s">
        <v>8273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7">
        <f t="shared" si="91"/>
        <v>134.54545454545453</v>
      </c>
      <c r="N1004" t="b">
        <v>0</v>
      </c>
      <c r="O1004" s="6">
        <f t="shared" si="90"/>
        <v>30</v>
      </c>
      <c r="P1004" t="s">
        <v>8273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7">
        <f t="shared" si="91"/>
        <v>214.06666666666666</v>
      </c>
      <c r="N1005" t="b">
        <v>0</v>
      </c>
      <c r="O1005" s="6">
        <f t="shared" si="90"/>
        <v>16</v>
      </c>
      <c r="P1005" t="s">
        <v>8273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7">
        <f t="shared" si="91"/>
        <v>216.33684210526314</v>
      </c>
      <c r="N1006" t="b">
        <v>0</v>
      </c>
      <c r="O1006" s="6">
        <f t="shared" si="90"/>
        <v>82</v>
      </c>
      <c r="P1006" t="s">
        <v>8273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7">
        <f t="shared" si="91"/>
        <v>932.31055900621118</v>
      </c>
      <c r="N1007" t="b">
        <v>0</v>
      </c>
      <c r="O1007" s="6">
        <f t="shared" si="90"/>
        <v>75</v>
      </c>
      <c r="P1007" t="s">
        <v>8273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7">
        <f t="shared" si="91"/>
        <v>29.25</v>
      </c>
      <c r="N1008" t="b">
        <v>0</v>
      </c>
      <c r="O1008" s="6">
        <f t="shared" si="90"/>
        <v>6</v>
      </c>
      <c r="P1008" t="s">
        <v>8273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7">
        <f t="shared" si="91"/>
        <v>174.94736842105263</v>
      </c>
      <c r="N1009" t="b">
        <v>0</v>
      </c>
      <c r="O1009" s="6">
        <f t="shared" si="90"/>
        <v>44</v>
      </c>
      <c r="P1009" t="s">
        <v>8273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7">
        <f t="shared" si="91"/>
        <v>250</v>
      </c>
      <c r="N1010" t="b">
        <v>0</v>
      </c>
      <c r="O1010" s="6">
        <f t="shared" si="90"/>
        <v>0</v>
      </c>
      <c r="P1010" t="s">
        <v>8273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7">
        <f t="shared" si="91"/>
        <v>65</v>
      </c>
      <c r="N1011" t="b">
        <v>0</v>
      </c>
      <c r="O1011" s="6">
        <f t="shared" si="90"/>
        <v>13</v>
      </c>
      <c r="P1011" t="s">
        <v>8273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7">
        <f t="shared" si="91"/>
        <v>55</v>
      </c>
      <c r="N1012" t="b">
        <v>0</v>
      </c>
      <c r="O1012" s="6">
        <f t="shared" si="90"/>
        <v>0</v>
      </c>
      <c r="P1012" t="s">
        <v>8273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7">
        <f t="shared" si="91"/>
        <v>75</v>
      </c>
      <c r="N1013" t="b">
        <v>0</v>
      </c>
      <c r="O1013" s="6">
        <f t="shared" si="90"/>
        <v>0</v>
      </c>
      <c r="P1013" t="s">
        <v>8273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7">
        <f t="shared" si="91"/>
        <v>1389.3561935483872</v>
      </c>
      <c r="N1014" t="b">
        <v>0</v>
      </c>
      <c r="O1014" s="6">
        <f t="shared" si="90"/>
        <v>21535</v>
      </c>
      <c r="P1014" t="s">
        <v>8273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7">
        <f t="shared" si="91"/>
        <v>95.911111111111111</v>
      </c>
      <c r="N1015" t="b">
        <v>0</v>
      </c>
      <c r="O1015" s="6">
        <f t="shared" si="90"/>
        <v>35</v>
      </c>
      <c r="P1015" t="s">
        <v>8273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7">
        <f t="shared" si="91"/>
        <v>191.25</v>
      </c>
      <c r="N1016" t="b">
        <v>0</v>
      </c>
      <c r="O1016" s="6">
        <f t="shared" si="90"/>
        <v>31</v>
      </c>
      <c r="P1016" t="s">
        <v>8273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7">
        <f t="shared" si="91"/>
        <v>40</v>
      </c>
      <c r="N1017" t="b">
        <v>0</v>
      </c>
      <c r="O1017" s="6">
        <f t="shared" si="90"/>
        <v>3</v>
      </c>
      <c r="P1017" t="s">
        <v>8273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7">
        <f t="shared" si="91"/>
        <v>74.78947368421052</v>
      </c>
      <c r="N1018" t="b">
        <v>0</v>
      </c>
      <c r="O1018" s="6">
        <f t="shared" si="90"/>
        <v>3</v>
      </c>
      <c r="P1018" t="s">
        <v>8273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7">
        <f t="shared" si="91"/>
        <v>161.11830985915492</v>
      </c>
      <c r="N1019" t="b">
        <v>0</v>
      </c>
      <c r="O1019" s="6">
        <f t="shared" si="90"/>
        <v>23</v>
      </c>
      <c r="P1019" t="s">
        <v>8273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7">
        <f t="shared" si="91"/>
        <v>88.714285714285708</v>
      </c>
      <c r="N1020" t="b">
        <v>0</v>
      </c>
      <c r="O1020" s="6">
        <f t="shared" si="90"/>
        <v>3</v>
      </c>
      <c r="P1020" t="s">
        <v>8273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7">
        <f t="shared" si="91"/>
        <v>53.25</v>
      </c>
      <c r="N1021" t="b">
        <v>0</v>
      </c>
      <c r="O1021" s="6">
        <f t="shared" si="90"/>
        <v>47</v>
      </c>
      <c r="P1021" t="s">
        <v>8273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7">
        <f t="shared" si="91"/>
        <v>106.2</v>
      </c>
      <c r="N1022" t="b">
        <v>1</v>
      </c>
      <c r="O1022" s="6">
        <f t="shared" si="90"/>
        <v>206</v>
      </c>
      <c r="P1022" t="s">
        <v>8280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7">
        <f t="shared" si="91"/>
        <v>22.079728033472804</v>
      </c>
      <c r="N1023" t="b">
        <v>1</v>
      </c>
      <c r="O1023" s="6">
        <f t="shared" si="90"/>
        <v>352</v>
      </c>
      <c r="P1023" t="s">
        <v>8280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7">
        <f t="shared" si="91"/>
        <v>31.054054054054053</v>
      </c>
      <c r="N1024" t="b">
        <v>1</v>
      </c>
      <c r="O1024" s="6">
        <f t="shared" si="90"/>
        <v>115</v>
      </c>
      <c r="P1024" t="s">
        <v>8280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7">
        <f t="shared" si="91"/>
        <v>36.206106870229007</v>
      </c>
      <c r="N1025" t="b">
        <v>1</v>
      </c>
      <c r="O1025" s="6">
        <f t="shared" si="90"/>
        <v>237</v>
      </c>
      <c r="P1025" t="s">
        <v>8280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7">
        <f t="shared" si="91"/>
        <v>388.9762295081967</v>
      </c>
      <c r="N1026" t="b">
        <v>1</v>
      </c>
      <c r="O1026" s="6">
        <f t="shared" ref="O1026:O1089" si="96">ROUND((E1026/D1026)*100,0)</f>
        <v>119</v>
      </c>
      <c r="P1026" t="s">
        <v>8280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7">
        <f t="shared" ref="M1027:M1090" si="97">IF(L1027 = 0, 0, E1027/L1027)</f>
        <v>71.848571428571432</v>
      </c>
      <c r="N1027" t="b">
        <v>1</v>
      </c>
      <c r="O1027" s="6">
        <f t="shared" si="96"/>
        <v>110</v>
      </c>
      <c r="P1027" t="s">
        <v>8280</v>
      </c>
      <c r="Q1027" t="str">
        <f t="shared" ref="Q1027:Q1090" si="98">LEFT(P1027,FIND("/",P1027)-1)</f>
        <v>music</v>
      </c>
      <c r="R1027" t="str">
        <f t="shared" ref="R1027:R1090" si="99">REPLACE(P1027,1,FIND("/",P1027),"")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7">
        <f t="shared" si="97"/>
        <v>57.381803278688523</v>
      </c>
      <c r="N1028" t="b">
        <v>1</v>
      </c>
      <c r="O1028" s="6">
        <f t="shared" si="96"/>
        <v>100</v>
      </c>
      <c r="P1028" t="s">
        <v>8280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7">
        <f t="shared" si="97"/>
        <v>69.666666666666671</v>
      </c>
      <c r="N1029" t="b">
        <v>1</v>
      </c>
      <c r="O1029" s="6">
        <f t="shared" si="96"/>
        <v>103</v>
      </c>
      <c r="P1029" t="s">
        <v>8280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7">
        <f t="shared" si="97"/>
        <v>45.988235294117644</v>
      </c>
      <c r="N1030" t="b">
        <v>1</v>
      </c>
      <c r="O1030" s="6">
        <f t="shared" si="96"/>
        <v>117</v>
      </c>
      <c r="P1030" t="s">
        <v>8280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7">
        <f t="shared" si="97"/>
        <v>79.262411347517727</v>
      </c>
      <c r="N1031" t="b">
        <v>1</v>
      </c>
      <c r="O1031" s="6">
        <f t="shared" si="96"/>
        <v>112</v>
      </c>
      <c r="P1031" t="s">
        <v>8280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7">
        <f t="shared" si="97"/>
        <v>43.031446540880502</v>
      </c>
      <c r="N1032" t="b">
        <v>1</v>
      </c>
      <c r="O1032" s="6">
        <f t="shared" si="96"/>
        <v>342</v>
      </c>
      <c r="P1032" t="s">
        <v>8280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7">
        <f t="shared" si="97"/>
        <v>108.48484848484848</v>
      </c>
      <c r="N1033" t="b">
        <v>1</v>
      </c>
      <c r="O1033" s="6">
        <f t="shared" si="96"/>
        <v>107</v>
      </c>
      <c r="P1033" t="s">
        <v>8280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7">
        <f t="shared" si="97"/>
        <v>61.029583333333335</v>
      </c>
      <c r="N1034" t="b">
        <v>1</v>
      </c>
      <c r="O1034" s="6">
        <f t="shared" si="96"/>
        <v>108</v>
      </c>
      <c r="P1034" t="s">
        <v>8280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7">
        <f t="shared" si="97"/>
        <v>50.592592592592595</v>
      </c>
      <c r="N1035" t="b">
        <v>1</v>
      </c>
      <c r="O1035" s="6">
        <f t="shared" si="96"/>
        <v>103</v>
      </c>
      <c r="P1035" t="s">
        <v>8280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7">
        <f t="shared" si="97"/>
        <v>39.157168674698795</v>
      </c>
      <c r="N1036" t="b">
        <v>1</v>
      </c>
      <c r="O1036" s="6">
        <f t="shared" si="96"/>
        <v>130</v>
      </c>
      <c r="P1036" t="s">
        <v>8280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7">
        <f t="shared" si="97"/>
        <v>65.15789473684211</v>
      </c>
      <c r="N1037" t="b">
        <v>1</v>
      </c>
      <c r="O1037" s="6">
        <f t="shared" si="96"/>
        <v>108</v>
      </c>
      <c r="P1037" t="s">
        <v>8280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7">
        <f t="shared" si="97"/>
        <v>23.963127962085309</v>
      </c>
      <c r="N1038" t="b">
        <v>1</v>
      </c>
      <c r="O1038" s="6">
        <f t="shared" si="96"/>
        <v>112</v>
      </c>
      <c r="P1038" t="s">
        <v>8280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7">
        <f t="shared" si="97"/>
        <v>48.61904761904762</v>
      </c>
      <c r="N1039" t="b">
        <v>1</v>
      </c>
      <c r="O1039" s="6">
        <f t="shared" si="96"/>
        <v>102</v>
      </c>
      <c r="P1039" t="s">
        <v>8280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7">
        <f t="shared" si="97"/>
        <v>35.73770491803279</v>
      </c>
      <c r="N1040" t="b">
        <v>1</v>
      </c>
      <c r="O1040" s="6">
        <f t="shared" si="96"/>
        <v>145</v>
      </c>
      <c r="P1040" t="s">
        <v>8280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7">
        <f t="shared" si="97"/>
        <v>21.366666666666667</v>
      </c>
      <c r="N1041" t="b">
        <v>1</v>
      </c>
      <c r="O1041" s="6">
        <f t="shared" si="96"/>
        <v>128</v>
      </c>
      <c r="P1041" t="s">
        <v>8280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7">
        <f t="shared" si="97"/>
        <v>250</v>
      </c>
      <c r="N1042" t="b">
        <v>0</v>
      </c>
      <c r="O1042" s="6">
        <f t="shared" si="96"/>
        <v>0</v>
      </c>
      <c r="P1042" t="s">
        <v>8281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7">
        <f t="shared" si="97"/>
        <v>0</v>
      </c>
      <c r="N1043" t="b">
        <v>0</v>
      </c>
      <c r="O1043" s="6">
        <f t="shared" si="96"/>
        <v>0</v>
      </c>
      <c r="P1043" t="s">
        <v>8281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7">
        <f t="shared" si="97"/>
        <v>10</v>
      </c>
      <c r="N1044" t="b">
        <v>0</v>
      </c>
      <c r="O1044" s="6">
        <f t="shared" si="96"/>
        <v>2</v>
      </c>
      <c r="P1044" t="s">
        <v>8281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7">
        <f t="shared" si="97"/>
        <v>29.236301369863014</v>
      </c>
      <c r="N1045" t="b">
        <v>0</v>
      </c>
      <c r="O1045" s="6">
        <f t="shared" si="96"/>
        <v>9</v>
      </c>
      <c r="P1045" t="s">
        <v>8281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7">
        <f t="shared" si="97"/>
        <v>3</v>
      </c>
      <c r="N1046" t="b">
        <v>0</v>
      </c>
      <c r="O1046" s="6">
        <f t="shared" si="96"/>
        <v>0</v>
      </c>
      <c r="P1046" t="s">
        <v>8281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7">
        <f t="shared" si="97"/>
        <v>33.25</v>
      </c>
      <c r="N1047" t="b">
        <v>0</v>
      </c>
      <c r="O1047" s="6">
        <f t="shared" si="96"/>
        <v>3</v>
      </c>
      <c r="P1047" t="s">
        <v>8281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7">
        <f t="shared" si="97"/>
        <v>0</v>
      </c>
      <c r="N1048" t="b">
        <v>0</v>
      </c>
      <c r="O1048" s="6">
        <f t="shared" si="96"/>
        <v>0</v>
      </c>
      <c r="P1048" t="s">
        <v>8281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7">
        <f t="shared" si="97"/>
        <v>1</v>
      </c>
      <c r="N1049" t="b">
        <v>0</v>
      </c>
      <c r="O1049" s="6">
        <f t="shared" si="96"/>
        <v>0</v>
      </c>
      <c r="P1049" t="s">
        <v>8281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7">
        <f t="shared" si="97"/>
        <v>53</v>
      </c>
      <c r="N1050" t="b">
        <v>0</v>
      </c>
      <c r="O1050" s="6">
        <f t="shared" si="96"/>
        <v>1</v>
      </c>
      <c r="P1050" t="s">
        <v>8281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7">
        <f t="shared" si="97"/>
        <v>0</v>
      </c>
      <c r="N1051" t="b">
        <v>0</v>
      </c>
      <c r="O1051" s="6">
        <f t="shared" si="96"/>
        <v>0</v>
      </c>
      <c r="P1051" t="s">
        <v>8281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7">
        <f t="shared" si="97"/>
        <v>0</v>
      </c>
      <c r="N1052" t="b">
        <v>0</v>
      </c>
      <c r="O1052" s="6">
        <f t="shared" si="96"/>
        <v>0</v>
      </c>
      <c r="P1052" t="s">
        <v>8281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7">
        <f t="shared" si="97"/>
        <v>0</v>
      </c>
      <c r="N1053" t="b">
        <v>0</v>
      </c>
      <c r="O1053" s="6">
        <f t="shared" si="96"/>
        <v>0</v>
      </c>
      <c r="P1053" t="s">
        <v>8281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7">
        <f t="shared" si="97"/>
        <v>0</v>
      </c>
      <c r="N1054" t="b">
        <v>0</v>
      </c>
      <c r="O1054" s="6">
        <f t="shared" si="96"/>
        <v>0</v>
      </c>
      <c r="P1054" t="s">
        <v>8281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7">
        <f t="shared" si="97"/>
        <v>15</v>
      </c>
      <c r="N1055" t="b">
        <v>0</v>
      </c>
      <c r="O1055" s="6">
        <f t="shared" si="96"/>
        <v>1</v>
      </c>
      <c r="P1055" t="s">
        <v>8281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7">
        <f t="shared" si="97"/>
        <v>0</v>
      </c>
      <c r="N1056" t="b">
        <v>0</v>
      </c>
      <c r="O1056" s="6">
        <f t="shared" si="96"/>
        <v>0</v>
      </c>
      <c r="P1056" t="s">
        <v>8281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7">
        <f t="shared" si="97"/>
        <v>0</v>
      </c>
      <c r="N1057" t="b">
        <v>0</v>
      </c>
      <c r="O1057" s="6">
        <f t="shared" si="96"/>
        <v>0</v>
      </c>
      <c r="P1057" t="s">
        <v>8281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7">
        <f t="shared" si="97"/>
        <v>0</v>
      </c>
      <c r="N1058" t="b">
        <v>0</v>
      </c>
      <c r="O1058" s="6">
        <f t="shared" si="96"/>
        <v>0</v>
      </c>
      <c r="P1058" t="s">
        <v>8281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7">
        <f t="shared" si="97"/>
        <v>0</v>
      </c>
      <c r="N1059" t="b">
        <v>0</v>
      </c>
      <c r="O1059" s="6">
        <f t="shared" si="96"/>
        <v>0</v>
      </c>
      <c r="P1059" t="s">
        <v>8281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7">
        <f t="shared" si="97"/>
        <v>0</v>
      </c>
      <c r="N1060" t="b">
        <v>0</v>
      </c>
      <c r="O1060" s="6">
        <f t="shared" si="96"/>
        <v>0</v>
      </c>
      <c r="P1060" t="s">
        <v>8281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7">
        <f t="shared" si="97"/>
        <v>0</v>
      </c>
      <c r="N1061" t="b">
        <v>0</v>
      </c>
      <c r="O1061" s="6">
        <f t="shared" si="96"/>
        <v>0</v>
      </c>
      <c r="P1061" t="s">
        <v>8281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7">
        <f t="shared" si="97"/>
        <v>50</v>
      </c>
      <c r="N1062" t="b">
        <v>0</v>
      </c>
      <c r="O1062" s="6">
        <f t="shared" si="96"/>
        <v>1</v>
      </c>
      <c r="P1062" t="s">
        <v>8281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7">
        <f t="shared" si="97"/>
        <v>0</v>
      </c>
      <c r="N1063" t="b">
        <v>0</v>
      </c>
      <c r="O1063" s="6">
        <f t="shared" si="96"/>
        <v>0</v>
      </c>
      <c r="P1063" t="s">
        <v>8281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7">
        <f t="shared" si="97"/>
        <v>47.5</v>
      </c>
      <c r="N1064" t="b">
        <v>0</v>
      </c>
      <c r="O1064" s="6">
        <f t="shared" si="96"/>
        <v>95</v>
      </c>
      <c r="P1064" t="s">
        <v>8281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7">
        <f t="shared" si="97"/>
        <v>0</v>
      </c>
      <c r="N1065" t="b">
        <v>0</v>
      </c>
      <c r="O1065" s="6">
        <f t="shared" si="96"/>
        <v>0</v>
      </c>
      <c r="P1065" t="s">
        <v>8281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7">
        <f t="shared" si="97"/>
        <v>65.666666666666671</v>
      </c>
      <c r="N1066" t="b">
        <v>0</v>
      </c>
      <c r="O1066" s="6">
        <f t="shared" si="96"/>
        <v>9</v>
      </c>
      <c r="P1066" t="s">
        <v>8282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7">
        <f t="shared" si="97"/>
        <v>16.2</v>
      </c>
      <c r="N1067" t="b">
        <v>0</v>
      </c>
      <c r="O1067" s="6">
        <f t="shared" si="96"/>
        <v>3</v>
      </c>
      <c r="P1067" t="s">
        <v>8282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7">
        <f t="shared" si="97"/>
        <v>34.128378378378379</v>
      </c>
      <c r="N1068" t="b">
        <v>0</v>
      </c>
      <c r="O1068" s="6">
        <f t="shared" si="96"/>
        <v>3</v>
      </c>
      <c r="P1068" t="s">
        <v>8282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7">
        <f t="shared" si="97"/>
        <v>13</v>
      </c>
      <c r="N1069" t="b">
        <v>0</v>
      </c>
      <c r="O1069" s="6">
        <f t="shared" si="96"/>
        <v>26</v>
      </c>
      <c r="P1069" t="s">
        <v>8282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7">
        <f t="shared" si="97"/>
        <v>11.25</v>
      </c>
      <c r="N1070" t="b">
        <v>0</v>
      </c>
      <c r="O1070" s="6">
        <f t="shared" si="96"/>
        <v>0</v>
      </c>
      <c r="P1070" t="s">
        <v>8282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7">
        <f t="shared" si="97"/>
        <v>40.476190476190474</v>
      </c>
      <c r="N1071" t="b">
        <v>0</v>
      </c>
      <c r="O1071" s="6">
        <f t="shared" si="96"/>
        <v>39</v>
      </c>
      <c r="P1071" t="s">
        <v>8282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7">
        <f t="shared" si="97"/>
        <v>35</v>
      </c>
      <c r="N1072" t="b">
        <v>0</v>
      </c>
      <c r="O1072" s="6">
        <f t="shared" si="96"/>
        <v>1</v>
      </c>
      <c r="P1072" t="s">
        <v>8282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7">
        <f t="shared" si="97"/>
        <v>0</v>
      </c>
      <c r="N1073" t="b">
        <v>0</v>
      </c>
      <c r="O1073" s="6">
        <f t="shared" si="96"/>
        <v>0</v>
      </c>
      <c r="P1073" t="s">
        <v>8282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7">
        <f t="shared" si="97"/>
        <v>12.75</v>
      </c>
      <c r="N1074" t="b">
        <v>0</v>
      </c>
      <c r="O1074" s="6">
        <f t="shared" si="96"/>
        <v>0</v>
      </c>
      <c r="P1074" t="s">
        <v>8282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7">
        <f t="shared" si="97"/>
        <v>10</v>
      </c>
      <c r="N1075" t="b">
        <v>0</v>
      </c>
      <c r="O1075" s="6">
        <f t="shared" si="96"/>
        <v>1</v>
      </c>
      <c r="P1075" t="s">
        <v>8282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7">
        <f t="shared" si="97"/>
        <v>113.56666666666666</v>
      </c>
      <c r="N1076" t="b">
        <v>0</v>
      </c>
      <c r="O1076" s="6">
        <f t="shared" si="96"/>
        <v>6</v>
      </c>
      <c r="P1076" t="s">
        <v>8282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7">
        <f t="shared" si="97"/>
        <v>15</v>
      </c>
      <c r="N1077" t="b">
        <v>0</v>
      </c>
      <c r="O1077" s="6">
        <f t="shared" si="96"/>
        <v>5</v>
      </c>
      <c r="P1077" t="s">
        <v>8282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7">
        <f t="shared" si="97"/>
        <v>48.281025641025643</v>
      </c>
      <c r="N1078" t="b">
        <v>0</v>
      </c>
      <c r="O1078" s="6">
        <f t="shared" si="96"/>
        <v>63</v>
      </c>
      <c r="P1078" t="s">
        <v>8282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7">
        <f t="shared" si="97"/>
        <v>43.976047904191617</v>
      </c>
      <c r="N1079" t="b">
        <v>0</v>
      </c>
      <c r="O1079" s="6">
        <f t="shared" si="96"/>
        <v>29</v>
      </c>
      <c r="P1079" t="s">
        <v>8282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7">
        <f t="shared" si="97"/>
        <v>9</v>
      </c>
      <c r="N1080" t="b">
        <v>0</v>
      </c>
      <c r="O1080" s="6">
        <f t="shared" si="96"/>
        <v>8</v>
      </c>
      <c r="P1080" t="s">
        <v>8282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7">
        <f t="shared" si="97"/>
        <v>37.666666666666664</v>
      </c>
      <c r="N1081" t="b">
        <v>0</v>
      </c>
      <c r="O1081" s="6">
        <f t="shared" si="96"/>
        <v>3</v>
      </c>
      <c r="P1081" t="s">
        <v>8282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7">
        <f t="shared" si="97"/>
        <v>18.581632653061224</v>
      </c>
      <c r="N1082" t="b">
        <v>0</v>
      </c>
      <c r="O1082" s="6">
        <f t="shared" si="96"/>
        <v>9</v>
      </c>
      <c r="P1082" t="s">
        <v>8282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7">
        <f t="shared" si="97"/>
        <v>3</v>
      </c>
      <c r="N1083" t="b">
        <v>0</v>
      </c>
      <c r="O1083" s="6">
        <f t="shared" si="96"/>
        <v>0</v>
      </c>
      <c r="P1083" t="s">
        <v>8282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7">
        <f t="shared" si="97"/>
        <v>18.666666666666668</v>
      </c>
      <c r="N1084" t="b">
        <v>0</v>
      </c>
      <c r="O1084" s="6">
        <f t="shared" si="96"/>
        <v>1</v>
      </c>
      <c r="P1084" t="s">
        <v>8282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7">
        <f t="shared" si="97"/>
        <v>410</v>
      </c>
      <c r="N1085" t="b">
        <v>0</v>
      </c>
      <c r="O1085" s="6">
        <f t="shared" si="96"/>
        <v>1</v>
      </c>
      <c r="P1085" t="s">
        <v>8282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7">
        <f t="shared" si="97"/>
        <v>0</v>
      </c>
      <c r="N1086" t="b">
        <v>0</v>
      </c>
      <c r="O1086" s="6">
        <f t="shared" si="96"/>
        <v>0</v>
      </c>
      <c r="P1086" t="s">
        <v>8282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7">
        <f t="shared" si="97"/>
        <v>114</v>
      </c>
      <c r="N1087" t="b">
        <v>0</v>
      </c>
      <c r="O1087" s="6">
        <f t="shared" si="96"/>
        <v>3</v>
      </c>
      <c r="P1087" t="s">
        <v>8282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7">
        <f t="shared" si="97"/>
        <v>7.5</v>
      </c>
      <c r="N1088" t="b">
        <v>0</v>
      </c>
      <c r="O1088" s="6">
        <f t="shared" si="96"/>
        <v>0</v>
      </c>
      <c r="P1088" t="s">
        <v>8282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7">
        <f t="shared" si="97"/>
        <v>0</v>
      </c>
      <c r="N1089" t="b">
        <v>0</v>
      </c>
      <c r="O1089" s="6">
        <f t="shared" si="96"/>
        <v>0</v>
      </c>
      <c r="P1089" t="s">
        <v>8282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7">
        <f t="shared" si="97"/>
        <v>43.41727891156463</v>
      </c>
      <c r="N1090" t="b">
        <v>0</v>
      </c>
      <c r="O1090" s="6">
        <f t="shared" ref="O1090:O1153" si="102">ROUND((E1090/D1090)*100,0)</f>
        <v>14</v>
      </c>
      <c r="P1090" t="s">
        <v>8282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7">
        <f t="shared" ref="M1091:M1154" si="103">IF(L1091 = 0, 0, E1091/L1091)</f>
        <v>23.959183673469386</v>
      </c>
      <c r="N1091" t="b">
        <v>0</v>
      </c>
      <c r="O1091" s="6">
        <f t="shared" si="102"/>
        <v>8</v>
      </c>
      <c r="P1091" t="s">
        <v>8282</v>
      </c>
      <c r="Q1091" t="str">
        <f t="shared" ref="Q1091:Q1154" si="104">LEFT(P1091,FIND("/",P1091)-1)</f>
        <v>games</v>
      </c>
      <c r="R1091" t="str">
        <f t="shared" ref="R1091:R1154" si="105">REPLACE(P1091,1,FIND("/",P1091),"")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7">
        <f t="shared" si="103"/>
        <v>5</v>
      </c>
      <c r="N1092" t="b">
        <v>0</v>
      </c>
      <c r="O1092" s="6">
        <f t="shared" si="102"/>
        <v>0</v>
      </c>
      <c r="P1092" t="s">
        <v>8282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7">
        <f t="shared" si="103"/>
        <v>12.5</v>
      </c>
      <c r="N1093" t="b">
        <v>0</v>
      </c>
      <c r="O1093" s="6">
        <f t="shared" si="102"/>
        <v>13</v>
      </c>
      <c r="P1093" t="s">
        <v>8282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7">
        <f t="shared" si="103"/>
        <v>3</v>
      </c>
      <c r="N1094" t="b">
        <v>0</v>
      </c>
      <c r="O1094" s="6">
        <f t="shared" si="102"/>
        <v>1</v>
      </c>
      <c r="P1094" t="s">
        <v>8282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7">
        <f t="shared" si="103"/>
        <v>10.5625</v>
      </c>
      <c r="N1095" t="b">
        <v>0</v>
      </c>
      <c r="O1095" s="6">
        <f t="shared" si="102"/>
        <v>14</v>
      </c>
      <c r="P1095" t="s">
        <v>8282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7">
        <f t="shared" si="103"/>
        <v>122.00037037037038</v>
      </c>
      <c r="N1096" t="b">
        <v>0</v>
      </c>
      <c r="O1096" s="6">
        <f t="shared" si="102"/>
        <v>18</v>
      </c>
      <c r="P1096" t="s">
        <v>8282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7">
        <f t="shared" si="103"/>
        <v>267.80851063829789</v>
      </c>
      <c r="N1097" t="b">
        <v>0</v>
      </c>
      <c r="O1097" s="6">
        <f t="shared" si="102"/>
        <v>5</v>
      </c>
      <c r="P1097" t="s">
        <v>8282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7">
        <f t="shared" si="103"/>
        <v>74.206896551724142</v>
      </c>
      <c r="N1098" t="b">
        <v>0</v>
      </c>
      <c r="O1098" s="6">
        <f t="shared" si="102"/>
        <v>18</v>
      </c>
      <c r="P1098" t="s">
        <v>8282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7">
        <f t="shared" si="103"/>
        <v>6.7142857142857144</v>
      </c>
      <c r="N1099" t="b">
        <v>0</v>
      </c>
      <c r="O1099" s="6">
        <f t="shared" si="102"/>
        <v>0</v>
      </c>
      <c r="P1099" t="s">
        <v>8282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7">
        <f t="shared" si="103"/>
        <v>81.954545454545453</v>
      </c>
      <c r="N1100" t="b">
        <v>0</v>
      </c>
      <c r="O1100" s="6">
        <f t="shared" si="102"/>
        <v>7</v>
      </c>
      <c r="P1100" t="s">
        <v>8282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7">
        <f t="shared" si="103"/>
        <v>25</v>
      </c>
      <c r="N1101" t="b">
        <v>0</v>
      </c>
      <c r="O1101" s="6">
        <f t="shared" si="102"/>
        <v>1</v>
      </c>
      <c r="P1101" t="s">
        <v>8282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7">
        <f t="shared" si="103"/>
        <v>10</v>
      </c>
      <c r="N1102" t="b">
        <v>0</v>
      </c>
      <c r="O1102" s="6">
        <f t="shared" si="102"/>
        <v>3</v>
      </c>
      <c r="P1102" t="s">
        <v>8282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7">
        <f t="shared" si="103"/>
        <v>6.833333333333333</v>
      </c>
      <c r="N1103" t="b">
        <v>0</v>
      </c>
      <c r="O1103" s="6">
        <f t="shared" si="102"/>
        <v>0</v>
      </c>
      <c r="P1103" t="s">
        <v>8282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7">
        <f t="shared" si="103"/>
        <v>17.708333333333332</v>
      </c>
      <c r="N1104" t="b">
        <v>0</v>
      </c>
      <c r="O1104" s="6">
        <f t="shared" si="102"/>
        <v>5</v>
      </c>
      <c r="P1104" t="s">
        <v>8282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7">
        <f t="shared" si="103"/>
        <v>16.2</v>
      </c>
      <c r="N1105" t="b">
        <v>0</v>
      </c>
      <c r="O1105" s="6">
        <f t="shared" si="102"/>
        <v>2</v>
      </c>
      <c r="P1105" t="s">
        <v>8282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7">
        <f t="shared" si="103"/>
        <v>80.297297297297291</v>
      </c>
      <c r="N1106" t="b">
        <v>0</v>
      </c>
      <c r="O1106" s="6">
        <f t="shared" si="102"/>
        <v>5</v>
      </c>
      <c r="P1106" t="s">
        <v>8282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7">
        <f t="shared" si="103"/>
        <v>71.55</v>
      </c>
      <c r="N1107" t="b">
        <v>0</v>
      </c>
      <c r="O1107" s="6">
        <f t="shared" si="102"/>
        <v>0</v>
      </c>
      <c r="P1107" t="s">
        <v>8282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7">
        <f t="shared" si="103"/>
        <v>23.571428571428573</v>
      </c>
      <c r="N1108" t="b">
        <v>0</v>
      </c>
      <c r="O1108" s="6">
        <f t="shared" si="102"/>
        <v>41</v>
      </c>
      <c r="P1108" t="s">
        <v>8282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7">
        <f t="shared" si="103"/>
        <v>0</v>
      </c>
      <c r="N1109" t="b">
        <v>0</v>
      </c>
      <c r="O1109" s="6">
        <f t="shared" si="102"/>
        <v>0</v>
      </c>
      <c r="P1109" t="s">
        <v>8282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7">
        <f t="shared" si="103"/>
        <v>34.88095238095238</v>
      </c>
      <c r="N1110" t="b">
        <v>0</v>
      </c>
      <c r="O1110" s="6">
        <f t="shared" si="102"/>
        <v>3</v>
      </c>
      <c r="P1110" t="s">
        <v>8282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7">
        <f t="shared" si="103"/>
        <v>15</v>
      </c>
      <c r="N1111" t="b">
        <v>0</v>
      </c>
      <c r="O1111" s="6">
        <f t="shared" si="102"/>
        <v>0</v>
      </c>
      <c r="P1111" t="s">
        <v>8282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7">
        <f t="shared" si="103"/>
        <v>23.181818181818183</v>
      </c>
      <c r="N1112" t="b">
        <v>0</v>
      </c>
      <c r="O1112" s="6">
        <f t="shared" si="102"/>
        <v>1</v>
      </c>
      <c r="P1112" t="s">
        <v>8282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7">
        <f t="shared" si="103"/>
        <v>1</v>
      </c>
      <c r="N1113" t="b">
        <v>0</v>
      </c>
      <c r="O1113" s="6">
        <f t="shared" si="102"/>
        <v>0</v>
      </c>
      <c r="P1113" t="s">
        <v>8282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7">
        <f t="shared" si="103"/>
        <v>100.23371794871794</v>
      </c>
      <c r="N1114" t="b">
        <v>0</v>
      </c>
      <c r="O1114" s="6">
        <f t="shared" si="102"/>
        <v>36</v>
      </c>
      <c r="P1114" t="s">
        <v>8282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7">
        <f t="shared" si="103"/>
        <v>5</v>
      </c>
      <c r="N1115" t="b">
        <v>0</v>
      </c>
      <c r="O1115" s="6">
        <f t="shared" si="102"/>
        <v>1</v>
      </c>
      <c r="P1115" t="s">
        <v>8282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7">
        <f t="shared" si="103"/>
        <v>3.3333333333333335</v>
      </c>
      <c r="N1116" t="b">
        <v>0</v>
      </c>
      <c r="O1116" s="6">
        <f t="shared" si="102"/>
        <v>0</v>
      </c>
      <c r="P1116" t="s">
        <v>8282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7">
        <f t="shared" si="103"/>
        <v>13.25</v>
      </c>
      <c r="N1117" t="b">
        <v>0</v>
      </c>
      <c r="O1117" s="6">
        <f t="shared" si="102"/>
        <v>0</v>
      </c>
      <c r="P1117" t="s">
        <v>8282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7">
        <f t="shared" si="103"/>
        <v>17.852</v>
      </c>
      <c r="N1118" t="b">
        <v>0</v>
      </c>
      <c r="O1118" s="6">
        <f t="shared" si="102"/>
        <v>0</v>
      </c>
      <c r="P1118" t="s">
        <v>8282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7">
        <f t="shared" si="103"/>
        <v>10.375</v>
      </c>
      <c r="N1119" t="b">
        <v>0</v>
      </c>
      <c r="O1119" s="6">
        <f t="shared" si="102"/>
        <v>8</v>
      </c>
      <c r="P1119" t="s">
        <v>8282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7">
        <f t="shared" si="103"/>
        <v>36.333333333333336</v>
      </c>
      <c r="N1120" t="b">
        <v>0</v>
      </c>
      <c r="O1120" s="6">
        <f t="shared" si="102"/>
        <v>2</v>
      </c>
      <c r="P1120" t="s">
        <v>8282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7">
        <f t="shared" si="103"/>
        <v>5</v>
      </c>
      <c r="N1121" t="b">
        <v>0</v>
      </c>
      <c r="O1121" s="6">
        <f t="shared" si="102"/>
        <v>0</v>
      </c>
      <c r="P1121" t="s">
        <v>8282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7">
        <f t="shared" si="103"/>
        <v>0</v>
      </c>
      <c r="N1122" t="b">
        <v>0</v>
      </c>
      <c r="O1122" s="6">
        <f t="shared" si="102"/>
        <v>0</v>
      </c>
      <c r="P1122" t="s">
        <v>8282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7">
        <f t="shared" si="103"/>
        <v>5.8</v>
      </c>
      <c r="N1123" t="b">
        <v>0</v>
      </c>
      <c r="O1123" s="6">
        <f t="shared" si="102"/>
        <v>0</v>
      </c>
      <c r="P1123" t="s">
        <v>8282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7">
        <f t="shared" si="103"/>
        <v>0</v>
      </c>
      <c r="N1124" t="b">
        <v>0</v>
      </c>
      <c r="O1124" s="6">
        <f t="shared" si="102"/>
        <v>0</v>
      </c>
      <c r="P1124" t="s">
        <v>8282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7">
        <f t="shared" si="103"/>
        <v>3.6666666666666665</v>
      </c>
      <c r="N1125" t="b">
        <v>0</v>
      </c>
      <c r="O1125" s="6">
        <f t="shared" si="102"/>
        <v>0</v>
      </c>
      <c r="P1125" t="s">
        <v>8282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7">
        <f t="shared" si="103"/>
        <v>60.714285714285715</v>
      </c>
      <c r="N1126" t="b">
        <v>0</v>
      </c>
      <c r="O1126" s="6">
        <f t="shared" si="102"/>
        <v>0</v>
      </c>
      <c r="P1126" t="s">
        <v>8283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7">
        <f t="shared" si="103"/>
        <v>0</v>
      </c>
      <c r="N1127" t="b">
        <v>0</v>
      </c>
      <c r="O1127" s="6">
        <f t="shared" si="102"/>
        <v>0</v>
      </c>
      <c r="P1127" t="s">
        <v>8283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7">
        <f t="shared" si="103"/>
        <v>5</v>
      </c>
      <c r="N1128" t="b">
        <v>0</v>
      </c>
      <c r="O1128" s="6">
        <f t="shared" si="102"/>
        <v>1</v>
      </c>
      <c r="P1128" t="s">
        <v>8283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7">
        <f t="shared" si="103"/>
        <v>25.434782608695652</v>
      </c>
      <c r="N1129" t="b">
        <v>0</v>
      </c>
      <c r="O1129" s="6">
        <f t="shared" si="102"/>
        <v>2</v>
      </c>
      <c r="P1129" t="s">
        <v>8283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7">
        <f t="shared" si="103"/>
        <v>1</v>
      </c>
      <c r="N1130" t="b">
        <v>0</v>
      </c>
      <c r="O1130" s="6">
        <f t="shared" si="102"/>
        <v>0</v>
      </c>
      <c r="P1130" t="s">
        <v>8283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7">
        <f t="shared" si="103"/>
        <v>10.5</v>
      </c>
      <c r="N1131" t="b">
        <v>0</v>
      </c>
      <c r="O1131" s="6">
        <f t="shared" si="102"/>
        <v>0</v>
      </c>
      <c r="P1131" t="s">
        <v>8283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7">
        <f t="shared" si="103"/>
        <v>3.6666666666666665</v>
      </c>
      <c r="N1132" t="b">
        <v>0</v>
      </c>
      <c r="O1132" s="6">
        <f t="shared" si="102"/>
        <v>0</v>
      </c>
      <c r="P1132" t="s">
        <v>8283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7">
        <f t="shared" si="103"/>
        <v>0</v>
      </c>
      <c r="N1133" t="b">
        <v>0</v>
      </c>
      <c r="O1133" s="6">
        <f t="shared" si="102"/>
        <v>0</v>
      </c>
      <c r="P1133" t="s">
        <v>8283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7">
        <f t="shared" si="103"/>
        <v>110.61538461538461</v>
      </c>
      <c r="N1134" t="b">
        <v>0</v>
      </c>
      <c r="O1134" s="6">
        <f t="shared" si="102"/>
        <v>14</v>
      </c>
      <c r="P1134" t="s">
        <v>8283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7">
        <f t="shared" si="103"/>
        <v>20</v>
      </c>
      <c r="N1135" t="b">
        <v>0</v>
      </c>
      <c r="O1135" s="6">
        <f t="shared" si="102"/>
        <v>1</v>
      </c>
      <c r="P1135" t="s">
        <v>8283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7">
        <f t="shared" si="103"/>
        <v>1</v>
      </c>
      <c r="N1136" t="b">
        <v>0</v>
      </c>
      <c r="O1136" s="6">
        <f t="shared" si="102"/>
        <v>0</v>
      </c>
      <c r="P1136" t="s">
        <v>8283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7">
        <f t="shared" si="103"/>
        <v>50</v>
      </c>
      <c r="N1137" t="b">
        <v>0</v>
      </c>
      <c r="O1137" s="6">
        <f t="shared" si="102"/>
        <v>5</v>
      </c>
      <c r="P1137" t="s">
        <v>8283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7">
        <f t="shared" si="103"/>
        <v>45</v>
      </c>
      <c r="N1138" t="b">
        <v>0</v>
      </c>
      <c r="O1138" s="6">
        <f t="shared" si="102"/>
        <v>6</v>
      </c>
      <c r="P1138" t="s">
        <v>8283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7">
        <f t="shared" si="103"/>
        <v>253.2051282051282</v>
      </c>
      <c r="N1139" t="b">
        <v>0</v>
      </c>
      <c r="O1139" s="6">
        <f t="shared" si="102"/>
        <v>40</v>
      </c>
      <c r="P1139" t="s">
        <v>8283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7">
        <f t="shared" si="103"/>
        <v>31.25</v>
      </c>
      <c r="N1140" t="b">
        <v>0</v>
      </c>
      <c r="O1140" s="6">
        <f t="shared" si="102"/>
        <v>0</v>
      </c>
      <c r="P1140" t="s">
        <v>8283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7">
        <f t="shared" si="103"/>
        <v>5</v>
      </c>
      <c r="N1141" t="b">
        <v>0</v>
      </c>
      <c r="O1141" s="6">
        <f t="shared" si="102"/>
        <v>0</v>
      </c>
      <c r="P1141" t="s">
        <v>8283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7">
        <f t="shared" si="103"/>
        <v>0</v>
      </c>
      <c r="N1142" t="b">
        <v>0</v>
      </c>
      <c r="O1142" s="6">
        <f t="shared" si="102"/>
        <v>0</v>
      </c>
      <c r="P1142" t="s">
        <v>8283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7">
        <f t="shared" si="103"/>
        <v>0</v>
      </c>
      <c r="N1143" t="b">
        <v>0</v>
      </c>
      <c r="O1143" s="6">
        <f t="shared" si="102"/>
        <v>0</v>
      </c>
      <c r="P1143" t="s">
        <v>8283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7">
        <f t="shared" si="103"/>
        <v>0</v>
      </c>
      <c r="N1144" t="b">
        <v>0</v>
      </c>
      <c r="O1144" s="6">
        <f t="shared" si="102"/>
        <v>0</v>
      </c>
      <c r="P1144" t="s">
        <v>8283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7">
        <f t="shared" si="103"/>
        <v>23.25</v>
      </c>
      <c r="N1145" t="b">
        <v>0</v>
      </c>
      <c r="O1145" s="6">
        <f t="shared" si="102"/>
        <v>0</v>
      </c>
      <c r="P1145" t="s">
        <v>8283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7">
        <f t="shared" si="103"/>
        <v>0</v>
      </c>
      <c r="N1146" t="b">
        <v>0</v>
      </c>
      <c r="O1146" s="6">
        <f t="shared" si="102"/>
        <v>0</v>
      </c>
      <c r="P1146" t="s">
        <v>8284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7">
        <f t="shared" si="103"/>
        <v>100</v>
      </c>
      <c r="N1147" t="b">
        <v>0</v>
      </c>
      <c r="O1147" s="6">
        <f t="shared" si="102"/>
        <v>0</v>
      </c>
      <c r="P1147" t="s">
        <v>8284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7">
        <f t="shared" si="103"/>
        <v>44.166666666666664</v>
      </c>
      <c r="N1148" t="b">
        <v>0</v>
      </c>
      <c r="O1148" s="6">
        <f t="shared" si="102"/>
        <v>9</v>
      </c>
      <c r="P1148" t="s">
        <v>8284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7">
        <f t="shared" si="103"/>
        <v>0</v>
      </c>
      <c r="N1149" t="b">
        <v>0</v>
      </c>
      <c r="O1149" s="6">
        <f t="shared" si="102"/>
        <v>0</v>
      </c>
      <c r="P1149" t="s">
        <v>8284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7">
        <f t="shared" si="103"/>
        <v>24.333333333333332</v>
      </c>
      <c r="N1150" t="b">
        <v>0</v>
      </c>
      <c r="O1150" s="6">
        <f t="shared" si="102"/>
        <v>0</v>
      </c>
      <c r="P1150" t="s">
        <v>8284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7">
        <f t="shared" si="103"/>
        <v>37.5</v>
      </c>
      <c r="N1151" t="b">
        <v>0</v>
      </c>
      <c r="O1151" s="6">
        <f t="shared" si="102"/>
        <v>0</v>
      </c>
      <c r="P1151" t="s">
        <v>8284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7">
        <f t="shared" si="103"/>
        <v>42</v>
      </c>
      <c r="N1152" t="b">
        <v>0</v>
      </c>
      <c r="O1152" s="6">
        <f t="shared" si="102"/>
        <v>10</v>
      </c>
      <c r="P1152" t="s">
        <v>8284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7">
        <f t="shared" si="103"/>
        <v>0</v>
      </c>
      <c r="N1153" t="b">
        <v>0</v>
      </c>
      <c r="O1153" s="6">
        <f t="shared" si="102"/>
        <v>0</v>
      </c>
      <c r="P1153" t="s">
        <v>8284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7">
        <f t="shared" si="103"/>
        <v>60.733333333333334</v>
      </c>
      <c r="N1154" t="b">
        <v>0</v>
      </c>
      <c r="O1154" s="6">
        <f t="shared" ref="O1154:O1217" si="108">ROUND((E1154/D1154)*100,0)</f>
        <v>6</v>
      </c>
      <c r="P1154" t="s">
        <v>8284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7">
        <f t="shared" ref="M1155:M1218" si="109">IF(L1155 = 0, 0, E1155/L1155)</f>
        <v>50</v>
      </c>
      <c r="N1155" t="b">
        <v>0</v>
      </c>
      <c r="O1155" s="6">
        <f t="shared" si="108"/>
        <v>1</v>
      </c>
      <c r="P1155" t="s">
        <v>8284</v>
      </c>
      <c r="Q1155" t="str">
        <f t="shared" ref="Q1155:Q1218" si="110">LEFT(P1155,FIND("/",P1155)-1)</f>
        <v>food</v>
      </c>
      <c r="R1155" t="str">
        <f t="shared" ref="R1155:R1218" si="111">REPLACE(P1155,1,FIND("/",P1155),"")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7">
        <f t="shared" si="109"/>
        <v>108.33333333333333</v>
      </c>
      <c r="N1156" t="b">
        <v>0</v>
      </c>
      <c r="O1156" s="6">
        <f t="shared" si="108"/>
        <v>7</v>
      </c>
      <c r="P1156" t="s">
        <v>8284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7">
        <f t="shared" si="109"/>
        <v>23.5</v>
      </c>
      <c r="N1157" t="b">
        <v>0</v>
      </c>
      <c r="O1157" s="6">
        <f t="shared" si="108"/>
        <v>1</v>
      </c>
      <c r="P1157" t="s">
        <v>8284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7">
        <f t="shared" si="109"/>
        <v>0</v>
      </c>
      <c r="N1158" t="b">
        <v>0</v>
      </c>
      <c r="O1158" s="6">
        <f t="shared" si="108"/>
        <v>0</v>
      </c>
      <c r="P1158" t="s">
        <v>8284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7">
        <f t="shared" si="109"/>
        <v>50.333333333333336</v>
      </c>
      <c r="N1159" t="b">
        <v>0</v>
      </c>
      <c r="O1159" s="6">
        <f t="shared" si="108"/>
        <v>2</v>
      </c>
      <c r="P1159" t="s">
        <v>8284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7">
        <f t="shared" si="109"/>
        <v>11.666666666666666</v>
      </c>
      <c r="N1160" t="b">
        <v>0</v>
      </c>
      <c r="O1160" s="6">
        <f t="shared" si="108"/>
        <v>0</v>
      </c>
      <c r="P1160" t="s">
        <v>8284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7">
        <f t="shared" si="109"/>
        <v>0</v>
      </c>
      <c r="N1161" t="b">
        <v>0</v>
      </c>
      <c r="O1161" s="6">
        <f t="shared" si="108"/>
        <v>0</v>
      </c>
      <c r="P1161" t="s">
        <v>8284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7">
        <f t="shared" si="109"/>
        <v>60.789473684210527</v>
      </c>
      <c r="N1162" t="b">
        <v>0</v>
      </c>
      <c r="O1162" s="6">
        <f t="shared" si="108"/>
        <v>4</v>
      </c>
      <c r="P1162" t="s">
        <v>8284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7">
        <f t="shared" si="109"/>
        <v>0</v>
      </c>
      <c r="N1163" t="b">
        <v>0</v>
      </c>
      <c r="O1163" s="6">
        <f t="shared" si="108"/>
        <v>0</v>
      </c>
      <c r="P1163" t="s">
        <v>8284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7">
        <f t="shared" si="109"/>
        <v>17.5</v>
      </c>
      <c r="N1164" t="b">
        <v>0</v>
      </c>
      <c r="O1164" s="6">
        <f t="shared" si="108"/>
        <v>0</v>
      </c>
      <c r="P1164" t="s">
        <v>8284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7">
        <f t="shared" si="109"/>
        <v>0</v>
      </c>
      <c r="N1165" t="b">
        <v>0</v>
      </c>
      <c r="O1165" s="6">
        <f t="shared" si="108"/>
        <v>0</v>
      </c>
      <c r="P1165" t="s">
        <v>8284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7">
        <f t="shared" si="109"/>
        <v>0</v>
      </c>
      <c r="N1166" t="b">
        <v>0</v>
      </c>
      <c r="O1166" s="6">
        <f t="shared" si="108"/>
        <v>0</v>
      </c>
      <c r="P1166" t="s">
        <v>8284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7">
        <f t="shared" si="109"/>
        <v>82.82</v>
      </c>
      <c r="N1167" t="b">
        <v>0</v>
      </c>
      <c r="O1167" s="6">
        <f t="shared" si="108"/>
        <v>21</v>
      </c>
      <c r="P1167" t="s">
        <v>8284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7">
        <f t="shared" si="109"/>
        <v>358.875</v>
      </c>
      <c r="N1168" t="b">
        <v>0</v>
      </c>
      <c r="O1168" s="6">
        <f t="shared" si="108"/>
        <v>19</v>
      </c>
      <c r="P1168" t="s">
        <v>8284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7">
        <f t="shared" si="109"/>
        <v>61.1875</v>
      </c>
      <c r="N1169" t="b">
        <v>0</v>
      </c>
      <c r="O1169" s="6">
        <f t="shared" si="108"/>
        <v>2</v>
      </c>
      <c r="P1169" t="s">
        <v>8284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7">
        <f t="shared" si="109"/>
        <v>340</v>
      </c>
      <c r="N1170" t="b">
        <v>0</v>
      </c>
      <c r="O1170" s="6">
        <f t="shared" si="108"/>
        <v>6</v>
      </c>
      <c r="P1170" t="s">
        <v>8284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7">
        <f t="shared" si="109"/>
        <v>5.666666666666667</v>
      </c>
      <c r="N1171" t="b">
        <v>0</v>
      </c>
      <c r="O1171" s="6">
        <f t="shared" si="108"/>
        <v>0</v>
      </c>
      <c r="P1171" t="s">
        <v>8284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7">
        <f t="shared" si="109"/>
        <v>50</v>
      </c>
      <c r="N1172" t="b">
        <v>0</v>
      </c>
      <c r="O1172" s="6">
        <f t="shared" si="108"/>
        <v>0</v>
      </c>
      <c r="P1172" t="s">
        <v>8284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7">
        <f t="shared" si="109"/>
        <v>25</v>
      </c>
      <c r="N1173" t="b">
        <v>0</v>
      </c>
      <c r="O1173" s="6">
        <f t="shared" si="108"/>
        <v>0</v>
      </c>
      <c r="P1173" t="s">
        <v>8284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7">
        <f t="shared" si="109"/>
        <v>0</v>
      </c>
      <c r="N1174" t="b">
        <v>0</v>
      </c>
      <c r="O1174" s="6">
        <f t="shared" si="108"/>
        <v>0</v>
      </c>
      <c r="P1174" t="s">
        <v>8284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7">
        <f t="shared" si="109"/>
        <v>30</v>
      </c>
      <c r="N1175" t="b">
        <v>0</v>
      </c>
      <c r="O1175" s="6">
        <f t="shared" si="108"/>
        <v>0</v>
      </c>
      <c r="P1175" t="s">
        <v>8284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7">
        <f t="shared" si="109"/>
        <v>46.631578947368418</v>
      </c>
      <c r="N1176" t="b">
        <v>0</v>
      </c>
      <c r="O1176" s="6">
        <f t="shared" si="108"/>
        <v>6</v>
      </c>
      <c r="P1176" t="s">
        <v>8284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7">
        <f t="shared" si="109"/>
        <v>65</v>
      </c>
      <c r="N1177" t="b">
        <v>0</v>
      </c>
      <c r="O1177" s="6">
        <f t="shared" si="108"/>
        <v>3</v>
      </c>
      <c r="P1177" t="s">
        <v>8284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7">
        <f t="shared" si="109"/>
        <v>10</v>
      </c>
      <c r="N1178" t="b">
        <v>0</v>
      </c>
      <c r="O1178" s="6">
        <f t="shared" si="108"/>
        <v>0</v>
      </c>
      <c r="P1178" t="s">
        <v>8284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7">
        <f t="shared" si="109"/>
        <v>0</v>
      </c>
      <c r="N1179" t="b">
        <v>0</v>
      </c>
      <c r="O1179" s="6">
        <f t="shared" si="108"/>
        <v>0</v>
      </c>
      <c r="P1179" t="s">
        <v>8284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7">
        <f t="shared" si="109"/>
        <v>5</v>
      </c>
      <c r="N1180" t="b">
        <v>0</v>
      </c>
      <c r="O1180" s="6">
        <f t="shared" si="108"/>
        <v>0</v>
      </c>
      <c r="P1180" t="s">
        <v>8284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7">
        <f t="shared" si="109"/>
        <v>640</v>
      </c>
      <c r="N1181" t="b">
        <v>0</v>
      </c>
      <c r="O1181" s="6">
        <f t="shared" si="108"/>
        <v>5</v>
      </c>
      <c r="P1181" t="s">
        <v>8284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7">
        <f t="shared" si="109"/>
        <v>69.117647058823536</v>
      </c>
      <c r="N1182" t="b">
        <v>0</v>
      </c>
      <c r="O1182" s="6">
        <f t="shared" si="108"/>
        <v>12</v>
      </c>
      <c r="P1182" t="s">
        <v>8284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7">
        <f t="shared" si="109"/>
        <v>1.3333333333333333</v>
      </c>
      <c r="N1183" t="b">
        <v>0</v>
      </c>
      <c r="O1183" s="6">
        <f t="shared" si="108"/>
        <v>0</v>
      </c>
      <c r="P1183" t="s">
        <v>8284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7">
        <f t="shared" si="109"/>
        <v>10.5</v>
      </c>
      <c r="N1184" t="b">
        <v>0</v>
      </c>
      <c r="O1184" s="6">
        <f t="shared" si="108"/>
        <v>4</v>
      </c>
      <c r="P1184" t="s">
        <v>8284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7">
        <f t="shared" si="109"/>
        <v>33.333333333333336</v>
      </c>
      <c r="N1185" t="b">
        <v>0</v>
      </c>
      <c r="O1185" s="6">
        <f t="shared" si="108"/>
        <v>4</v>
      </c>
      <c r="P1185" t="s">
        <v>8284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7">
        <f t="shared" si="109"/>
        <v>61.562666666666665</v>
      </c>
      <c r="N1186" t="b">
        <v>1</v>
      </c>
      <c r="O1186" s="6">
        <f t="shared" si="108"/>
        <v>105</v>
      </c>
      <c r="P1186" t="s">
        <v>8285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7">
        <f t="shared" si="109"/>
        <v>118.73873873873873</v>
      </c>
      <c r="N1187" t="b">
        <v>1</v>
      </c>
      <c r="O1187" s="6">
        <f t="shared" si="108"/>
        <v>105</v>
      </c>
      <c r="P1187" t="s">
        <v>8285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7">
        <f t="shared" si="109"/>
        <v>65.081300813008127</v>
      </c>
      <c r="N1188" t="b">
        <v>1</v>
      </c>
      <c r="O1188" s="6">
        <f t="shared" si="108"/>
        <v>107</v>
      </c>
      <c r="P1188" t="s">
        <v>8285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7">
        <f t="shared" si="109"/>
        <v>130.15714285714284</v>
      </c>
      <c r="N1189" t="b">
        <v>1</v>
      </c>
      <c r="O1189" s="6">
        <f t="shared" si="108"/>
        <v>104</v>
      </c>
      <c r="P1189" t="s">
        <v>8285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7">
        <f t="shared" si="109"/>
        <v>37.776470588235291</v>
      </c>
      <c r="N1190" t="b">
        <v>1</v>
      </c>
      <c r="O1190" s="6">
        <f t="shared" si="108"/>
        <v>161</v>
      </c>
      <c r="P1190" t="s">
        <v>8285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7">
        <f t="shared" si="109"/>
        <v>112.79069767441861</v>
      </c>
      <c r="N1191" t="b">
        <v>1</v>
      </c>
      <c r="O1191" s="6">
        <f t="shared" si="108"/>
        <v>108</v>
      </c>
      <c r="P1191" t="s">
        <v>8285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7">
        <f t="shared" si="109"/>
        <v>51.92307692307692</v>
      </c>
      <c r="N1192" t="b">
        <v>1</v>
      </c>
      <c r="O1192" s="6">
        <f t="shared" si="108"/>
        <v>135</v>
      </c>
      <c r="P1192" t="s">
        <v>8285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7">
        <f t="shared" si="109"/>
        <v>89.242424242424249</v>
      </c>
      <c r="N1193" t="b">
        <v>1</v>
      </c>
      <c r="O1193" s="6">
        <f t="shared" si="108"/>
        <v>109</v>
      </c>
      <c r="P1193" t="s">
        <v>8285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7">
        <f t="shared" si="109"/>
        <v>19.333333333333332</v>
      </c>
      <c r="N1194" t="b">
        <v>1</v>
      </c>
      <c r="O1194" s="6">
        <f t="shared" si="108"/>
        <v>290</v>
      </c>
      <c r="P1194" t="s">
        <v>8285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7">
        <f t="shared" si="109"/>
        <v>79.967032967032964</v>
      </c>
      <c r="N1195" t="b">
        <v>1</v>
      </c>
      <c r="O1195" s="6">
        <f t="shared" si="108"/>
        <v>104</v>
      </c>
      <c r="P1195" t="s">
        <v>8285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7">
        <f t="shared" si="109"/>
        <v>56.414565826330531</v>
      </c>
      <c r="N1196" t="b">
        <v>1</v>
      </c>
      <c r="O1196" s="6">
        <f t="shared" si="108"/>
        <v>322</v>
      </c>
      <c r="P1196" t="s">
        <v>8285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7">
        <f t="shared" si="109"/>
        <v>79.411764705882348</v>
      </c>
      <c r="N1197" t="b">
        <v>1</v>
      </c>
      <c r="O1197" s="6">
        <f t="shared" si="108"/>
        <v>135</v>
      </c>
      <c r="P1197" t="s">
        <v>8285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7">
        <f t="shared" si="109"/>
        <v>76.439453125</v>
      </c>
      <c r="N1198" t="b">
        <v>1</v>
      </c>
      <c r="O1198" s="6">
        <f t="shared" si="108"/>
        <v>270</v>
      </c>
      <c r="P1198" t="s">
        <v>8285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7">
        <f t="shared" si="109"/>
        <v>121</v>
      </c>
      <c r="N1199" t="b">
        <v>1</v>
      </c>
      <c r="O1199" s="6">
        <f t="shared" si="108"/>
        <v>253</v>
      </c>
      <c r="P1199" t="s">
        <v>8285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7">
        <f t="shared" si="109"/>
        <v>54.616766467065865</v>
      </c>
      <c r="N1200" t="b">
        <v>1</v>
      </c>
      <c r="O1200" s="6">
        <f t="shared" si="108"/>
        <v>261</v>
      </c>
      <c r="P1200" t="s">
        <v>8285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7">
        <f t="shared" si="109"/>
        <v>299.22222222222223</v>
      </c>
      <c r="N1201" t="b">
        <v>1</v>
      </c>
      <c r="O1201" s="6">
        <f t="shared" si="108"/>
        <v>101</v>
      </c>
      <c r="P1201" t="s">
        <v>8285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7">
        <f t="shared" si="109"/>
        <v>58.533980582524272</v>
      </c>
      <c r="N1202" t="b">
        <v>1</v>
      </c>
      <c r="O1202" s="6">
        <f t="shared" si="108"/>
        <v>126</v>
      </c>
      <c r="P1202" t="s">
        <v>8285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7">
        <f t="shared" si="109"/>
        <v>55.371801801801809</v>
      </c>
      <c r="N1203" t="b">
        <v>1</v>
      </c>
      <c r="O1203" s="6">
        <f t="shared" si="108"/>
        <v>102</v>
      </c>
      <c r="P1203" t="s">
        <v>8285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7">
        <f t="shared" si="109"/>
        <v>183.80442804428046</v>
      </c>
      <c r="N1204" t="b">
        <v>1</v>
      </c>
      <c r="O1204" s="6">
        <f t="shared" si="108"/>
        <v>199</v>
      </c>
      <c r="P1204" t="s">
        <v>8285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7">
        <f t="shared" si="109"/>
        <v>165.34653465346534</v>
      </c>
      <c r="N1205" t="b">
        <v>1</v>
      </c>
      <c r="O1205" s="6">
        <f t="shared" si="108"/>
        <v>102</v>
      </c>
      <c r="P1205" t="s">
        <v>8285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7">
        <f t="shared" si="109"/>
        <v>234.78947368421052</v>
      </c>
      <c r="N1206" t="b">
        <v>1</v>
      </c>
      <c r="O1206" s="6">
        <f t="shared" si="108"/>
        <v>103</v>
      </c>
      <c r="P1206" t="s">
        <v>8285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7">
        <f t="shared" si="109"/>
        <v>211.48387096774192</v>
      </c>
      <c r="N1207" t="b">
        <v>1</v>
      </c>
      <c r="O1207" s="6">
        <f t="shared" si="108"/>
        <v>101</v>
      </c>
      <c r="P1207" t="s">
        <v>8285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7">
        <f t="shared" si="109"/>
        <v>32.34375</v>
      </c>
      <c r="N1208" t="b">
        <v>1</v>
      </c>
      <c r="O1208" s="6">
        <f t="shared" si="108"/>
        <v>115</v>
      </c>
      <c r="P1208" t="s">
        <v>8285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7">
        <f t="shared" si="109"/>
        <v>123.37588652482269</v>
      </c>
      <c r="N1209" t="b">
        <v>1</v>
      </c>
      <c r="O1209" s="6">
        <f t="shared" si="108"/>
        <v>104</v>
      </c>
      <c r="P1209" t="s">
        <v>8285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7">
        <f t="shared" si="109"/>
        <v>207.06666666666666</v>
      </c>
      <c r="N1210" t="b">
        <v>1</v>
      </c>
      <c r="O1210" s="6">
        <f t="shared" si="108"/>
        <v>155</v>
      </c>
      <c r="P1210" t="s">
        <v>8285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7">
        <f t="shared" si="109"/>
        <v>138.2608695652174</v>
      </c>
      <c r="N1211" t="b">
        <v>1</v>
      </c>
      <c r="O1211" s="6">
        <f t="shared" si="108"/>
        <v>106</v>
      </c>
      <c r="P1211" t="s">
        <v>8285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7">
        <f t="shared" si="109"/>
        <v>493.81553398058253</v>
      </c>
      <c r="N1212" t="b">
        <v>1</v>
      </c>
      <c r="O1212" s="6">
        <f t="shared" si="108"/>
        <v>254</v>
      </c>
      <c r="P1212" t="s">
        <v>8285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7">
        <f t="shared" si="109"/>
        <v>168.5</v>
      </c>
      <c r="N1213" t="b">
        <v>1</v>
      </c>
      <c r="O1213" s="6">
        <f t="shared" si="108"/>
        <v>101</v>
      </c>
      <c r="P1213" t="s">
        <v>8285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7">
        <f t="shared" si="109"/>
        <v>38.867469879518069</v>
      </c>
      <c r="N1214" t="b">
        <v>1</v>
      </c>
      <c r="O1214" s="6">
        <f t="shared" si="108"/>
        <v>129</v>
      </c>
      <c r="P1214" t="s">
        <v>8285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7">
        <f t="shared" si="109"/>
        <v>61.527777777777779</v>
      </c>
      <c r="N1215" t="b">
        <v>1</v>
      </c>
      <c r="O1215" s="6">
        <f t="shared" si="108"/>
        <v>102</v>
      </c>
      <c r="P1215" t="s">
        <v>8285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7">
        <f t="shared" si="109"/>
        <v>105.44</v>
      </c>
      <c r="N1216" t="b">
        <v>1</v>
      </c>
      <c r="O1216" s="6">
        <f t="shared" si="108"/>
        <v>132</v>
      </c>
      <c r="P1216" t="s">
        <v>8285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7">
        <f t="shared" si="109"/>
        <v>71.592003642987251</v>
      </c>
      <c r="N1217" t="b">
        <v>1</v>
      </c>
      <c r="O1217" s="6">
        <f t="shared" si="108"/>
        <v>786</v>
      </c>
      <c r="P1217" t="s">
        <v>8285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7">
        <f t="shared" si="109"/>
        <v>91.882882882882882</v>
      </c>
      <c r="N1218" t="b">
        <v>1</v>
      </c>
      <c r="O1218" s="6">
        <f t="shared" ref="O1218:O1281" si="114">ROUND((E1218/D1218)*100,0)</f>
        <v>146</v>
      </c>
      <c r="P1218" t="s">
        <v>8285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7">
        <f t="shared" ref="M1219:M1282" si="115">IF(L1219 = 0, 0, E1219/L1219)</f>
        <v>148.57377049180329</v>
      </c>
      <c r="N1219" t="b">
        <v>1</v>
      </c>
      <c r="O1219" s="6">
        <f t="shared" si="114"/>
        <v>103</v>
      </c>
      <c r="P1219" t="s">
        <v>8285</v>
      </c>
      <c r="Q1219" t="str">
        <f t="shared" ref="Q1219:Q1282" si="116">LEFT(P1219,FIND("/",P1219)-1)</f>
        <v>photography</v>
      </c>
      <c r="R1219" t="str">
        <f t="shared" ref="R1219:R1282" si="117">REPLACE(P1219,1,FIND("/",P1219),"")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7">
        <f t="shared" si="115"/>
        <v>174.2134831460674</v>
      </c>
      <c r="N1220" t="b">
        <v>1</v>
      </c>
      <c r="O1220" s="6">
        <f t="shared" si="114"/>
        <v>172</v>
      </c>
      <c r="P1220" t="s">
        <v>8285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7">
        <f t="shared" si="115"/>
        <v>102.86166007905139</v>
      </c>
      <c r="N1221" t="b">
        <v>1</v>
      </c>
      <c r="O1221" s="6">
        <f t="shared" si="114"/>
        <v>159</v>
      </c>
      <c r="P1221" t="s">
        <v>8285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7">
        <f t="shared" si="115"/>
        <v>111.17857142857143</v>
      </c>
      <c r="N1222" t="b">
        <v>1</v>
      </c>
      <c r="O1222" s="6">
        <f t="shared" si="114"/>
        <v>104</v>
      </c>
      <c r="P1222" t="s">
        <v>8285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7">
        <f t="shared" si="115"/>
        <v>23.796213592233013</v>
      </c>
      <c r="N1223" t="b">
        <v>1</v>
      </c>
      <c r="O1223" s="6">
        <f t="shared" si="114"/>
        <v>111</v>
      </c>
      <c r="P1223" t="s">
        <v>8285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7">
        <f t="shared" si="115"/>
        <v>81.268115942028984</v>
      </c>
      <c r="N1224" t="b">
        <v>1</v>
      </c>
      <c r="O1224" s="6">
        <f t="shared" si="114"/>
        <v>280</v>
      </c>
      <c r="P1224" t="s">
        <v>8285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7">
        <f t="shared" si="115"/>
        <v>116.21465968586388</v>
      </c>
      <c r="N1225" t="b">
        <v>1</v>
      </c>
      <c r="O1225" s="6">
        <f t="shared" si="114"/>
        <v>112</v>
      </c>
      <c r="P1225" t="s">
        <v>8285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7">
        <f t="shared" si="115"/>
        <v>58.888888888888886</v>
      </c>
      <c r="N1226" t="b">
        <v>0</v>
      </c>
      <c r="O1226" s="6">
        <f t="shared" si="114"/>
        <v>7</v>
      </c>
      <c r="P1226" t="s">
        <v>8286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7">
        <f t="shared" si="115"/>
        <v>44</v>
      </c>
      <c r="N1227" t="b">
        <v>0</v>
      </c>
      <c r="O1227" s="6">
        <f t="shared" si="114"/>
        <v>4</v>
      </c>
      <c r="P1227" t="s">
        <v>8286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7">
        <f t="shared" si="115"/>
        <v>48.424999999999997</v>
      </c>
      <c r="N1228" t="b">
        <v>0</v>
      </c>
      <c r="O1228" s="6">
        <f t="shared" si="114"/>
        <v>4</v>
      </c>
      <c r="P1228" t="s">
        <v>8286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7">
        <f t="shared" si="115"/>
        <v>0</v>
      </c>
      <c r="N1229" t="b">
        <v>0</v>
      </c>
      <c r="O1229" s="6">
        <f t="shared" si="114"/>
        <v>0</v>
      </c>
      <c r="P1229" t="s">
        <v>8286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7">
        <f t="shared" si="115"/>
        <v>61.041666666666664</v>
      </c>
      <c r="N1230" t="b">
        <v>0</v>
      </c>
      <c r="O1230" s="6">
        <f t="shared" si="114"/>
        <v>29</v>
      </c>
      <c r="P1230" t="s">
        <v>8286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7">
        <f t="shared" si="115"/>
        <v>25</v>
      </c>
      <c r="N1231" t="b">
        <v>0</v>
      </c>
      <c r="O1231" s="6">
        <f t="shared" si="114"/>
        <v>1</v>
      </c>
      <c r="P1231" t="s">
        <v>8286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7">
        <f t="shared" si="115"/>
        <v>0</v>
      </c>
      <c r="N1232" t="b">
        <v>0</v>
      </c>
      <c r="O1232" s="6">
        <f t="shared" si="114"/>
        <v>0</v>
      </c>
      <c r="P1232" t="s">
        <v>8286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7">
        <f t="shared" si="115"/>
        <v>0</v>
      </c>
      <c r="N1233" t="b">
        <v>0</v>
      </c>
      <c r="O1233" s="6">
        <f t="shared" si="114"/>
        <v>0</v>
      </c>
      <c r="P1233" t="s">
        <v>8286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7">
        <f t="shared" si="115"/>
        <v>40</v>
      </c>
      <c r="N1234" t="b">
        <v>0</v>
      </c>
      <c r="O1234" s="6">
        <f t="shared" si="114"/>
        <v>1</v>
      </c>
      <c r="P1234" t="s">
        <v>8286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7">
        <f t="shared" si="115"/>
        <v>19.333333333333332</v>
      </c>
      <c r="N1235" t="b">
        <v>0</v>
      </c>
      <c r="O1235" s="6">
        <f t="shared" si="114"/>
        <v>12</v>
      </c>
      <c r="P1235" t="s">
        <v>8286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7">
        <f t="shared" si="115"/>
        <v>0</v>
      </c>
      <c r="N1236" t="b">
        <v>0</v>
      </c>
      <c r="O1236" s="6">
        <f t="shared" si="114"/>
        <v>0</v>
      </c>
      <c r="P1236" t="s">
        <v>8286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7">
        <f t="shared" si="115"/>
        <v>35</v>
      </c>
      <c r="N1237" t="b">
        <v>0</v>
      </c>
      <c r="O1237" s="6">
        <f t="shared" si="114"/>
        <v>3</v>
      </c>
      <c r="P1237" t="s">
        <v>8286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7">
        <f t="shared" si="115"/>
        <v>0</v>
      </c>
      <c r="N1238" t="b">
        <v>0</v>
      </c>
      <c r="O1238" s="6">
        <f t="shared" si="114"/>
        <v>0</v>
      </c>
      <c r="P1238" t="s">
        <v>8286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7">
        <f t="shared" si="115"/>
        <v>0</v>
      </c>
      <c r="N1239" t="b">
        <v>0</v>
      </c>
      <c r="O1239" s="6">
        <f t="shared" si="114"/>
        <v>0</v>
      </c>
      <c r="P1239" t="s">
        <v>8286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7">
        <f t="shared" si="115"/>
        <v>59.333333333333336</v>
      </c>
      <c r="N1240" t="b">
        <v>0</v>
      </c>
      <c r="O1240" s="6">
        <f t="shared" si="114"/>
        <v>18</v>
      </c>
      <c r="P1240" t="s">
        <v>8286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7">
        <f t="shared" si="115"/>
        <v>0</v>
      </c>
      <c r="N1241" t="b">
        <v>0</v>
      </c>
      <c r="O1241" s="6">
        <f t="shared" si="114"/>
        <v>0</v>
      </c>
      <c r="P1241" t="s">
        <v>8286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7">
        <f t="shared" si="115"/>
        <v>30.125</v>
      </c>
      <c r="N1242" t="b">
        <v>0</v>
      </c>
      <c r="O1242" s="6">
        <f t="shared" si="114"/>
        <v>3</v>
      </c>
      <c r="P1242" t="s">
        <v>8286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7">
        <f t="shared" si="115"/>
        <v>74.617647058823536</v>
      </c>
      <c r="N1243" t="b">
        <v>0</v>
      </c>
      <c r="O1243" s="6">
        <f t="shared" si="114"/>
        <v>51</v>
      </c>
      <c r="P1243" t="s">
        <v>8286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7">
        <f t="shared" si="115"/>
        <v>5</v>
      </c>
      <c r="N1244" t="b">
        <v>0</v>
      </c>
      <c r="O1244" s="6">
        <f t="shared" si="114"/>
        <v>1</v>
      </c>
      <c r="P1244" t="s">
        <v>8286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7">
        <f t="shared" si="115"/>
        <v>44.5</v>
      </c>
      <c r="N1245" t="b">
        <v>0</v>
      </c>
      <c r="O1245" s="6">
        <f t="shared" si="114"/>
        <v>14</v>
      </c>
      <c r="P1245" t="s">
        <v>8286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7">
        <f t="shared" si="115"/>
        <v>46.133333333333333</v>
      </c>
      <c r="N1246" t="b">
        <v>1</v>
      </c>
      <c r="O1246" s="6">
        <f t="shared" si="114"/>
        <v>104</v>
      </c>
      <c r="P1246" t="s">
        <v>8276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7">
        <f t="shared" si="115"/>
        <v>141.47058823529412</v>
      </c>
      <c r="N1247" t="b">
        <v>1</v>
      </c>
      <c r="O1247" s="6">
        <f t="shared" si="114"/>
        <v>120</v>
      </c>
      <c r="P1247" t="s">
        <v>8276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7">
        <f t="shared" si="115"/>
        <v>75.483870967741936</v>
      </c>
      <c r="N1248" t="b">
        <v>1</v>
      </c>
      <c r="O1248" s="6">
        <f t="shared" si="114"/>
        <v>117</v>
      </c>
      <c r="P1248" t="s">
        <v>8276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7">
        <f t="shared" si="115"/>
        <v>85.5</v>
      </c>
      <c r="N1249" t="b">
        <v>1</v>
      </c>
      <c r="O1249" s="6">
        <f t="shared" si="114"/>
        <v>122</v>
      </c>
      <c r="P1249" t="s">
        <v>8276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7">
        <f t="shared" si="115"/>
        <v>64.254237288135599</v>
      </c>
      <c r="N1250" t="b">
        <v>1</v>
      </c>
      <c r="O1250" s="6">
        <f t="shared" si="114"/>
        <v>152</v>
      </c>
      <c r="P1250" t="s">
        <v>8276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7">
        <f t="shared" si="115"/>
        <v>64.46913580246914</v>
      </c>
      <c r="N1251" t="b">
        <v>1</v>
      </c>
      <c r="O1251" s="6">
        <f t="shared" si="114"/>
        <v>104</v>
      </c>
      <c r="P1251" t="s">
        <v>8276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7">
        <f t="shared" si="115"/>
        <v>118.2007874015748</v>
      </c>
      <c r="N1252" t="b">
        <v>1</v>
      </c>
      <c r="O1252" s="6">
        <f t="shared" si="114"/>
        <v>200</v>
      </c>
      <c r="P1252" t="s">
        <v>8276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7">
        <f t="shared" si="115"/>
        <v>82.540540540540547</v>
      </c>
      <c r="N1253" t="b">
        <v>1</v>
      </c>
      <c r="O1253" s="6">
        <f t="shared" si="114"/>
        <v>102</v>
      </c>
      <c r="P1253" t="s">
        <v>8276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7">
        <f t="shared" si="115"/>
        <v>34.170212765957444</v>
      </c>
      <c r="N1254" t="b">
        <v>1</v>
      </c>
      <c r="O1254" s="6">
        <f t="shared" si="114"/>
        <v>138</v>
      </c>
      <c r="P1254" t="s">
        <v>8276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7">
        <f t="shared" si="115"/>
        <v>42.73322081575246</v>
      </c>
      <c r="N1255" t="b">
        <v>1</v>
      </c>
      <c r="O1255" s="6">
        <f t="shared" si="114"/>
        <v>303833</v>
      </c>
      <c r="P1255" t="s">
        <v>8276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7">
        <f t="shared" si="115"/>
        <v>94.489361702127653</v>
      </c>
      <c r="N1256" t="b">
        <v>1</v>
      </c>
      <c r="O1256" s="6">
        <f t="shared" si="114"/>
        <v>199</v>
      </c>
      <c r="P1256" t="s">
        <v>8276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7">
        <f t="shared" si="115"/>
        <v>55.697247706422019</v>
      </c>
      <c r="N1257" t="b">
        <v>1</v>
      </c>
      <c r="O1257" s="6">
        <f t="shared" si="114"/>
        <v>202</v>
      </c>
      <c r="P1257" t="s">
        <v>8276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7">
        <f t="shared" si="115"/>
        <v>98.030831024930734</v>
      </c>
      <c r="N1258" t="b">
        <v>1</v>
      </c>
      <c r="O1258" s="6">
        <f t="shared" si="114"/>
        <v>118</v>
      </c>
      <c r="P1258" t="s">
        <v>8276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7">
        <f t="shared" si="115"/>
        <v>92.102272727272734</v>
      </c>
      <c r="N1259" t="b">
        <v>1</v>
      </c>
      <c r="O1259" s="6">
        <f t="shared" si="114"/>
        <v>295</v>
      </c>
      <c r="P1259" t="s">
        <v>8276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7">
        <f t="shared" si="115"/>
        <v>38.175462686567165</v>
      </c>
      <c r="N1260" t="b">
        <v>1</v>
      </c>
      <c r="O1260" s="6">
        <f t="shared" si="114"/>
        <v>213</v>
      </c>
      <c r="P1260" t="s">
        <v>8276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7">
        <f t="shared" si="115"/>
        <v>27.145833333333332</v>
      </c>
      <c r="N1261" t="b">
        <v>1</v>
      </c>
      <c r="O1261" s="6">
        <f t="shared" si="114"/>
        <v>104</v>
      </c>
      <c r="P1261" t="s">
        <v>8276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7">
        <f t="shared" si="115"/>
        <v>50.689189189189186</v>
      </c>
      <c r="N1262" t="b">
        <v>1</v>
      </c>
      <c r="O1262" s="6">
        <f t="shared" si="114"/>
        <v>114</v>
      </c>
      <c r="P1262" t="s">
        <v>8276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7">
        <f t="shared" si="115"/>
        <v>38.942307692307693</v>
      </c>
      <c r="N1263" t="b">
        <v>1</v>
      </c>
      <c r="O1263" s="6">
        <f t="shared" si="114"/>
        <v>101</v>
      </c>
      <c r="P1263" t="s">
        <v>8276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7">
        <f t="shared" si="115"/>
        <v>77.638095238095232</v>
      </c>
      <c r="N1264" t="b">
        <v>1</v>
      </c>
      <c r="O1264" s="6">
        <f t="shared" si="114"/>
        <v>125</v>
      </c>
      <c r="P1264" t="s">
        <v>8276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7">
        <f t="shared" si="115"/>
        <v>43.536585365853661</v>
      </c>
      <c r="N1265" t="b">
        <v>1</v>
      </c>
      <c r="O1265" s="6">
        <f t="shared" si="114"/>
        <v>119</v>
      </c>
      <c r="P1265" t="s">
        <v>8276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7">
        <f t="shared" si="115"/>
        <v>31.823529411764707</v>
      </c>
      <c r="N1266" t="b">
        <v>1</v>
      </c>
      <c r="O1266" s="6">
        <f t="shared" si="114"/>
        <v>166</v>
      </c>
      <c r="P1266" t="s">
        <v>8276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7">
        <f t="shared" si="115"/>
        <v>63.184393939393942</v>
      </c>
      <c r="N1267" t="b">
        <v>1</v>
      </c>
      <c r="O1267" s="6">
        <f t="shared" si="114"/>
        <v>119</v>
      </c>
      <c r="P1267" t="s">
        <v>8276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7">
        <f t="shared" si="115"/>
        <v>190.9</v>
      </c>
      <c r="N1268" t="b">
        <v>1</v>
      </c>
      <c r="O1268" s="6">
        <f t="shared" si="114"/>
        <v>100</v>
      </c>
      <c r="P1268" t="s">
        <v>8276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7">
        <f t="shared" si="115"/>
        <v>140.85534591194968</v>
      </c>
      <c r="N1269" t="b">
        <v>1</v>
      </c>
      <c r="O1269" s="6">
        <f t="shared" si="114"/>
        <v>102</v>
      </c>
      <c r="P1269" t="s">
        <v>8276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7">
        <f t="shared" si="115"/>
        <v>76.92307692307692</v>
      </c>
      <c r="N1270" t="b">
        <v>1</v>
      </c>
      <c r="O1270" s="6">
        <f t="shared" si="114"/>
        <v>117</v>
      </c>
      <c r="P1270" t="s">
        <v>8276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7">
        <f t="shared" si="115"/>
        <v>99.15533980582525</v>
      </c>
      <c r="N1271" t="b">
        <v>1</v>
      </c>
      <c r="O1271" s="6">
        <f t="shared" si="114"/>
        <v>109</v>
      </c>
      <c r="P1271" t="s">
        <v>8276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7">
        <f t="shared" si="115"/>
        <v>67.881656804733723</v>
      </c>
      <c r="N1272" t="b">
        <v>1</v>
      </c>
      <c r="O1272" s="6">
        <f t="shared" si="114"/>
        <v>115</v>
      </c>
      <c r="P1272" t="s">
        <v>8276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7">
        <f t="shared" si="115"/>
        <v>246.29032258064515</v>
      </c>
      <c r="N1273" t="b">
        <v>1</v>
      </c>
      <c r="O1273" s="6">
        <f t="shared" si="114"/>
        <v>102</v>
      </c>
      <c r="P1273" t="s">
        <v>8276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7">
        <f t="shared" si="115"/>
        <v>189.28571428571428</v>
      </c>
      <c r="N1274" t="b">
        <v>1</v>
      </c>
      <c r="O1274" s="6">
        <f t="shared" si="114"/>
        <v>106</v>
      </c>
      <c r="P1274" t="s">
        <v>8276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7">
        <f t="shared" si="115"/>
        <v>76.666666666666671</v>
      </c>
      <c r="N1275" t="b">
        <v>1</v>
      </c>
      <c r="O1275" s="6">
        <f t="shared" si="114"/>
        <v>104</v>
      </c>
      <c r="P1275" t="s">
        <v>8276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7">
        <f t="shared" si="115"/>
        <v>82.963254817987149</v>
      </c>
      <c r="N1276" t="b">
        <v>1</v>
      </c>
      <c r="O1276" s="6">
        <f t="shared" si="114"/>
        <v>155</v>
      </c>
      <c r="P1276" t="s">
        <v>8276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7">
        <f t="shared" si="115"/>
        <v>62.522107969151669</v>
      </c>
      <c r="N1277" t="b">
        <v>1</v>
      </c>
      <c r="O1277" s="6">
        <f t="shared" si="114"/>
        <v>162</v>
      </c>
      <c r="P1277" t="s">
        <v>8276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7">
        <f t="shared" si="115"/>
        <v>46.06808823529412</v>
      </c>
      <c r="N1278" t="b">
        <v>1</v>
      </c>
      <c r="O1278" s="6">
        <f t="shared" si="114"/>
        <v>104</v>
      </c>
      <c r="P1278" t="s">
        <v>8276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7">
        <f t="shared" si="115"/>
        <v>38.543946731234868</v>
      </c>
      <c r="N1279" t="b">
        <v>1</v>
      </c>
      <c r="O1279" s="6">
        <f t="shared" si="114"/>
        <v>106</v>
      </c>
      <c r="P1279" t="s">
        <v>8276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7">
        <f t="shared" si="115"/>
        <v>53.005263157894738</v>
      </c>
      <c r="N1280" t="b">
        <v>1</v>
      </c>
      <c r="O1280" s="6">
        <f t="shared" si="114"/>
        <v>155</v>
      </c>
      <c r="P1280" t="s">
        <v>8276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7">
        <f t="shared" si="115"/>
        <v>73.355396825396824</v>
      </c>
      <c r="N1281" t="b">
        <v>1</v>
      </c>
      <c r="O1281" s="6">
        <f t="shared" si="114"/>
        <v>111</v>
      </c>
      <c r="P1281" t="s">
        <v>8276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7">
        <f t="shared" si="115"/>
        <v>127.97523076923076</v>
      </c>
      <c r="N1282" t="b">
        <v>1</v>
      </c>
      <c r="O1282" s="6">
        <f t="shared" ref="O1282:O1345" si="120">ROUND((E1282/D1282)*100,0)</f>
        <v>111</v>
      </c>
      <c r="P1282" t="s">
        <v>8276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7">
        <f t="shared" ref="M1283:M1346" si="121">IF(L1283 = 0, 0, E1283/L1283)</f>
        <v>104.72972972972973</v>
      </c>
      <c r="N1283" t="b">
        <v>1</v>
      </c>
      <c r="O1283" s="6">
        <f t="shared" si="120"/>
        <v>111</v>
      </c>
      <c r="P1283" t="s">
        <v>8276</v>
      </c>
      <c r="Q1283" t="str">
        <f t="shared" ref="Q1283:Q1346" si="122">LEFT(P1283,FIND("/",P1283)-1)</f>
        <v>music</v>
      </c>
      <c r="R1283" t="str">
        <f t="shared" ref="R1283:R1346" si="123">REPLACE(P1283,1,FIND("/",P1283),"")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7">
        <f t="shared" si="121"/>
        <v>67.671532846715323</v>
      </c>
      <c r="N1284" t="b">
        <v>1</v>
      </c>
      <c r="O1284" s="6">
        <f t="shared" si="120"/>
        <v>124</v>
      </c>
      <c r="P1284" t="s">
        <v>8276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7">
        <f t="shared" si="121"/>
        <v>95.931818181818187</v>
      </c>
      <c r="N1285" t="b">
        <v>1</v>
      </c>
      <c r="O1285" s="6">
        <f t="shared" si="120"/>
        <v>211</v>
      </c>
      <c r="P1285" t="s">
        <v>8276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7">
        <f t="shared" si="121"/>
        <v>65.161290322580641</v>
      </c>
      <c r="N1286" t="b">
        <v>1</v>
      </c>
      <c r="O1286" s="6">
        <f t="shared" si="120"/>
        <v>101</v>
      </c>
      <c r="P1286" t="s">
        <v>8271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7">
        <f t="shared" si="121"/>
        <v>32.269841269841272</v>
      </c>
      <c r="N1287" t="b">
        <v>1</v>
      </c>
      <c r="O1287" s="6">
        <f t="shared" si="120"/>
        <v>102</v>
      </c>
      <c r="P1287" t="s">
        <v>8271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7">
        <f t="shared" si="121"/>
        <v>81.25</v>
      </c>
      <c r="N1288" t="b">
        <v>1</v>
      </c>
      <c r="O1288" s="6">
        <f t="shared" si="120"/>
        <v>108</v>
      </c>
      <c r="P1288" t="s">
        <v>8271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7">
        <f t="shared" si="121"/>
        <v>24.2</v>
      </c>
      <c r="N1289" t="b">
        <v>1</v>
      </c>
      <c r="O1289" s="6">
        <f t="shared" si="120"/>
        <v>242</v>
      </c>
      <c r="P1289" t="s">
        <v>8271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7">
        <f t="shared" si="121"/>
        <v>65.868852459016395</v>
      </c>
      <c r="N1290" t="b">
        <v>1</v>
      </c>
      <c r="O1290" s="6">
        <f t="shared" si="120"/>
        <v>100</v>
      </c>
      <c r="P1290" t="s">
        <v>8271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7">
        <f t="shared" si="121"/>
        <v>36.07692307692308</v>
      </c>
      <c r="N1291" t="b">
        <v>1</v>
      </c>
      <c r="O1291" s="6">
        <f t="shared" si="120"/>
        <v>125</v>
      </c>
      <c r="P1291" t="s">
        <v>8271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7">
        <f t="shared" si="121"/>
        <v>44.186046511627907</v>
      </c>
      <c r="N1292" t="b">
        <v>1</v>
      </c>
      <c r="O1292" s="6">
        <f t="shared" si="120"/>
        <v>109</v>
      </c>
      <c r="P1292" t="s">
        <v>8271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7">
        <f t="shared" si="121"/>
        <v>104.07142857142857</v>
      </c>
      <c r="N1293" t="b">
        <v>1</v>
      </c>
      <c r="O1293" s="6">
        <f t="shared" si="120"/>
        <v>146</v>
      </c>
      <c r="P1293" t="s">
        <v>8271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7">
        <f t="shared" si="121"/>
        <v>35.96153846153846</v>
      </c>
      <c r="N1294" t="b">
        <v>1</v>
      </c>
      <c r="O1294" s="6">
        <f t="shared" si="120"/>
        <v>110</v>
      </c>
      <c r="P1294" t="s">
        <v>8271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7">
        <f t="shared" si="121"/>
        <v>127.79166666666667</v>
      </c>
      <c r="N1295" t="b">
        <v>1</v>
      </c>
      <c r="O1295" s="6">
        <f t="shared" si="120"/>
        <v>102</v>
      </c>
      <c r="P1295" t="s">
        <v>8271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7">
        <f t="shared" si="121"/>
        <v>27.727272727272727</v>
      </c>
      <c r="N1296" t="b">
        <v>1</v>
      </c>
      <c r="O1296" s="6">
        <f t="shared" si="120"/>
        <v>122</v>
      </c>
      <c r="P1296" t="s">
        <v>8271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7">
        <f t="shared" si="121"/>
        <v>39.828125</v>
      </c>
      <c r="N1297" t="b">
        <v>1</v>
      </c>
      <c r="O1297" s="6">
        <f t="shared" si="120"/>
        <v>102</v>
      </c>
      <c r="P1297" t="s">
        <v>8271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7">
        <f t="shared" si="121"/>
        <v>52.173913043478258</v>
      </c>
      <c r="N1298" t="b">
        <v>1</v>
      </c>
      <c r="O1298" s="6">
        <f t="shared" si="120"/>
        <v>141</v>
      </c>
      <c r="P1298" t="s">
        <v>8271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7">
        <f t="shared" si="121"/>
        <v>92.037815126050418</v>
      </c>
      <c r="N1299" t="b">
        <v>1</v>
      </c>
      <c r="O1299" s="6">
        <f t="shared" si="120"/>
        <v>110</v>
      </c>
      <c r="P1299" t="s">
        <v>8271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7">
        <f t="shared" si="121"/>
        <v>63.424242424242422</v>
      </c>
      <c r="N1300" t="b">
        <v>1</v>
      </c>
      <c r="O1300" s="6">
        <f t="shared" si="120"/>
        <v>105</v>
      </c>
      <c r="P1300" t="s">
        <v>8271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7">
        <f t="shared" si="121"/>
        <v>135.625</v>
      </c>
      <c r="N1301" t="b">
        <v>1</v>
      </c>
      <c r="O1301" s="6">
        <f t="shared" si="120"/>
        <v>124</v>
      </c>
      <c r="P1301" t="s">
        <v>8271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7">
        <f t="shared" si="121"/>
        <v>168.75</v>
      </c>
      <c r="N1302" t="b">
        <v>1</v>
      </c>
      <c r="O1302" s="6">
        <f t="shared" si="120"/>
        <v>135</v>
      </c>
      <c r="P1302" t="s">
        <v>8271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7">
        <f t="shared" si="121"/>
        <v>70.862068965517238</v>
      </c>
      <c r="N1303" t="b">
        <v>1</v>
      </c>
      <c r="O1303" s="6">
        <f t="shared" si="120"/>
        <v>103</v>
      </c>
      <c r="P1303" t="s">
        <v>8271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7">
        <f t="shared" si="121"/>
        <v>50</v>
      </c>
      <c r="N1304" t="b">
        <v>1</v>
      </c>
      <c r="O1304" s="6">
        <f t="shared" si="120"/>
        <v>100</v>
      </c>
      <c r="P1304" t="s">
        <v>8271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7">
        <f t="shared" si="121"/>
        <v>42.214166666666671</v>
      </c>
      <c r="N1305" t="b">
        <v>1</v>
      </c>
      <c r="O1305" s="6">
        <f t="shared" si="120"/>
        <v>130</v>
      </c>
      <c r="P1305" t="s">
        <v>8271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7">
        <f t="shared" si="121"/>
        <v>152.41346153846155</v>
      </c>
      <c r="N1306" t="b">
        <v>0</v>
      </c>
      <c r="O1306" s="6">
        <f t="shared" si="120"/>
        <v>40</v>
      </c>
      <c r="P1306" t="s">
        <v>8273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7">
        <f t="shared" si="121"/>
        <v>90.616279069767444</v>
      </c>
      <c r="N1307" t="b">
        <v>0</v>
      </c>
      <c r="O1307" s="6">
        <f t="shared" si="120"/>
        <v>26</v>
      </c>
      <c r="P1307" t="s">
        <v>8273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7">
        <f t="shared" si="121"/>
        <v>201.60393258426967</v>
      </c>
      <c r="N1308" t="b">
        <v>0</v>
      </c>
      <c r="O1308" s="6">
        <f t="shared" si="120"/>
        <v>65</v>
      </c>
      <c r="P1308" t="s">
        <v>8273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7">
        <f t="shared" si="121"/>
        <v>127.93333333333334</v>
      </c>
      <c r="N1309" t="b">
        <v>0</v>
      </c>
      <c r="O1309" s="6">
        <f t="shared" si="120"/>
        <v>12</v>
      </c>
      <c r="P1309" t="s">
        <v>8273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7">
        <f t="shared" si="121"/>
        <v>29.894736842105264</v>
      </c>
      <c r="N1310" t="b">
        <v>0</v>
      </c>
      <c r="O1310" s="6">
        <f t="shared" si="120"/>
        <v>11</v>
      </c>
      <c r="P1310" t="s">
        <v>8273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7">
        <f t="shared" si="121"/>
        <v>367.97142857142859</v>
      </c>
      <c r="N1311" t="b">
        <v>0</v>
      </c>
      <c r="O1311" s="6">
        <f t="shared" si="120"/>
        <v>112</v>
      </c>
      <c r="P1311" t="s">
        <v>8273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7">
        <f t="shared" si="121"/>
        <v>129.16666666666666</v>
      </c>
      <c r="N1312" t="b">
        <v>0</v>
      </c>
      <c r="O1312" s="6">
        <f t="shared" si="120"/>
        <v>16</v>
      </c>
      <c r="P1312" t="s">
        <v>8273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7">
        <f t="shared" si="121"/>
        <v>800.7</v>
      </c>
      <c r="N1313" t="b">
        <v>0</v>
      </c>
      <c r="O1313" s="6">
        <f t="shared" si="120"/>
        <v>32</v>
      </c>
      <c r="P1313" t="s">
        <v>8273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7">
        <f t="shared" si="121"/>
        <v>28</v>
      </c>
      <c r="N1314" t="b">
        <v>0</v>
      </c>
      <c r="O1314" s="6">
        <f t="shared" si="120"/>
        <v>1</v>
      </c>
      <c r="P1314" t="s">
        <v>8273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7">
        <f t="shared" si="121"/>
        <v>102.01639344262296</v>
      </c>
      <c r="N1315" t="b">
        <v>0</v>
      </c>
      <c r="O1315" s="6">
        <f t="shared" si="120"/>
        <v>31</v>
      </c>
      <c r="P1315" t="s">
        <v>8273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7">
        <f t="shared" si="121"/>
        <v>184.36363636363637</v>
      </c>
      <c r="N1316" t="b">
        <v>0</v>
      </c>
      <c r="O1316" s="6">
        <f t="shared" si="120"/>
        <v>1</v>
      </c>
      <c r="P1316" t="s">
        <v>8273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7">
        <f t="shared" si="121"/>
        <v>162.91935483870967</v>
      </c>
      <c r="N1317" t="b">
        <v>0</v>
      </c>
      <c r="O1317" s="6">
        <f t="shared" si="120"/>
        <v>40</v>
      </c>
      <c r="P1317" t="s">
        <v>8273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7">
        <f t="shared" si="121"/>
        <v>1</v>
      </c>
      <c r="N1318" t="b">
        <v>0</v>
      </c>
      <c r="O1318" s="6">
        <f t="shared" si="120"/>
        <v>0</v>
      </c>
      <c r="P1318" t="s">
        <v>8273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7">
        <f t="shared" si="121"/>
        <v>603.52631578947364</v>
      </c>
      <c r="N1319" t="b">
        <v>0</v>
      </c>
      <c r="O1319" s="6">
        <f t="shared" si="120"/>
        <v>6</v>
      </c>
      <c r="P1319" t="s">
        <v>8273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7">
        <f t="shared" si="121"/>
        <v>45.407407407407405</v>
      </c>
      <c r="N1320" t="b">
        <v>0</v>
      </c>
      <c r="O1320" s="6">
        <f t="shared" si="120"/>
        <v>15</v>
      </c>
      <c r="P1320" t="s">
        <v>8273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7">
        <f t="shared" si="121"/>
        <v>97.333333333333329</v>
      </c>
      <c r="N1321" t="b">
        <v>0</v>
      </c>
      <c r="O1321" s="6">
        <f t="shared" si="120"/>
        <v>15</v>
      </c>
      <c r="P1321" t="s">
        <v>8273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7">
        <f t="shared" si="121"/>
        <v>167.66666666666666</v>
      </c>
      <c r="N1322" t="b">
        <v>0</v>
      </c>
      <c r="O1322" s="6">
        <f t="shared" si="120"/>
        <v>1</v>
      </c>
      <c r="P1322" t="s">
        <v>8273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7">
        <f t="shared" si="121"/>
        <v>859.85714285714289</v>
      </c>
      <c r="N1323" t="b">
        <v>0</v>
      </c>
      <c r="O1323" s="6">
        <f t="shared" si="120"/>
        <v>1</v>
      </c>
      <c r="P1323" t="s">
        <v>8273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7">
        <f t="shared" si="121"/>
        <v>26.5</v>
      </c>
      <c r="N1324" t="b">
        <v>0</v>
      </c>
      <c r="O1324" s="6">
        <f t="shared" si="120"/>
        <v>0</v>
      </c>
      <c r="P1324" t="s">
        <v>8273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7">
        <f t="shared" si="121"/>
        <v>30.272727272727273</v>
      </c>
      <c r="N1325" t="b">
        <v>0</v>
      </c>
      <c r="O1325" s="6">
        <f t="shared" si="120"/>
        <v>9</v>
      </c>
      <c r="P1325" t="s">
        <v>8273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7">
        <f t="shared" si="121"/>
        <v>54.666666666666664</v>
      </c>
      <c r="N1326" t="b">
        <v>0</v>
      </c>
      <c r="O1326" s="6">
        <f t="shared" si="120"/>
        <v>10</v>
      </c>
      <c r="P1326" t="s">
        <v>8273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7">
        <f t="shared" si="121"/>
        <v>60.75</v>
      </c>
      <c r="N1327" t="b">
        <v>0</v>
      </c>
      <c r="O1327" s="6">
        <f t="shared" si="120"/>
        <v>2</v>
      </c>
      <c r="P1327" t="s">
        <v>8273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7">
        <f t="shared" si="121"/>
        <v>102.72727272727273</v>
      </c>
      <c r="N1328" t="b">
        <v>0</v>
      </c>
      <c r="O1328" s="6">
        <f t="shared" si="120"/>
        <v>1</v>
      </c>
      <c r="P1328" t="s">
        <v>8273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7">
        <f t="shared" si="121"/>
        <v>41.585365853658537</v>
      </c>
      <c r="N1329" t="b">
        <v>0</v>
      </c>
      <c r="O1329" s="6">
        <f t="shared" si="120"/>
        <v>4</v>
      </c>
      <c r="P1329" t="s">
        <v>8273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7">
        <f t="shared" si="121"/>
        <v>116.53333333333333</v>
      </c>
      <c r="N1330" t="b">
        <v>0</v>
      </c>
      <c r="O1330" s="6">
        <f t="shared" si="120"/>
        <v>2</v>
      </c>
      <c r="P1330" t="s">
        <v>8273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7">
        <f t="shared" si="121"/>
        <v>45.333333333333336</v>
      </c>
      <c r="N1331" t="b">
        <v>0</v>
      </c>
      <c r="O1331" s="6">
        <f t="shared" si="120"/>
        <v>1</v>
      </c>
      <c r="P1331" t="s">
        <v>8273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7">
        <f t="shared" si="121"/>
        <v>157.46</v>
      </c>
      <c r="N1332" t="b">
        <v>0</v>
      </c>
      <c r="O1332" s="6">
        <f t="shared" si="120"/>
        <v>22</v>
      </c>
      <c r="P1332" t="s">
        <v>8273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7">
        <f t="shared" si="121"/>
        <v>100.5</v>
      </c>
      <c r="N1333" t="b">
        <v>0</v>
      </c>
      <c r="O1333" s="6">
        <f t="shared" si="120"/>
        <v>1</v>
      </c>
      <c r="P1333" t="s">
        <v>8273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7">
        <f t="shared" si="121"/>
        <v>0</v>
      </c>
      <c r="N1334" t="b">
        <v>0</v>
      </c>
      <c r="O1334" s="6">
        <f t="shared" si="120"/>
        <v>0</v>
      </c>
      <c r="P1334" t="s">
        <v>8273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7">
        <f t="shared" si="121"/>
        <v>0</v>
      </c>
      <c r="N1335" t="b">
        <v>0</v>
      </c>
      <c r="O1335" s="6">
        <f t="shared" si="120"/>
        <v>0</v>
      </c>
      <c r="P1335" t="s">
        <v>8273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7">
        <f t="shared" si="121"/>
        <v>51.822463768115945</v>
      </c>
      <c r="N1336" t="b">
        <v>0</v>
      </c>
      <c r="O1336" s="6">
        <f t="shared" si="120"/>
        <v>11</v>
      </c>
      <c r="P1336" t="s">
        <v>8273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7">
        <f t="shared" si="121"/>
        <v>308.75</v>
      </c>
      <c r="N1337" t="b">
        <v>0</v>
      </c>
      <c r="O1337" s="6">
        <f t="shared" si="120"/>
        <v>20</v>
      </c>
      <c r="P1337" t="s">
        <v>8273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7">
        <f t="shared" si="121"/>
        <v>379.22767857142856</v>
      </c>
      <c r="N1338" t="b">
        <v>0</v>
      </c>
      <c r="O1338" s="6">
        <f t="shared" si="120"/>
        <v>85</v>
      </c>
      <c r="P1338" t="s">
        <v>8273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7">
        <f t="shared" si="121"/>
        <v>176.36428571428573</v>
      </c>
      <c r="N1339" t="b">
        <v>0</v>
      </c>
      <c r="O1339" s="6">
        <f t="shared" si="120"/>
        <v>49</v>
      </c>
      <c r="P1339" t="s">
        <v>8273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7">
        <f t="shared" si="121"/>
        <v>66.066666666666663</v>
      </c>
      <c r="N1340" t="b">
        <v>0</v>
      </c>
      <c r="O1340" s="6">
        <f t="shared" si="120"/>
        <v>3</v>
      </c>
      <c r="P1340" t="s">
        <v>8273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7">
        <f t="shared" si="121"/>
        <v>89.648648648648646</v>
      </c>
      <c r="N1341" t="b">
        <v>0</v>
      </c>
      <c r="O1341" s="6">
        <f t="shared" si="120"/>
        <v>7</v>
      </c>
      <c r="P1341" t="s">
        <v>8273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7">
        <f t="shared" si="121"/>
        <v>0</v>
      </c>
      <c r="N1342" t="b">
        <v>0</v>
      </c>
      <c r="O1342" s="6">
        <f t="shared" si="120"/>
        <v>0</v>
      </c>
      <c r="P1342" t="s">
        <v>8273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7">
        <f t="shared" si="121"/>
        <v>382.39130434782606</v>
      </c>
      <c r="N1343" t="b">
        <v>0</v>
      </c>
      <c r="O1343" s="6">
        <f t="shared" si="120"/>
        <v>70</v>
      </c>
      <c r="P1343" t="s">
        <v>8273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7">
        <f t="shared" si="121"/>
        <v>100</v>
      </c>
      <c r="N1344" t="b">
        <v>0</v>
      </c>
      <c r="O1344" s="6">
        <f t="shared" si="120"/>
        <v>0</v>
      </c>
      <c r="P1344" t="s">
        <v>8273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7">
        <f t="shared" si="121"/>
        <v>158.35603715170279</v>
      </c>
      <c r="N1345" t="b">
        <v>0</v>
      </c>
      <c r="O1345" s="6">
        <f t="shared" si="120"/>
        <v>102</v>
      </c>
      <c r="P1345" t="s">
        <v>8273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7">
        <f t="shared" si="121"/>
        <v>40.762589928057551</v>
      </c>
      <c r="N1346" t="b">
        <v>1</v>
      </c>
      <c r="O1346" s="6">
        <f t="shared" ref="O1346:O1409" si="126">ROUND((E1346/D1346)*100,0)</f>
        <v>378</v>
      </c>
      <c r="P1346" t="s">
        <v>8274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7">
        <f t="shared" ref="M1347:M1410" si="127">IF(L1347 = 0, 0, E1347/L1347)</f>
        <v>53.571428571428569</v>
      </c>
      <c r="N1347" t="b">
        <v>1</v>
      </c>
      <c r="O1347" s="6">
        <f t="shared" si="126"/>
        <v>125</v>
      </c>
      <c r="P1347" t="s">
        <v>8274</v>
      </c>
      <c r="Q1347" t="str">
        <f t="shared" ref="Q1347:Q1410" si="128">LEFT(P1347,FIND("/",P1347)-1)</f>
        <v>publishing</v>
      </c>
      <c r="R1347" t="str">
        <f t="shared" ref="R1347:R1410" si="129">REPLACE(P1347,1,FIND("/",P1347),"")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7">
        <f t="shared" si="127"/>
        <v>48.449664429530202</v>
      </c>
      <c r="N1348" t="b">
        <v>1</v>
      </c>
      <c r="O1348" s="6">
        <f t="shared" si="126"/>
        <v>147</v>
      </c>
      <c r="P1348" t="s">
        <v>8274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7">
        <f t="shared" si="127"/>
        <v>82.41935483870968</v>
      </c>
      <c r="N1349" t="b">
        <v>1</v>
      </c>
      <c r="O1349" s="6">
        <f t="shared" si="126"/>
        <v>102</v>
      </c>
      <c r="P1349" t="s">
        <v>8274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7">
        <f t="shared" si="127"/>
        <v>230.19230769230768</v>
      </c>
      <c r="N1350" t="b">
        <v>1</v>
      </c>
      <c r="O1350" s="6">
        <f t="shared" si="126"/>
        <v>102</v>
      </c>
      <c r="P1350" t="s">
        <v>8274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7">
        <f t="shared" si="127"/>
        <v>59.360465116279073</v>
      </c>
      <c r="N1351" t="b">
        <v>1</v>
      </c>
      <c r="O1351" s="6">
        <f t="shared" si="126"/>
        <v>204</v>
      </c>
      <c r="P1351" t="s">
        <v>8274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7">
        <f t="shared" si="127"/>
        <v>66.698717948717942</v>
      </c>
      <c r="N1352" t="b">
        <v>1</v>
      </c>
      <c r="O1352" s="6">
        <f t="shared" si="126"/>
        <v>104</v>
      </c>
      <c r="P1352" t="s">
        <v>8274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7">
        <f t="shared" si="127"/>
        <v>168.77500000000001</v>
      </c>
      <c r="N1353" t="b">
        <v>1</v>
      </c>
      <c r="O1353" s="6">
        <f t="shared" si="126"/>
        <v>101</v>
      </c>
      <c r="P1353" t="s">
        <v>8274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7">
        <f t="shared" si="127"/>
        <v>59.973568281938327</v>
      </c>
      <c r="N1354" t="b">
        <v>1</v>
      </c>
      <c r="O1354" s="6">
        <f t="shared" si="126"/>
        <v>136</v>
      </c>
      <c r="P1354" t="s">
        <v>8274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7">
        <f t="shared" si="127"/>
        <v>31.80952380952381</v>
      </c>
      <c r="N1355" t="b">
        <v>1</v>
      </c>
      <c r="O1355" s="6">
        <f t="shared" si="126"/>
        <v>134</v>
      </c>
      <c r="P1355" t="s">
        <v>8274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7">
        <f t="shared" si="127"/>
        <v>24.421875</v>
      </c>
      <c r="N1356" t="b">
        <v>1</v>
      </c>
      <c r="O1356" s="6">
        <f t="shared" si="126"/>
        <v>130</v>
      </c>
      <c r="P1356" t="s">
        <v>8274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7">
        <f t="shared" si="127"/>
        <v>25.347107438016529</v>
      </c>
      <c r="N1357" t="b">
        <v>1</v>
      </c>
      <c r="O1357" s="6">
        <f t="shared" si="126"/>
        <v>123</v>
      </c>
      <c r="P1357" t="s">
        <v>8274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7">
        <f t="shared" si="127"/>
        <v>71.443218390804603</v>
      </c>
      <c r="N1358" t="b">
        <v>1</v>
      </c>
      <c r="O1358" s="6">
        <f t="shared" si="126"/>
        <v>183</v>
      </c>
      <c r="P1358" t="s">
        <v>8274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7">
        <f t="shared" si="127"/>
        <v>38.553846153846152</v>
      </c>
      <c r="N1359" t="b">
        <v>1</v>
      </c>
      <c r="O1359" s="6">
        <f t="shared" si="126"/>
        <v>125</v>
      </c>
      <c r="P1359" t="s">
        <v>8274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7">
        <f t="shared" si="127"/>
        <v>68.367346938775512</v>
      </c>
      <c r="N1360" t="b">
        <v>1</v>
      </c>
      <c r="O1360" s="6">
        <f t="shared" si="126"/>
        <v>112</v>
      </c>
      <c r="P1360" t="s">
        <v>8274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7">
        <f t="shared" si="127"/>
        <v>40.210526315789473</v>
      </c>
      <c r="N1361" t="b">
        <v>1</v>
      </c>
      <c r="O1361" s="6">
        <f t="shared" si="126"/>
        <v>116</v>
      </c>
      <c r="P1361" t="s">
        <v>8274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7">
        <f t="shared" si="127"/>
        <v>32.074074074074076</v>
      </c>
      <c r="N1362" t="b">
        <v>1</v>
      </c>
      <c r="O1362" s="6">
        <f t="shared" si="126"/>
        <v>173</v>
      </c>
      <c r="P1362" t="s">
        <v>8274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7">
        <f t="shared" si="127"/>
        <v>28.632575757575758</v>
      </c>
      <c r="N1363" t="b">
        <v>1</v>
      </c>
      <c r="O1363" s="6">
        <f t="shared" si="126"/>
        <v>126</v>
      </c>
      <c r="P1363" t="s">
        <v>8274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7">
        <f t="shared" si="127"/>
        <v>43.64</v>
      </c>
      <c r="N1364" t="b">
        <v>1</v>
      </c>
      <c r="O1364" s="6">
        <f t="shared" si="126"/>
        <v>109</v>
      </c>
      <c r="P1364" t="s">
        <v>8274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7">
        <f t="shared" si="127"/>
        <v>40</v>
      </c>
      <c r="N1365" t="b">
        <v>1</v>
      </c>
      <c r="O1365" s="6">
        <f t="shared" si="126"/>
        <v>100</v>
      </c>
      <c r="P1365" t="s">
        <v>8274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7">
        <f t="shared" si="127"/>
        <v>346.04166666666669</v>
      </c>
      <c r="N1366" t="b">
        <v>1</v>
      </c>
      <c r="O1366" s="6">
        <f t="shared" si="126"/>
        <v>119</v>
      </c>
      <c r="P1366" t="s">
        <v>8276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7">
        <f t="shared" si="127"/>
        <v>81.739130434782609</v>
      </c>
      <c r="N1367" t="b">
        <v>1</v>
      </c>
      <c r="O1367" s="6">
        <f t="shared" si="126"/>
        <v>100</v>
      </c>
      <c r="P1367" t="s">
        <v>8276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7">
        <f t="shared" si="127"/>
        <v>64.535306122448986</v>
      </c>
      <c r="N1368" t="b">
        <v>1</v>
      </c>
      <c r="O1368" s="6">
        <f t="shared" si="126"/>
        <v>126</v>
      </c>
      <c r="P1368" t="s">
        <v>8276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7">
        <f t="shared" si="127"/>
        <v>63.477777777777774</v>
      </c>
      <c r="N1369" t="b">
        <v>1</v>
      </c>
      <c r="O1369" s="6">
        <f t="shared" si="126"/>
        <v>114</v>
      </c>
      <c r="P1369" t="s">
        <v>8276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7">
        <f t="shared" si="127"/>
        <v>63.620689655172413</v>
      </c>
      <c r="N1370" t="b">
        <v>1</v>
      </c>
      <c r="O1370" s="6">
        <f t="shared" si="126"/>
        <v>111</v>
      </c>
      <c r="P1370" t="s">
        <v>8276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7">
        <f t="shared" si="127"/>
        <v>83.967068965517228</v>
      </c>
      <c r="N1371" t="b">
        <v>1</v>
      </c>
      <c r="O1371" s="6">
        <f t="shared" si="126"/>
        <v>105</v>
      </c>
      <c r="P1371" t="s">
        <v>8276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7">
        <f t="shared" si="127"/>
        <v>77.75</v>
      </c>
      <c r="N1372" t="b">
        <v>1</v>
      </c>
      <c r="O1372" s="6">
        <f t="shared" si="126"/>
        <v>104</v>
      </c>
      <c r="P1372" t="s">
        <v>8276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7">
        <f t="shared" si="127"/>
        <v>107.07142857142857</v>
      </c>
      <c r="N1373" t="b">
        <v>1</v>
      </c>
      <c r="O1373" s="6">
        <f t="shared" si="126"/>
        <v>107</v>
      </c>
      <c r="P1373" t="s">
        <v>8276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7">
        <f t="shared" si="127"/>
        <v>38.75</v>
      </c>
      <c r="N1374" t="b">
        <v>1</v>
      </c>
      <c r="O1374" s="6">
        <f t="shared" si="126"/>
        <v>124</v>
      </c>
      <c r="P1374" t="s">
        <v>8276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7">
        <f t="shared" si="127"/>
        <v>201.94230769230768</v>
      </c>
      <c r="N1375" t="b">
        <v>1</v>
      </c>
      <c r="O1375" s="6">
        <f t="shared" si="126"/>
        <v>105</v>
      </c>
      <c r="P1375" t="s">
        <v>8276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7">
        <f t="shared" si="127"/>
        <v>43.060606060606062</v>
      </c>
      <c r="N1376" t="b">
        <v>1</v>
      </c>
      <c r="O1376" s="6">
        <f t="shared" si="126"/>
        <v>189</v>
      </c>
      <c r="P1376" t="s">
        <v>8276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7">
        <f t="shared" si="127"/>
        <v>62.871559633027523</v>
      </c>
      <c r="N1377" t="b">
        <v>1</v>
      </c>
      <c r="O1377" s="6">
        <f t="shared" si="126"/>
        <v>171</v>
      </c>
      <c r="P1377" t="s">
        <v>8276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7">
        <f t="shared" si="127"/>
        <v>55.607142857142854</v>
      </c>
      <c r="N1378" t="b">
        <v>1</v>
      </c>
      <c r="O1378" s="6">
        <f t="shared" si="126"/>
        <v>252</v>
      </c>
      <c r="P1378" t="s">
        <v>8276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7">
        <f t="shared" si="127"/>
        <v>48.70967741935484</v>
      </c>
      <c r="N1379" t="b">
        <v>1</v>
      </c>
      <c r="O1379" s="6">
        <f t="shared" si="126"/>
        <v>116</v>
      </c>
      <c r="P1379" t="s">
        <v>8276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7">
        <f t="shared" si="127"/>
        <v>30.578947368421051</v>
      </c>
      <c r="N1380" t="b">
        <v>1</v>
      </c>
      <c r="O1380" s="6">
        <f t="shared" si="126"/>
        <v>203</v>
      </c>
      <c r="P1380" t="s">
        <v>8276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7">
        <f t="shared" si="127"/>
        <v>73.907284768211923</v>
      </c>
      <c r="N1381" t="b">
        <v>1</v>
      </c>
      <c r="O1381" s="6">
        <f t="shared" si="126"/>
        <v>112</v>
      </c>
      <c r="P1381" t="s">
        <v>8276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7">
        <f t="shared" si="127"/>
        <v>21.2</v>
      </c>
      <c r="N1382" t="b">
        <v>1</v>
      </c>
      <c r="O1382" s="6">
        <f t="shared" si="126"/>
        <v>424</v>
      </c>
      <c r="P1382" t="s">
        <v>8276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7">
        <f t="shared" si="127"/>
        <v>73.356164383561648</v>
      </c>
      <c r="N1383" t="b">
        <v>1</v>
      </c>
      <c r="O1383" s="6">
        <f t="shared" si="126"/>
        <v>107</v>
      </c>
      <c r="P1383" t="s">
        <v>8276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7">
        <f t="shared" si="127"/>
        <v>56.412162162162161</v>
      </c>
      <c r="N1384" t="b">
        <v>1</v>
      </c>
      <c r="O1384" s="6">
        <f t="shared" si="126"/>
        <v>104</v>
      </c>
      <c r="P1384" t="s">
        <v>8276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7">
        <f t="shared" si="127"/>
        <v>50.247311827956992</v>
      </c>
      <c r="N1385" t="b">
        <v>1</v>
      </c>
      <c r="O1385" s="6">
        <f t="shared" si="126"/>
        <v>212</v>
      </c>
      <c r="P1385" t="s">
        <v>8276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7">
        <f t="shared" si="127"/>
        <v>68.936507936507937</v>
      </c>
      <c r="N1386" t="b">
        <v>1</v>
      </c>
      <c r="O1386" s="6">
        <f t="shared" si="126"/>
        <v>124</v>
      </c>
      <c r="P1386" t="s">
        <v>8276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7">
        <f t="shared" si="127"/>
        <v>65.914104477611943</v>
      </c>
      <c r="N1387" t="b">
        <v>1</v>
      </c>
      <c r="O1387" s="6">
        <f t="shared" si="126"/>
        <v>110</v>
      </c>
      <c r="P1387" t="s">
        <v>8276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7">
        <f t="shared" si="127"/>
        <v>62.5</v>
      </c>
      <c r="N1388" t="b">
        <v>1</v>
      </c>
      <c r="O1388" s="6">
        <f t="shared" si="126"/>
        <v>219</v>
      </c>
      <c r="P1388" t="s">
        <v>8276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7">
        <f t="shared" si="127"/>
        <v>70.064102564102569</v>
      </c>
      <c r="N1389" t="b">
        <v>1</v>
      </c>
      <c r="O1389" s="6">
        <f t="shared" si="126"/>
        <v>137</v>
      </c>
      <c r="P1389" t="s">
        <v>8276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7">
        <f t="shared" si="127"/>
        <v>60.181874999999998</v>
      </c>
      <c r="N1390" t="b">
        <v>1</v>
      </c>
      <c r="O1390" s="6">
        <f t="shared" si="126"/>
        <v>135</v>
      </c>
      <c r="P1390" t="s">
        <v>8276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7">
        <f t="shared" si="127"/>
        <v>21.382352941176471</v>
      </c>
      <c r="N1391" t="b">
        <v>1</v>
      </c>
      <c r="O1391" s="6">
        <f t="shared" si="126"/>
        <v>145</v>
      </c>
      <c r="P1391" t="s">
        <v>8276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7">
        <f t="shared" si="127"/>
        <v>160.78947368421052</v>
      </c>
      <c r="N1392" t="b">
        <v>1</v>
      </c>
      <c r="O1392" s="6">
        <f t="shared" si="126"/>
        <v>109</v>
      </c>
      <c r="P1392" t="s">
        <v>8276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7">
        <f t="shared" si="127"/>
        <v>42.384615384615387</v>
      </c>
      <c r="N1393" t="b">
        <v>1</v>
      </c>
      <c r="O1393" s="6">
        <f t="shared" si="126"/>
        <v>110</v>
      </c>
      <c r="P1393" t="s">
        <v>8276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7">
        <f t="shared" si="127"/>
        <v>27.317307692307693</v>
      </c>
      <c r="N1394" t="b">
        <v>1</v>
      </c>
      <c r="O1394" s="6">
        <f t="shared" si="126"/>
        <v>114</v>
      </c>
      <c r="P1394" t="s">
        <v>8276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7">
        <f t="shared" si="127"/>
        <v>196.82692307692307</v>
      </c>
      <c r="N1395" t="b">
        <v>1</v>
      </c>
      <c r="O1395" s="6">
        <f t="shared" si="126"/>
        <v>102</v>
      </c>
      <c r="P1395" t="s">
        <v>8276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7">
        <f t="shared" si="127"/>
        <v>53.882352941176471</v>
      </c>
      <c r="N1396" t="b">
        <v>1</v>
      </c>
      <c r="O1396" s="6">
        <f t="shared" si="126"/>
        <v>122</v>
      </c>
      <c r="P1396" t="s">
        <v>8276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7">
        <f t="shared" si="127"/>
        <v>47.756097560975611</v>
      </c>
      <c r="N1397" t="b">
        <v>1</v>
      </c>
      <c r="O1397" s="6">
        <f t="shared" si="126"/>
        <v>112</v>
      </c>
      <c r="P1397" t="s">
        <v>8276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7">
        <f t="shared" si="127"/>
        <v>88.191780821917803</v>
      </c>
      <c r="N1398" t="b">
        <v>1</v>
      </c>
      <c r="O1398" s="6">
        <f t="shared" si="126"/>
        <v>107</v>
      </c>
      <c r="P1398" t="s">
        <v>8276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7">
        <f t="shared" si="127"/>
        <v>72.056962025316452</v>
      </c>
      <c r="N1399" t="b">
        <v>1</v>
      </c>
      <c r="O1399" s="6">
        <f t="shared" si="126"/>
        <v>114</v>
      </c>
      <c r="P1399" t="s">
        <v>8276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7">
        <f t="shared" si="127"/>
        <v>74.246153846153845</v>
      </c>
      <c r="N1400" t="b">
        <v>1</v>
      </c>
      <c r="O1400" s="6">
        <f t="shared" si="126"/>
        <v>110</v>
      </c>
      <c r="P1400" t="s">
        <v>8276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7">
        <f t="shared" si="127"/>
        <v>61.701086956521742</v>
      </c>
      <c r="N1401" t="b">
        <v>1</v>
      </c>
      <c r="O1401" s="6">
        <f t="shared" si="126"/>
        <v>126</v>
      </c>
      <c r="P1401" t="s">
        <v>8276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7">
        <f t="shared" si="127"/>
        <v>17.235294117647058</v>
      </c>
      <c r="N1402" t="b">
        <v>1</v>
      </c>
      <c r="O1402" s="6">
        <f t="shared" si="126"/>
        <v>167</v>
      </c>
      <c r="P1402" t="s">
        <v>8276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7">
        <f t="shared" si="127"/>
        <v>51.720833333333331</v>
      </c>
      <c r="N1403" t="b">
        <v>1</v>
      </c>
      <c r="O1403" s="6">
        <f t="shared" si="126"/>
        <v>497</v>
      </c>
      <c r="P1403" t="s">
        <v>8276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7">
        <f t="shared" si="127"/>
        <v>24.150442477876105</v>
      </c>
      <c r="N1404" t="b">
        <v>1</v>
      </c>
      <c r="O1404" s="6">
        <f t="shared" si="126"/>
        <v>109</v>
      </c>
      <c r="P1404" t="s">
        <v>8276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7">
        <f t="shared" si="127"/>
        <v>62.166666666666664</v>
      </c>
      <c r="N1405" t="b">
        <v>1</v>
      </c>
      <c r="O1405" s="6">
        <f t="shared" si="126"/>
        <v>103</v>
      </c>
      <c r="P1405" t="s">
        <v>8276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7">
        <f t="shared" si="127"/>
        <v>48.2</v>
      </c>
      <c r="N1406" t="b">
        <v>0</v>
      </c>
      <c r="O1406" s="6">
        <f t="shared" si="126"/>
        <v>2</v>
      </c>
      <c r="P1406" t="s">
        <v>8287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7">
        <f t="shared" si="127"/>
        <v>6.1764705882352944</v>
      </c>
      <c r="N1407" t="b">
        <v>0</v>
      </c>
      <c r="O1407" s="6">
        <f t="shared" si="126"/>
        <v>0</v>
      </c>
      <c r="P1407" t="s">
        <v>8287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7">
        <f t="shared" si="127"/>
        <v>5</v>
      </c>
      <c r="N1408" t="b">
        <v>0</v>
      </c>
      <c r="O1408" s="6">
        <f t="shared" si="126"/>
        <v>0</v>
      </c>
      <c r="P1408" t="s">
        <v>8287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7">
        <f t="shared" si="127"/>
        <v>7.5</v>
      </c>
      <c r="N1409" t="b">
        <v>0</v>
      </c>
      <c r="O1409" s="6">
        <f t="shared" si="126"/>
        <v>1</v>
      </c>
      <c r="P1409" t="s">
        <v>8287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7">
        <f t="shared" si="127"/>
        <v>12</v>
      </c>
      <c r="N1410" t="b">
        <v>0</v>
      </c>
      <c r="O1410" s="6">
        <f t="shared" ref="O1410:O1473" si="132">ROUND((E1410/D1410)*100,0)</f>
        <v>7</v>
      </c>
      <c r="P1410" t="s">
        <v>8287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7">
        <f t="shared" ref="M1411:M1474" si="133">IF(L1411 = 0, 0, E1411/L1411)</f>
        <v>0</v>
      </c>
      <c r="N1411" t="b">
        <v>0</v>
      </c>
      <c r="O1411" s="6">
        <f t="shared" si="132"/>
        <v>0</v>
      </c>
      <c r="P1411" t="s">
        <v>8287</v>
      </c>
      <c r="Q1411" t="str">
        <f t="shared" ref="Q1411:Q1474" si="134">LEFT(P1411,FIND("/",P1411)-1)</f>
        <v>publishing</v>
      </c>
      <c r="R1411" t="str">
        <f t="shared" ref="R1411:R1474" si="135">REPLACE(P1411,1,FIND("/",P1411),"")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7">
        <f t="shared" si="133"/>
        <v>1</v>
      </c>
      <c r="N1412" t="b">
        <v>0</v>
      </c>
      <c r="O1412" s="6">
        <f t="shared" si="132"/>
        <v>0</v>
      </c>
      <c r="P1412" t="s">
        <v>8287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7">
        <f t="shared" si="133"/>
        <v>2.3333333333333335</v>
      </c>
      <c r="N1413" t="b">
        <v>0</v>
      </c>
      <c r="O1413" s="6">
        <f t="shared" si="132"/>
        <v>0</v>
      </c>
      <c r="P1413" t="s">
        <v>8287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7">
        <f t="shared" si="133"/>
        <v>24.615384615384617</v>
      </c>
      <c r="N1414" t="b">
        <v>0</v>
      </c>
      <c r="O1414" s="6">
        <f t="shared" si="132"/>
        <v>5</v>
      </c>
      <c r="P1414" t="s">
        <v>8287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7">
        <f t="shared" si="133"/>
        <v>100</v>
      </c>
      <c r="N1415" t="b">
        <v>0</v>
      </c>
      <c r="O1415" s="6">
        <f t="shared" si="132"/>
        <v>5</v>
      </c>
      <c r="P1415" t="s">
        <v>8287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7">
        <f t="shared" si="133"/>
        <v>1</v>
      </c>
      <c r="N1416" t="b">
        <v>0</v>
      </c>
      <c r="O1416" s="6">
        <f t="shared" si="132"/>
        <v>0</v>
      </c>
      <c r="P1416" t="s">
        <v>8287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7">
        <f t="shared" si="133"/>
        <v>88.888888888888886</v>
      </c>
      <c r="N1417" t="b">
        <v>0</v>
      </c>
      <c r="O1417" s="6">
        <f t="shared" si="132"/>
        <v>18</v>
      </c>
      <c r="P1417" t="s">
        <v>8287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7">
        <f t="shared" si="133"/>
        <v>0</v>
      </c>
      <c r="N1418" t="b">
        <v>0</v>
      </c>
      <c r="O1418" s="6">
        <f t="shared" si="132"/>
        <v>0</v>
      </c>
      <c r="P1418" t="s">
        <v>8287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7">
        <f t="shared" si="133"/>
        <v>27.5</v>
      </c>
      <c r="N1419" t="b">
        <v>0</v>
      </c>
      <c r="O1419" s="6">
        <f t="shared" si="132"/>
        <v>1</v>
      </c>
      <c r="P1419" t="s">
        <v>8287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7">
        <f t="shared" si="133"/>
        <v>6</v>
      </c>
      <c r="N1420" t="b">
        <v>0</v>
      </c>
      <c r="O1420" s="6">
        <f t="shared" si="132"/>
        <v>0</v>
      </c>
      <c r="P1420" t="s">
        <v>8287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7">
        <f t="shared" si="133"/>
        <v>44.5</v>
      </c>
      <c r="N1421" t="b">
        <v>0</v>
      </c>
      <c r="O1421" s="6">
        <f t="shared" si="132"/>
        <v>7</v>
      </c>
      <c r="P1421" t="s">
        <v>8287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7">
        <f t="shared" si="133"/>
        <v>1</v>
      </c>
      <c r="N1422" t="b">
        <v>0</v>
      </c>
      <c r="O1422" s="6">
        <f t="shared" si="132"/>
        <v>3</v>
      </c>
      <c r="P1422" t="s">
        <v>8287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7">
        <f t="shared" si="133"/>
        <v>100</v>
      </c>
      <c r="N1423" t="b">
        <v>0</v>
      </c>
      <c r="O1423" s="6">
        <f t="shared" si="132"/>
        <v>0</v>
      </c>
      <c r="P1423" t="s">
        <v>8287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7">
        <f t="shared" si="133"/>
        <v>13</v>
      </c>
      <c r="N1424" t="b">
        <v>0</v>
      </c>
      <c r="O1424" s="6">
        <f t="shared" si="132"/>
        <v>0</v>
      </c>
      <c r="P1424" t="s">
        <v>8287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7">
        <f t="shared" si="133"/>
        <v>100</v>
      </c>
      <c r="N1425" t="b">
        <v>0</v>
      </c>
      <c r="O1425" s="6">
        <f t="shared" si="132"/>
        <v>0</v>
      </c>
      <c r="P1425" t="s">
        <v>8287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7">
        <f t="shared" si="133"/>
        <v>109.07142857142857</v>
      </c>
      <c r="N1426" t="b">
        <v>0</v>
      </c>
      <c r="O1426" s="6">
        <f t="shared" si="132"/>
        <v>20</v>
      </c>
      <c r="P1426" t="s">
        <v>8287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7">
        <f t="shared" si="133"/>
        <v>0</v>
      </c>
      <c r="N1427" t="b">
        <v>0</v>
      </c>
      <c r="O1427" s="6">
        <f t="shared" si="132"/>
        <v>0</v>
      </c>
      <c r="P1427" t="s">
        <v>8287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7">
        <f t="shared" si="133"/>
        <v>0</v>
      </c>
      <c r="N1428" t="b">
        <v>0</v>
      </c>
      <c r="O1428" s="6">
        <f t="shared" si="132"/>
        <v>0</v>
      </c>
      <c r="P1428" t="s">
        <v>8287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7">
        <f t="shared" si="133"/>
        <v>104.75</v>
      </c>
      <c r="N1429" t="b">
        <v>0</v>
      </c>
      <c r="O1429" s="6">
        <f t="shared" si="132"/>
        <v>8</v>
      </c>
      <c r="P1429" t="s">
        <v>8287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7">
        <f t="shared" si="133"/>
        <v>15</v>
      </c>
      <c r="N1430" t="b">
        <v>0</v>
      </c>
      <c r="O1430" s="6">
        <f t="shared" si="132"/>
        <v>5</v>
      </c>
      <c r="P1430" t="s">
        <v>8287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7">
        <f t="shared" si="133"/>
        <v>0</v>
      </c>
      <c r="N1431" t="b">
        <v>0</v>
      </c>
      <c r="O1431" s="6">
        <f t="shared" si="132"/>
        <v>0</v>
      </c>
      <c r="P1431" t="s">
        <v>8287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7">
        <f t="shared" si="133"/>
        <v>80.599999999999994</v>
      </c>
      <c r="N1432" t="b">
        <v>0</v>
      </c>
      <c r="O1432" s="6">
        <f t="shared" si="132"/>
        <v>8</v>
      </c>
      <c r="P1432" t="s">
        <v>8287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7">
        <f t="shared" si="133"/>
        <v>115.55319148936171</v>
      </c>
      <c r="N1433" t="b">
        <v>0</v>
      </c>
      <c r="O1433" s="6">
        <f t="shared" si="132"/>
        <v>32</v>
      </c>
      <c r="P1433" t="s">
        <v>8287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7">
        <f t="shared" si="133"/>
        <v>0</v>
      </c>
      <c r="N1434" t="b">
        <v>0</v>
      </c>
      <c r="O1434" s="6">
        <f t="shared" si="132"/>
        <v>0</v>
      </c>
      <c r="P1434" t="s">
        <v>8287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7">
        <f t="shared" si="133"/>
        <v>80.5</v>
      </c>
      <c r="N1435" t="b">
        <v>0</v>
      </c>
      <c r="O1435" s="6">
        <f t="shared" si="132"/>
        <v>7</v>
      </c>
      <c r="P1435" t="s">
        <v>8287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7">
        <f t="shared" si="133"/>
        <v>744.5454545454545</v>
      </c>
      <c r="N1436" t="b">
        <v>0</v>
      </c>
      <c r="O1436" s="6">
        <f t="shared" si="132"/>
        <v>10</v>
      </c>
      <c r="P1436" t="s">
        <v>8287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7">
        <f t="shared" si="133"/>
        <v>7.5</v>
      </c>
      <c r="N1437" t="b">
        <v>0</v>
      </c>
      <c r="O1437" s="6">
        <f t="shared" si="132"/>
        <v>0</v>
      </c>
      <c r="P1437" t="s">
        <v>8287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7">
        <f t="shared" si="133"/>
        <v>38.5</v>
      </c>
      <c r="N1438" t="b">
        <v>0</v>
      </c>
      <c r="O1438" s="6">
        <f t="shared" si="132"/>
        <v>1</v>
      </c>
      <c r="P1438" t="s">
        <v>8287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7">
        <f t="shared" si="133"/>
        <v>36.68181818181818</v>
      </c>
      <c r="N1439" t="b">
        <v>0</v>
      </c>
      <c r="O1439" s="6">
        <f t="shared" si="132"/>
        <v>27</v>
      </c>
      <c r="P1439" t="s">
        <v>8287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7">
        <f t="shared" si="133"/>
        <v>75</v>
      </c>
      <c r="N1440" t="b">
        <v>0</v>
      </c>
      <c r="O1440" s="6">
        <f t="shared" si="132"/>
        <v>3</v>
      </c>
      <c r="P1440" t="s">
        <v>8287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7">
        <f t="shared" si="133"/>
        <v>30</v>
      </c>
      <c r="N1441" t="b">
        <v>0</v>
      </c>
      <c r="O1441" s="6">
        <f t="shared" si="132"/>
        <v>7</v>
      </c>
      <c r="P1441" t="s">
        <v>8287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7">
        <f t="shared" si="133"/>
        <v>1</v>
      </c>
      <c r="N1442" t="b">
        <v>0</v>
      </c>
      <c r="O1442" s="6">
        <f t="shared" si="132"/>
        <v>0</v>
      </c>
      <c r="P1442" t="s">
        <v>8287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7">
        <f t="shared" si="133"/>
        <v>673.33333333333337</v>
      </c>
      <c r="N1443" t="b">
        <v>0</v>
      </c>
      <c r="O1443" s="6">
        <f t="shared" si="132"/>
        <v>1</v>
      </c>
      <c r="P1443" t="s">
        <v>8287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7">
        <f t="shared" si="133"/>
        <v>0</v>
      </c>
      <c r="N1444" t="b">
        <v>0</v>
      </c>
      <c r="O1444" s="6">
        <f t="shared" si="132"/>
        <v>0</v>
      </c>
      <c r="P1444" t="s">
        <v>8287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7">
        <f t="shared" si="133"/>
        <v>0</v>
      </c>
      <c r="N1445" t="b">
        <v>0</v>
      </c>
      <c r="O1445" s="6">
        <f t="shared" si="132"/>
        <v>0</v>
      </c>
      <c r="P1445" t="s">
        <v>8287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7">
        <f t="shared" si="133"/>
        <v>0</v>
      </c>
      <c r="N1446" t="b">
        <v>0</v>
      </c>
      <c r="O1446" s="6">
        <f t="shared" si="132"/>
        <v>0</v>
      </c>
      <c r="P1446" t="s">
        <v>8287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7">
        <f t="shared" si="133"/>
        <v>0</v>
      </c>
      <c r="N1447" t="b">
        <v>0</v>
      </c>
      <c r="O1447" s="6">
        <f t="shared" si="132"/>
        <v>0</v>
      </c>
      <c r="P1447" t="s">
        <v>8287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7">
        <f t="shared" si="133"/>
        <v>0</v>
      </c>
      <c r="N1448" t="b">
        <v>0</v>
      </c>
      <c r="O1448" s="6">
        <f t="shared" si="132"/>
        <v>0</v>
      </c>
      <c r="P1448" t="s">
        <v>8287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7">
        <f t="shared" si="133"/>
        <v>25</v>
      </c>
      <c r="N1449" t="b">
        <v>0</v>
      </c>
      <c r="O1449" s="6">
        <f t="shared" si="132"/>
        <v>0</v>
      </c>
      <c r="P1449" t="s">
        <v>8287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7">
        <f t="shared" si="133"/>
        <v>0</v>
      </c>
      <c r="N1450" t="b">
        <v>0</v>
      </c>
      <c r="O1450" s="6">
        <f t="shared" si="132"/>
        <v>0</v>
      </c>
      <c r="P1450" t="s">
        <v>8287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7">
        <f t="shared" si="133"/>
        <v>0</v>
      </c>
      <c r="N1451" t="b">
        <v>0</v>
      </c>
      <c r="O1451" s="6">
        <f t="shared" si="132"/>
        <v>0</v>
      </c>
      <c r="P1451" t="s">
        <v>8287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7">
        <f t="shared" si="133"/>
        <v>1</v>
      </c>
      <c r="N1452" t="b">
        <v>0</v>
      </c>
      <c r="O1452" s="6">
        <f t="shared" si="132"/>
        <v>0</v>
      </c>
      <c r="P1452" t="s">
        <v>8287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7">
        <f t="shared" si="133"/>
        <v>1</v>
      </c>
      <c r="N1453" t="b">
        <v>0</v>
      </c>
      <c r="O1453" s="6">
        <f t="shared" si="132"/>
        <v>0</v>
      </c>
      <c r="P1453" t="s">
        <v>8287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7">
        <f t="shared" si="133"/>
        <v>0</v>
      </c>
      <c r="N1454" t="b">
        <v>0</v>
      </c>
      <c r="O1454" s="6">
        <f t="shared" si="132"/>
        <v>0</v>
      </c>
      <c r="P1454" t="s">
        <v>8287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7">
        <f t="shared" si="133"/>
        <v>0</v>
      </c>
      <c r="N1455" t="b">
        <v>0</v>
      </c>
      <c r="O1455" s="6">
        <f t="shared" si="132"/>
        <v>0</v>
      </c>
      <c r="P1455" t="s">
        <v>8287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7">
        <f t="shared" si="133"/>
        <v>15</v>
      </c>
      <c r="N1456" t="b">
        <v>0</v>
      </c>
      <c r="O1456" s="6">
        <f t="shared" si="132"/>
        <v>1</v>
      </c>
      <c r="P1456" t="s">
        <v>8287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7">
        <f t="shared" si="133"/>
        <v>225</v>
      </c>
      <c r="N1457" t="b">
        <v>0</v>
      </c>
      <c r="O1457" s="6">
        <f t="shared" si="132"/>
        <v>11</v>
      </c>
      <c r="P1457" t="s">
        <v>8287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7">
        <f t="shared" si="133"/>
        <v>48.333333333333336</v>
      </c>
      <c r="N1458" t="b">
        <v>0</v>
      </c>
      <c r="O1458" s="6">
        <f t="shared" si="132"/>
        <v>3</v>
      </c>
      <c r="P1458" t="s">
        <v>8287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7">
        <f t="shared" si="133"/>
        <v>0</v>
      </c>
      <c r="N1459" t="b">
        <v>0</v>
      </c>
      <c r="O1459" s="6">
        <f t="shared" si="132"/>
        <v>0</v>
      </c>
      <c r="P1459" t="s">
        <v>8287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7">
        <f t="shared" si="133"/>
        <v>0</v>
      </c>
      <c r="N1460" t="b">
        <v>0</v>
      </c>
      <c r="O1460" s="6">
        <f t="shared" si="132"/>
        <v>0</v>
      </c>
      <c r="P1460" t="s">
        <v>8287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7">
        <f t="shared" si="133"/>
        <v>0</v>
      </c>
      <c r="N1461" t="b">
        <v>0</v>
      </c>
      <c r="O1461" s="6">
        <f t="shared" si="132"/>
        <v>0</v>
      </c>
      <c r="P1461" t="s">
        <v>8287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7">
        <f t="shared" si="133"/>
        <v>0</v>
      </c>
      <c r="N1462" t="b">
        <v>0</v>
      </c>
      <c r="O1462" s="6">
        <f t="shared" si="132"/>
        <v>0</v>
      </c>
      <c r="P1462" t="s">
        <v>8287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7">
        <f t="shared" si="133"/>
        <v>44.66673529411765</v>
      </c>
      <c r="N1463" t="b">
        <v>1</v>
      </c>
      <c r="O1463" s="6">
        <f t="shared" si="132"/>
        <v>101</v>
      </c>
      <c r="P1463" t="s">
        <v>8288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7">
        <f t="shared" si="133"/>
        <v>28.937999999999999</v>
      </c>
      <c r="N1464" t="b">
        <v>1</v>
      </c>
      <c r="O1464" s="6">
        <f t="shared" si="132"/>
        <v>109</v>
      </c>
      <c r="P1464" t="s">
        <v>8288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7">
        <f t="shared" si="133"/>
        <v>35.44</v>
      </c>
      <c r="N1465" t="b">
        <v>1</v>
      </c>
      <c r="O1465" s="6">
        <f t="shared" si="132"/>
        <v>148</v>
      </c>
      <c r="P1465" t="s">
        <v>8288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7">
        <f t="shared" si="133"/>
        <v>34.871794871794869</v>
      </c>
      <c r="N1466" t="b">
        <v>1</v>
      </c>
      <c r="O1466" s="6">
        <f t="shared" si="132"/>
        <v>163</v>
      </c>
      <c r="P1466" t="s">
        <v>8288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7">
        <f t="shared" si="133"/>
        <v>52.622732513451197</v>
      </c>
      <c r="N1467" t="b">
        <v>1</v>
      </c>
      <c r="O1467" s="6">
        <f t="shared" si="132"/>
        <v>456</v>
      </c>
      <c r="P1467" t="s">
        <v>8288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7">
        <f t="shared" si="133"/>
        <v>69.598266129032254</v>
      </c>
      <c r="N1468" t="b">
        <v>1</v>
      </c>
      <c r="O1468" s="6">
        <f t="shared" si="132"/>
        <v>108</v>
      </c>
      <c r="P1468" t="s">
        <v>8288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7">
        <f t="shared" si="133"/>
        <v>76.72</v>
      </c>
      <c r="N1469" t="b">
        <v>1</v>
      </c>
      <c r="O1469" s="6">
        <f t="shared" si="132"/>
        <v>115</v>
      </c>
      <c r="P1469" t="s">
        <v>8288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7">
        <f t="shared" si="133"/>
        <v>33.191126279863482</v>
      </c>
      <c r="N1470" t="b">
        <v>1</v>
      </c>
      <c r="O1470" s="6">
        <f t="shared" si="132"/>
        <v>102</v>
      </c>
      <c r="P1470" t="s">
        <v>8288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7">
        <f t="shared" si="133"/>
        <v>149.46417445482865</v>
      </c>
      <c r="N1471" t="b">
        <v>1</v>
      </c>
      <c r="O1471" s="6">
        <f t="shared" si="132"/>
        <v>108</v>
      </c>
      <c r="P1471" t="s">
        <v>8288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7">
        <f t="shared" si="133"/>
        <v>23.172839506172838</v>
      </c>
      <c r="N1472" t="b">
        <v>1</v>
      </c>
      <c r="O1472" s="6">
        <f t="shared" si="132"/>
        <v>125</v>
      </c>
      <c r="P1472" t="s">
        <v>8288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7">
        <f t="shared" si="133"/>
        <v>96.877551020408163</v>
      </c>
      <c r="N1473" t="b">
        <v>1</v>
      </c>
      <c r="O1473" s="6">
        <f t="shared" si="132"/>
        <v>104</v>
      </c>
      <c r="P1473" t="s">
        <v>8288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7">
        <f t="shared" si="133"/>
        <v>103.20238095238095</v>
      </c>
      <c r="N1474" t="b">
        <v>1</v>
      </c>
      <c r="O1474" s="6">
        <f t="shared" ref="O1474:O1537" si="138">ROUND((E1474/D1474)*100,0)</f>
        <v>139</v>
      </c>
      <c r="P1474" t="s">
        <v>8288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7">
        <f t="shared" ref="M1475:M1538" si="139">IF(L1475 = 0, 0, E1475/L1475)</f>
        <v>38.462553191489363</v>
      </c>
      <c r="N1475" t="b">
        <v>1</v>
      </c>
      <c r="O1475" s="6">
        <f t="shared" si="138"/>
        <v>121</v>
      </c>
      <c r="P1475" t="s">
        <v>8288</v>
      </c>
      <c r="Q1475" t="str">
        <f t="shared" ref="Q1475:Q1538" si="140">LEFT(P1475,FIND("/",P1475)-1)</f>
        <v>publishing</v>
      </c>
      <c r="R1475" t="str">
        <f t="shared" ref="R1475:R1538" si="141">REPLACE(P1475,1,FIND("/",P1475),"")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7">
        <f t="shared" si="139"/>
        <v>44.315789473684212</v>
      </c>
      <c r="N1476" t="b">
        <v>1</v>
      </c>
      <c r="O1476" s="6">
        <f t="shared" si="138"/>
        <v>112</v>
      </c>
      <c r="P1476" t="s">
        <v>8288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7">
        <f t="shared" si="139"/>
        <v>64.173356009070289</v>
      </c>
      <c r="N1477" t="b">
        <v>1</v>
      </c>
      <c r="O1477" s="6">
        <f t="shared" si="138"/>
        <v>189</v>
      </c>
      <c r="P1477" t="s">
        <v>8288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7">
        <f t="shared" si="139"/>
        <v>43.333275109170302</v>
      </c>
      <c r="N1478" t="b">
        <v>1</v>
      </c>
      <c r="O1478" s="6">
        <f t="shared" si="138"/>
        <v>662</v>
      </c>
      <c r="P1478" t="s">
        <v>8288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7">
        <f t="shared" si="139"/>
        <v>90.495934959349597</v>
      </c>
      <c r="N1479" t="b">
        <v>1</v>
      </c>
      <c r="O1479" s="6">
        <f t="shared" si="138"/>
        <v>111</v>
      </c>
      <c r="P1479" t="s">
        <v>8288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7">
        <f t="shared" si="139"/>
        <v>29.187190495010373</v>
      </c>
      <c r="N1480" t="b">
        <v>1</v>
      </c>
      <c r="O1480" s="6">
        <f t="shared" si="138"/>
        <v>1182</v>
      </c>
      <c r="P1480" t="s">
        <v>8288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7">
        <f t="shared" si="139"/>
        <v>30.95774647887324</v>
      </c>
      <c r="N1481" t="b">
        <v>1</v>
      </c>
      <c r="O1481" s="6">
        <f t="shared" si="138"/>
        <v>137</v>
      </c>
      <c r="P1481" t="s">
        <v>8288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7">
        <f t="shared" si="139"/>
        <v>92.157795275590544</v>
      </c>
      <c r="N1482" t="b">
        <v>1</v>
      </c>
      <c r="O1482" s="6">
        <f t="shared" si="138"/>
        <v>117</v>
      </c>
      <c r="P1482" t="s">
        <v>8288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7">
        <f t="shared" si="139"/>
        <v>17.5</v>
      </c>
      <c r="N1483" t="b">
        <v>0</v>
      </c>
      <c r="O1483" s="6">
        <f t="shared" si="138"/>
        <v>2</v>
      </c>
      <c r="P1483" t="s">
        <v>8275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7">
        <f t="shared" si="139"/>
        <v>5</v>
      </c>
      <c r="N1484" t="b">
        <v>0</v>
      </c>
      <c r="O1484" s="6">
        <f t="shared" si="138"/>
        <v>0</v>
      </c>
      <c r="P1484" t="s">
        <v>8275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7">
        <f t="shared" si="139"/>
        <v>25</v>
      </c>
      <c r="N1485" t="b">
        <v>0</v>
      </c>
      <c r="O1485" s="6">
        <f t="shared" si="138"/>
        <v>1</v>
      </c>
      <c r="P1485" t="s">
        <v>8275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7">
        <f t="shared" si="139"/>
        <v>0</v>
      </c>
      <c r="N1486" t="b">
        <v>0</v>
      </c>
      <c r="O1486" s="6">
        <f t="shared" si="138"/>
        <v>0</v>
      </c>
      <c r="P1486" t="s">
        <v>8275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7">
        <f t="shared" si="139"/>
        <v>50</v>
      </c>
      <c r="N1487" t="b">
        <v>0</v>
      </c>
      <c r="O1487" s="6">
        <f t="shared" si="138"/>
        <v>2</v>
      </c>
      <c r="P1487" t="s">
        <v>8275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7">
        <f t="shared" si="139"/>
        <v>16</v>
      </c>
      <c r="N1488" t="b">
        <v>0</v>
      </c>
      <c r="O1488" s="6">
        <f t="shared" si="138"/>
        <v>0</v>
      </c>
      <c r="P1488" t="s">
        <v>8275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7">
        <f t="shared" si="139"/>
        <v>0</v>
      </c>
      <c r="N1489" t="b">
        <v>0</v>
      </c>
      <c r="O1489" s="6">
        <f t="shared" si="138"/>
        <v>0</v>
      </c>
      <c r="P1489" t="s">
        <v>8275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7">
        <f t="shared" si="139"/>
        <v>60</v>
      </c>
      <c r="N1490" t="b">
        <v>0</v>
      </c>
      <c r="O1490" s="6">
        <f t="shared" si="138"/>
        <v>2</v>
      </c>
      <c r="P1490" t="s">
        <v>8275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7">
        <f t="shared" si="139"/>
        <v>0</v>
      </c>
      <c r="N1491" t="b">
        <v>0</v>
      </c>
      <c r="O1491" s="6">
        <f t="shared" si="138"/>
        <v>0</v>
      </c>
      <c r="P1491" t="s">
        <v>8275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7">
        <f t="shared" si="139"/>
        <v>47.10526315789474</v>
      </c>
      <c r="N1492" t="b">
        <v>0</v>
      </c>
      <c r="O1492" s="6">
        <f t="shared" si="138"/>
        <v>31</v>
      </c>
      <c r="P1492" t="s">
        <v>8275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7">
        <f t="shared" si="139"/>
        <v>100</v>
      </c>
      <c r="N1493" t="b">
        <v>0</v>
      </c>
      <c r="O1493" s="6">
        <f t="shared" si="138"/>
        <v>8</v>
      </c>
      <c r="P1493" t="s">
        <v>8275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7">
        <f t="shared" si="139"/>
        <v>15</v>
      </c>
      <c r="N1494" t="b">
        <v>0</v>
      </c>
      <c r="O1494" s="6">
        <f t="shared" si="138"/>
        <v>1</v>
      </c>
      <c r="P1494" t="s">
        <v>8275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7">
        <f t="shared" si="139"/>
        <v>0</v>
      </c>
      <c r="N1495" t="b">
        <v>0</v>
      </c>
      <c r="O1495" s="6">
        <f t="shared" si="138"/>
        <v>0</v>
      </c>
      <c r="P1495" t="s">
        <v>8275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7">
        <f t="shared" si="139"/>
        <v>40.454545454545453</v>
      </c>
      <c r="N1496" t="b">
        <v>0</v>
      </c>
      <c r="O1496" s="6">
        <f t="shared" si="138"/>
        <v>9</v>
      </c>
      <c r="P1496" t="s">
        <v>8275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7">
        <f t="shared" si="139"/>
        <v>0</v>
      </c>
      <c r="N1497" t="b">
        <v>0</v>
      </c>
      <c r="O1497" s="6">
        <f t="shared" si="138"/>
        <v>0</v>
      </c>
      <c r="P1497" t="s">
        <v>8275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7">
        <f t="shared" si="139"/>
        <v>0</v>
      </c>
      <c r="N1498" t="b">
        <v>0</v>
      </c>
      <c r="O1498" s="6">
        <f t="shared" si="138"/>
        <v>0</v>
      </c>
      <c r="P1498" t="s">
        <v>8275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7">
        <f t="shared" si="139"/>
        <v>1</v>
      </c>
      <c r="N1499" t="b">
        <v>0</v>
      </c>
      <c r="O1499" s="6">
        <f t="shared" si="138"/>
        <v>0</v>
      </c>
      <c r="P1499" t="s">
        <v>8275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7">
        <f t="shared" si="139"/>
        <v>19</v>
      </c>
      <c r="N1500" t="b">
        <v>0</v>
      </c>
      <c r="O1500" s="6">
        <f t="shared" si="138"/>
        <v>2</v>
      </c>
      <c r="P1500" t="s">
        <v>8275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7">
        <f t="shared" si="139"/>
        <v>5</v>
      </c>
      <c r="N1501" t="b">
        <v>0</v>
      </c>
      <c r="O1501" s="6">
        <f t="shared" si="138"/>
        <v>0</v>
      </c>
      <c r="P1501" t="s">
        <v>8275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7">
        <f t="shared" si="139"/>
        <v>46.733333333333334</v>
      </c>
      <c r="N1502" t="b">
        <v>0</v>
      </c>
      <c r="O1502" s="6">
        <f t="shared" si="138"/>
        <v>25</v>
      </c>
      <c r="P1502" t="s">
        <v>8275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7">
        <f t="shared" si="139"/>
        <v>97.731073446327684</v>
      </c>
      <c r="N1503" t="b">
        <v>1</v>
      </c>
      <c r="O1503" s="6">
        <f t="shared" si="138"/>
        <v>166</v>
      </c>
      <c r="P1503" t="s">
        <v>8285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7">
        <f t="shared" si="139"/>
        <v>67.835866261398181</v>
      </c>
      <c r="N1504" t="b">
        <v>1</v>
      </c>
      <c r="O1504" s="6">
        <f t="shared" si="138"/>
        <v>101</v>
      </c>
      <c r="P1504" t="s">
        <v>8285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7">
        <f t="shared" si="139"/>
        <v>56.98492957746479</v>
      </c>
      <c r="N1505" t="b">
        <v>1</v>
      </c>
      <c r="O1505" s="6">
        <f t="shared" si="138"/>
        <v>108</v>
      </c>
      <c r="P1505" t="s">
        <v>8285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7">
        <f t="shared" si="139"/>
        <v>67.159851301115239</v>
      </c>
      <c r="N1506" t="b">
        <v>1</v>
      </c>
      <c r="O1506" s="6">
        <f t="shared" si="138"/>
        <v>278</v>
      </c>
      <c r="P1506" t="s">
        <v>8285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7">
        <f t="shared" si="139"/>
        <v>48.037681159420288</v>
      </c>
      <c r="N1507" t="b">
        <v>1</v>
      </c>
      <c r="O1507" s="6">
        <f t="shared" si="138"/>
        <v>104</v>
      </c>
      <c r="P1507" t="s">
        <v>8285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7">
        <f t="shared" si="139"/>
        <v>38.860465116279073</v>
      </c>
      <c r="N1508" t="b">
        <v>1</v>
      </c>
      <c r="O1508" s="6">
        <f t="shared" si="138"/>
        <v>111</v>
      </c>
      <c r="P1508" t="s">
        <v>8285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7">
        <f t="shared" si="139"/>
        <v>78.181818181818187</v>
      </c>
      <c r="N1509" t="b">
        <v>1</v>
      </c>
      <c r="O1509" s="6">
        <f t="shared" si="138"/>
        <v>215</v>
      </c>
      <c r="P1509" t="s">
        <v>8285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7">
        <f t="shared" si="139"/>
        <v>97.113744075829388</v>
      </c>
      <c r="N1510" t="b">
        <v>1</v>
      </c>
      <c r="O1510" s="6">
        <f t="shared" si="138"/>
        <v>111</v>
      </c>
      <c r="P1510" t="s">
        <v>8285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7">
        <f t="shared" si="139"/>
        <v>110.39397959183674</v>
      </c>
      <c r="N1511" t="b">
        <v>1</v>
      </c>
      <c r="O1511" s="6">
        <f t="shared" si="138"/>
        <v>124</v>
      </c>
      <c r="P1511" t="s">
        <v>8285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7">
        <f t="shared" si="139"/>
        <v>39.91506172839506</v>
      </c>
      <c r="N1512" t="b">
        <v>1</v>
      </c>
      <c r="O1512" s="6">
        <f t="shared" si="138"/>
        <v>101</v>
      </c>
      <c r="P1512" t="s">
        <v>8285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7">
        <f t="shared" si="139"/>
        <v>75.975728155339809</v>
      </c>
      <c r="N1513" t="b">
        <v>1</v>
      </c>
      <c r="O1513" s="6">
        <f t="shared" si="138"/>
        <v>112</v>
      </c>
      <c r="P1513" t="s">
        <v>8285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7">
        <f t="shared" si="139"/>
        <v>58.379104477611939</v>
      </c>
      <c r="N1514" t="b">
        <v>1</v>
      </c>
      <c r="O1514" s="6">
        <f t="shared" si="138"/>
        <v>559</v>
      </c>
      <c r="P1514" t="s">
        <v>8285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7">
        <f t="shared" si="139"/>
        <v>55.82093023255814</v>
      </c>
      <c r="N1515" t="b">
        <v>1</v>
      </c>
      <c r="O1515" s="6">
        <f t="shared" si="138"/>
        <v>150</v>
      </c>
      <c r="P1515" t="s">
        <v>8285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7">
        <f t="shared" si="139"/>
        <v>151.24431818181819</v>
      </c>
      <c r="N1516" t="b">
        <v>1</v>
      </c>
      <c r="O1516" s="6">
        <f t="shared" si="138"/>
        <v>106</v>
      </c>
      <c r="P1516" t="s">
        <v>8285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7">
        <f t="shared" si="139"/>
        <v>849.67027027027029</v>
      </c>
      <c r="N1517" t="b">
        <v>1</v>
      </c>
      <c r="O1517" s="6">
        <f t="shared" si="138"/>
        <v>157</v>
      </c>
      <c r="P1517" t="s">
        <v>8285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7">
        <f t="shared" si="139"/>
        <v>159.24137931034483</v>
      </c>
      <c r="N1518" t="b">
        <v>1</v>
      </c>
      <c r="O1518" s="6">
        <f t="shared" si="138"/>
        <v>109</v>
      </c>
      <c r="P1518" t="s">
        <v>8285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7">
        <f t="shared" si="139"/>
        <v>39.507317073170732</v>
      </c>
      <c r="N1519" t="b">
        <v>1</v>
      </c>
      <c r="O1519" s="6">
        <f t="shared" si="138"/>
        <v>162</v>
      </c>
      <c r="P1519" t="s">
        <v>8285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7">
        <f t="shared" si="139"/>
        <v>130.52966101694915</v>
      </c>
      <c r="N1520" t="b">
        <v>1</v>
      </c>
      <c r="O1520" s="6">
        <f t="shared" si="138"/>
        <v>205</v>
      </c>
      <c r="P1520" t="s">
        <v>8285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7">
        <f t="shared" si="139"/>
        <v>64.156896551724131</v>
      </c>
      <c r="N1521" t="b">
        <v>1</v>
      </c>
      <c r="O1521" s="6">
        <f t="shared" si="138"/>
        <v>103</v>
      </c>
      <c r="P1521" t="s">
        <v>8285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7">
        <f t="shared" si="139"/>
        <v>111.52694610778443</v>
      </c>
      <c r="N1522" t="b">
        <v>1</v>
      </c>
      <c r="O1522" s="6">
        <f t="shared" si="138"/>
        <v>103</v>
      </c>
      <c r="P1522" t="s">
        <v>8285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7">
        <f t="shared" si="139"/>
        <v>170.44680851063831</v>
      </c>
      <c r="N1523" t="b">
        <v>1</v>
      </c>
      <c r="O1523" s="6">
        <f t="shared" si="138"/>
        <v>107</v>
      </c>
      <c r="P1523" t="s">
        <v>8285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7">
        <f t="shared" si="139"/>
        <v>133.7391592920354</v>
      </c>
      <c r="N1524" t="b">
        <v>1</v>
      </c>
      <c r="O1524" s="6">
        <f t="shared" si="138"/>
        <v>139</v>
      </c>
      <c r="P1524" t="s">
        <v>8285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7">
        <f t="shared" si="139"/>
        <v>95.834024896265561</v>
      </c>
      <c r="N1525" t="b">
        <v>1</v>
      </c>
      <c r="O1525" s="6">
        <f t="shared" si="138"/>
        <v>125</v>
      </c>
      <c r="P1525" t="s">
        <v>8285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7">
        <f t="shared" si="139"/>
        <v>221.78571428571428</v>
      </c>
      <c r="N1526" t="b">
        <v>1</v>
      </c>
      <c r="O1526" s="6">
        <f t="shared" si="138"/>
        <v>207</v>
      </c>
      <c r="P1526" t="s">
        <v>8285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7">
        <f t="shared" si="139"/>
        <v>32.315357142857138</v>
      </c>
      <c r="N1527" t="b">
        <v>1</v>
      </c>
      <c r="O1527" s="6">
        <f t="shared" si="138"/>
        <v>174</v>
      </c>
      <c r="P1527" t="s">
        <v>8285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7">
        <f t="shared" si="139"/>
        <v>98.839285714285708</v>
      </c>
      <c r="N1528" t="b">
        <v>1</v>
      </c>
      <c r="O1528" s="6">
        <f t="shared" si="138"/>
        <v>120</v>
      </c>
      <c r="P1528" t="s">
        <v>8285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7">
        <f t="shared" si="139"/>
        <v>55.222142857142863</v>
      </c>
      <c r="N1529" t="b">
        <v>1</v>
      </c>
      <c r="O1529" s="6">
        <f t="shared" si="138"/>
        <v>110</v>
      </c>
      <c r="P1529" t="s">
        <v>8285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7">
        <f t="shared" si="139"/>
        <v>52.793750000000003</v>
      </c>
      <c r="N1530" t="b">
        <v>1</v>
      </c>
      <c r="O1530" s="6">
        <f t="shared" si="138"/>
        <v>282</v>
      </c>
      <c r="P1530" t="s">
        <v>8285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7">
        <f t="shared" si="139"/>
        <v>135.66666666666666</v>
      </c>
      <c r="N1531" t="b">
        <v>1</v>
      </c>
      <c r="O1531" s="6">
        <f t="shared" si="138"/>
        <v>101</v>
      </c>
      <c r="P1531" t="s">
        <v>8285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7">
        <f t="shared" si="139"/>
        <v>53.991990846681922</v>
      </c>
      <c r="N1532" t="b">
        <v>1</v>
      </c>
      <c r="O1532" s="6">
        <f t="shared" si="138"/>
        <v>135</v>
      </c>
      <c r="P1532" t="s">
        <v>8285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7">
        <f t="shared" si="139"/>
        <v>56.643835616438359</v>
      </c>
      <c r="N1533" t="b">
        <v>1</v>
      </c>
      <c r="O1533" s="6">
        <f t="shared" si="138"/>
        <v>176</v>
      </c>
      <c r="P1533" t="s">
        <v>8285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7">
        <f t="shared" si="139"/>
        <v>82.316326530612244</v>
      </c>
      <c r="N1534" t="b">
        <v>1</v>
      </c>
      <c r="O1534" s="6">
        <f t="shared" si="138"/>
        <v>484</v>
      </c>
      <c r="P1534" t="s">
        <v>8285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7">
        <f t="shared" si="139"/>
        <v>88.26081081081081</v>
      </c>
      <c r="N1535" t="b">
        <v>1</v>
      </c>
      <c r="O1535" s="6">
        <f t="shared" si="138"/>
        <v>145</v>
      </c>
      <c r="P1535" t="s">
        <v>8285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7">
        <f t="shared" si="139"/>
        <v>84.905149051490511</v>
      </c>
      <c r="N1536" t="b">
        <v>1</v>
      </c>
      <c r="O1536" s="6">
        <f t="shared" si="138"/>
        <v>418</v>
      </c>
      <c r="P1536" t="s">
        <v>8285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7">
        <f t="shared" si="139"/>
        <v>48.154545454545456</v>
      </c>
      <c r="N1537" t="b">
        <v>1</v>
      </c>
      <c r="O1537" s="6">
        <f t="shared" si="138"/>
        <v>132</v>
      </c>
      <c r="P1537" t="s">
        <v>8285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7">
        <f t="shared" si="139"/>
        <v>66.015406593406595</v>
      </c>
      <c r="N1538" t="b">
        <v>1</v>
      </c>
      <c r="O1538" s="6">
        <f t="shared" ref="O1538:O1601" si="144">ROUND((E1538/D1538)*100,0)</f>
        <v>250</v>
      </c>
      <c r="P1538" t="s">
        <v>8285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7">
        <f t="shared" ref="M1539:M1602" si="145">IF(L1539 = 0, 0, E1539/L1539)</f>
        <v>96.375</v>
      </c>
      <c r="N1539" t="b">
        <v>1</v>
      </c>
      <c r="O1539" s="6">
        <f t="shared" si="144"/>
        <v>180</v>
      </c>
      <c r="P1539" t="s">
        <v>8285</v>
      </c>
      <c r="Q1539" t="str">
        <f t="shared" ref="Q1539:Q1602" si="146">LEFT(P1539,FIND("/",P1539)-1)</f>
        <v>photography</v>
      </c>
      <c r="R1539" t="str">
        <f t="shared" ref="R1539:R1602" si="147">REPLACE(P1539,1,FIND("/",P1539),"")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7">
        <f t="shared" si="145"/>
        <v>156.17391304347825</v>
      </c>
      <c r="N1540" t="b">
        <v>1</v>
      </c>
      <c r="O1540" s="6">
        <f t="shared" si="144"/>
        <v>103</v>
      </c>
      <c r="P1540" t="s">
        <v>8285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7">
        <f t="shared" si="145"/>
        <v>95.764859154929582</v>
      </c>
      <c r="N1541" t="b">
        <v>1</v>
      </c>
      <c r="O1541" s="6">
        <f t="shared" si="144"/>
        <v>136</v>
      </c>
      <c r="P1541" t="s">
        <v>8285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7">
        <f t="shared" si="145"/>
        <v>180.40816326530611</v>
      </c>
      <c r="N1542" t="b">
        <v>1</v>
      </c>
      <c r="O1542" s="6">
        <f t="shared" si="144"/>
        <v>118</v>
      </c>
      <c r="P1542" t="s">
        <v>8285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7">
        <f t="shared" si="145"/>
        <v>3</v>
      </c>
      <c r="N1543" t="b">
        <v>0</v>
      </c>
      <c r="O1543" s="6">
        <f t="shared" si="144"/>
        <v>0</v>
      </c>
      <c r="P1543" t="s">
        <v>8289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7">
        <f t="shared" si="145"/>
        <v>20</v>
      </c>
      <c r="N1544" t="b">
        <v>0</v>
      </c>
      <c r="O1544" s="6">
        <f t="shared" si="144"/>
        <v>4</v>
      </c>
      <c r="P1544" t="s">
        <v>8289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7">
        <f t="shared" si="145"/>
        <v>10</v>
      </c>
      <c r="N1545" t="b">
        <v>0</v>
      </c>
      <c r="O1545" s="6">
        <f t="shared" si="144"/>
        <v>0</v>
      </c>
      <c r="P1545" t="s">
        <v>8289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7">
        <f t="shared" si="145"/>
        <v>0</v>
      </c>
      <c r="N1546" t="b">
        <v>0</v>
      </c>
      <c r="O1546" s="6">
        <f t="shared" si="144"/>
        <v>0</v>
      </c>
      <c r="P1546" t="s">
        <v>8289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7">
        <f t="shared" si="145"/>
        <v>1</v>
      </c>
      <c r="N1547" t="b">
        <v>0</v>
      </c>
      <c r="O1547" s="6">
        <f t="shared" si="144"/>
        <v>0</v>
      </c>
      <c r="P1547" t="s">
        <v>8289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7">
        <f t="shared" si="145"/>
        <v>26.272727272727273</v>
      </c>
      <c r="N1548" t="b">
        <v>0</v>
      </c>
      <c r="O1548" s="6">
        <f t="shared" si="144"/>
        <v>29</v>
      </c>
      <c r="P1548" t="s">
        <v>8289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7">
        <f t="shared" si="145"/>
        <v>0</v>
      </c>
      <c r="N1549" t="b">
        <v>0</v>
      </c>
      <c r="O1549" s="6">
        <f t="shared" si="144"/>
        <v>0</v>
      </c>
      <c r="P1549" t="s">
        <v>8289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7">
        <f t="shared" si="145"/>
        <v>60</v>
      </c>
      <c r="N1550" t="b">
        <v>0</v>
      </c>
      <c r="O1550" s="6">
        <f t="shared" si="144"/>
        <v>9</v>
      </c>
      <c r="P1550" t="s">
        <v>8289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7">
        <f t="shared" si="145"/>
        <v>28.333333333333332</v>
      </c>
      <c r="N1551" t="b">
        <v>0</v>
      </c>
      <c r="O1551" s="6">
        <f t="shared" si="144"/>
        <v>34</v>
      </c>
      <c r="P1551" t="s">
        <v>8289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7">
        <f t="shared" si="145"/>
        <v>14.428571428571429</v>
      </c>
      <c r="N1552" t="b">
        <v>0</v>
      </c>
      <c r="O1552" s="6">
        <f t="shared" si="144"/>
        <v>13</v>
      </c>
      <c r="P1552" t="s">
        <v>8289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7">
        <f t="shared" si="145"/>
        <v>0</v>
      </c>
      <c r="N1553" t="b">
        <v>0</v>
      </c>
      <c r="O1553" s="6">
        <f t="shared" si="144"/>
        <v>0</v>
      </c>
      <c r="P1553" t="s">
        <v>8289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7">
        <f t="shared" si="145"/>
        <v>132.1875</v>
      </c>
      <c r="N1554" t="b">
        <v>0</v>
      </c>
      <c r="O1554" s="6">
        <f t="shared" si="144"/>
        <v>49</v>
      </c>
      <c r="P1554" t="s">
        <v>8289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7">
        <f t="shared" si="145"/>
        <v>0</v>
      </c>
      <c r="N1555" t="b">
        <v>0</v>
      </c>
      <c r="O1555" s="6">
        <f t="shared" si="144"/>
        <v>0</v>
      </c>
      <c r="P1555" t="s">
        <v>8289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7">
        <f t="shared" si="145"/>
        <v>0</v>
      </c>
      <c r="N1556" t="b">
        <v>0</v>
      </c>
      <c r="O1556" s="6">
        <f t="shared" si="144"/>
        <v>0</v>
      </c>
      <c r="P1556" t="s">
        <v>8289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7">
        <f t="shared" si="145"/>
        <v>0</v>
      </c>
      <c r="N1557" t="b">
        <v>0</v>
      </c>
      <c r="O1557" s="6">
        <f t="shared" si="144"/>
        <v>0</v>
      </c>
      <c r="P1557" t="s">
        <v>8289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7">
        <f t="shared" si="145"/>
        <v>56.416666666666664</v>
      </c>
      <c r="N1558" t="b">
        <v>0</v>
      </c>
      <c r="O1558" s="6">
        <f t="shared" si="144"/>
        <v>45</v>
      </c>
      <c r="P1558" t="s">
        <v>8289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7">
        <f t="shared" si="145"/>
        <v>100</v>
      </c>
      <c r="N1559" t="b">
        <v>0</v>
      </c>
      <c r="O1559" s="6">
        <f t="shared" si="144"/>
        <v>4</v>
      </c>
      <c r="P1559" t="s">
        <v>8289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7">
        <f t="shared" si="145"/>
        <v>11.666666666666666</v>
      </c>
      <c r="N1560" t="b">
        <v>0</v>
      </c>
      <c r="O1560" s="6">
        <f t="shared" si="144"/>
        <v>5</v>
      </c>
      <c r="P1560" t="s">
        <v>8289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7">
        <f t="shared" si="145"/>
        <v>50</v>
      </c>
      <c r="N1561" t="b">
        <v>0</v>
      </c>
      <c r="O1561" s="6">
        <f t="shared" si="144"/>
        <v>0</v>
      </c>
      <c r="P1561" t="s">
        <v>8289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7">
        <f t="shared" si="145"/>
        <v>23.5</v>
      </c>
      <c r="N1562" t="b">
        <v>0</v>
      </c>
      <c r="O1562" s="6">
        <f t="shared" si="144"/>
        <v>4</v>
      </c>
      <c r="P1562" t="s">
        <v>8289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7">
        <f t="shared" si="145"/>
        <v>67</v>
      </c>
      <c r="N1563" t="b">
        <v>0</v>
      </c>
      <c r="O1563" s="6">
        <f t="shared" si="144"/>
        <v>1</v>
      </c>
      <c r="P1563" t="s">
        <v>8290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7">
        <f t="shared" si="145"/>
        <v>0</v>
      </c>
      <c r="N1564" t="b">
        <v>0</v>
      </c>
      <c r="O1564" s="6">
        <f t="shared" si="144"/>
        <v>0</v>
      </c>
      <c r="P1564" t="s">
        <v>8290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7">
        <f t="shared" si="145"/>
        <v>42.5</v>
      </c>
      <c r="N1565" t="b">
        <v>0</v>
      </c>
      <c r="O1565" s="6">
        <f t="shared" si="144"/>
        <v>1</v>
      </c>
      <c r="P1565" t="s">
        <v>8290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7">
        <f t="shared" si="145"/>
        <v>10</v>
      </c>
      <c r="N1566" t="b">
        <v>0</v>
      </c>
      <c r="O1566" s="6">
        <f t="shared" si="144"/>
        <v>0</v>
      </c>
      <c r="P1566" t="s">
        <v>8290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7">
        <f t="shared" si="145"/>
        <v>100</v>
      </c>
      <c r="N1567" t="b">
        <v>0</v>
      </c>
      <c r="O1567" s="6">
        <f t="shared" si="144"/>
        <v>3</v>
      </c>
      <c r="P1567" t="s">
        <v>8290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7">
        <f t="shared" si="145"/>
        <v>108.05084745762711</v>
      </c>
      <c r="N1568" t="b">
        <v>0</v>
      </c>
      <c r="O1568" s="6">
        <f t="shared" si="144"/>
        <v>21</v>
      </c>
      <c r="P1568" t="s">
        <v>8290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7">
        <f t="shared" si="145"/>
        <v>26.923076923076923</v>
      </c>
      <c r="N1569" t="b">
        <v>0</v>
      </c>
      <c r="O1569" s="6">
        <f t="shared" si="144"/>
        <v>4</v>
      </c>
      <c r="P1569" t="s">
        <v>8290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7">
        <f t="shared" si="145"/>
        <v>155</v>
      </c>
      <c r="N1570" t="b">
        <v>0</v>
      </c>
      <c r="O1570" s="6">
        <f t="shared" si="144"/>
        <v>14</v>
      </c>
      <c r="P1570" t="s">
        <v>8290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7">
        <f t="shared" si="145"/>
        <v>0</v>
      </c>
      <c r="N1571" t="b">
        <v>0</v>
      </c>
      <c r="O1571" s="6">
        <f t="shared" si="144"/>
        <v>0</v>
      </c>
      <c r="P1571" t="s">
        <v>8290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7">
        <f t="shared" si="145"/>
        <v>47.769230769230766</v>
      </c>
      <c r="N1572" t="b">
        <v>0</v>
      </c>
      <c r="O1572" s="6">
        <f t="shared" si="144"/>
        <v>41</v>
      </c>
      <c r="P1572" t="s">
        <v>8290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7">
        <f t="shared" si="145"/>
        <v>20</v>
      </c>
      <c r="N1573" t="b">
        <v>0</v>
      </c>
      <c r="O1573" s="6">
        <f t="shared" si="144"/>
        <v>1</v>
      </c>
      <c r="P1573" t="s">
        <v>8290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7">
        <f t="shared" si="145"/>
        <v>41.666666666666664</v>
      </c>
      <c r="N1574" t="b">
        <v>0</v>
      </c>
      <c r="O1574" s="6">
        <f t="shared" si="144"/>
        <v>5</v>
      </c>
      <c r="P1574" t="s">
        <v>8290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7">
        <f t="shared" si="145"/>
        <v>74.333333333333329</v>
      </c>
      <c r="N1575" t="b">
        <v>0</v>
      </c>
      <c r="O1575" s="6">
        <f t="shared" si="144"/>
        <v>2</v>
      </c>
      <c r="P1575" t="s">
        <v>8290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7">
        <f t="shared" si="145"/>
        <v>84.333333333333329</v>
      </c>
      <c r="N1576" t="b">
        <v>0</v>
      </c>
      <c r="O1576" s="6">
        <f t="shared" si="144"/>
        <v>5</v>
      </c>
      <c r="P1576" t="s">
        <v>8290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7">
        <f t="shared" si="145"/>
        <v>65.457142857142856</v>
      </c>
      <c r="N1577" t="b">
        <v>0</v>
      </c>
      <c r="O1577" s="6">
        <f t="shared" si="144"/>
        <v>23</v>
      </c>
      <c r="P1577" t="s">
        <v>8290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7">
        <f t="shared" si="145"/>
        <v>65</v>
      </c>
      <c r="N1578" t="b">
        <v>0</v>
      </c>
      <c r="O1578" s="6">
        <f t="shared" si="144"/>
        <v>13</v>
      </c>
      <c r="P1578" t="s">
        <v>8290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7">
        <f t="shared" si="145"/>
        <v>27.5</v>
      </c>
      <c r="N1579" t="b">
        <v>0</v>
      </c>
      <c r="O1579" s="6">
        <f t="shared" si="144"/>
        <v>1</v>
      </c>
      <c r="P1579" t="s">
        <v>8290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7">
        <f t="shared" si="145"/>
        <v>51.25</v>
      </c>
      <c r="N1580" t="b">
        <v>0</v>
      </c>
      <c r="O1580" s="6">
        <f t="shared" si="144"/>
        <v>11</v>
      </c>
      <c r="P1580" t="s">
        <v>8290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7">
        <f t="shared" si="145"/>
        <v>14</v>
      </c>
      <c r="N1581" t="b">
        <v>0</v>
      </c>
      <c r="O1581" s="6">
        <f t="shared" si="144"/>
        <v>1</v>
      </c>
      <c r="P1581" t="s">
        <v>8290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7">
        <f t="shared" si="145"/>
        <v>0</v>
      </c>
      <c r="N1582" t="b">
        <v>0</v>
      </c>
      <c r="O1582" s="6">
        <f t="shared" si="144"/>
        <v>0</v>
      </c>
      <c r="P1582" t="s">
        <v>8290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7">
        <f t="shared" si="145"/>
        <v>5</v>
      </c>
      <c r="N1583" t="b">
        <v>0</v>
      </c>
      <c r="O1583" s="6">
        <f t="shared" si="144"/>
        <v>1</v>
      </c>
      <c r="P1583" t="s">
        <v>8291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7">
        <f t="shared" si="145"/>
        <v>31</v>
      </c>
      <c r="N1584" t="b">
        <v>0</v>
      </c>
      <c r="O1584" s="6">
        <f t="shared" si="144"/>
        <v>9</v>
      </c>
      <c r="P1584" t="s">
        <v>8291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7">
        <f t="shared" si="145"/>
        <v>15</v>
      </c>
      <c r="N1585" t="b">
        <v>0</v>
      </c>
      <c r="O1585" s="6">
        <f t="shared" si="144"/>
        <v>0</v>
      </c>
      <c r="P1585" t="s">
        <v>8291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7">
        <f t="shared" si="145"/>
        <v>0</v>
      </c>
      <c r="N1586" t="b">
        <v>0</v>
      </c>
      <c r="O1586" s="6">
        <f t="shared" si="144"/>
        <v>0</v>
      </c>
      <c r="P1586" t="s">
        <v>8291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7">
        <f t="shared" si="145"/>
        <v>131.66666666666666</v>
      </c>
      <c r="N1587" t="b">
        <v>0</v>
      </c>
      <c r="O1587" s="6">
        <f t="shared" si="144"/>
        <v>79</v>
      </c>
      <c r="P1587" t="s">
        <v>8291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7">
        <f t="shared" si="145"/>
        <v>0</v>
      </c>
      <c r="N1588" t="b">
        <v>0</v>
      </c>
      <c r="O1588" s="6">
        <f t="shared" si="144"/>
        <v>0</v>
      </c>
      <c r="P1588" t="s">
        <v>8291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7">
        <f t="shared" si="145"/>
        <v>1</v>
      </c>
      <c r="N1589" t="b">
        <v>0</v>
      </c>
      <c r="O1589" s="6">
        <f t="shared" si="144"/>
        <v>0</v>
      </c>
      <c r="P1589" t="s">
        <v>8291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7">
        <f t="shared" si="145"/>
        <v>0</v>
      </c>
      <c r="N1590" t="b">
        <v>0</v>
      </c>
      <c r="O1590" s="6">
        <f t="shared" si="144"/>
        <v>0</v>
      </c>
      <c r="P1590" t="s">
        <v>8291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7">
        <f t="shared" si="145"/>
        <v>0</v>
      </c>
      <c r="N1591" t="b">
        <v>0</v>
      </c>
      <c r="O1591" s="6">
        <f t="shared" si="144"/>
        <v>0</v>
      </c>
      <c r="P1591" t="s">
        <v>8291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7">
        <f t="shared" si="145"/>
        <v>510</v>
      </c>
      <c r="N1592" t="b">
        <v>0</v>
      </c>
      <c r="O1592" s="6">
        <f t="shared" si="144"/>
        <v>2</v>
      </c>
      <c r="P1592" t="s">
        <v>8291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7">
        <f t="shared" si="145"/>
        <v>44.478260869565219</v>
      </c>
      <c r="N1593" t="b">
        <v>0</v>
      </c>
      <c r="O1593" s="6">
        <f t="shared" si="144"/>
        <v>29</v>
      </c>
      <c r="P1593" t="s">
        <v>8291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7">
        <f t="shared" si="145"/>
        <v>0</v>
      </c>
      <c r="N1594" t="b">
        <v>0</v>
      </c>
      <c r="O1594" s="6">
        <f t="shared" si="144"/>
        <v>0</v>
      </c>
      <c r="P1594" t="s">
        <v>8291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7">
        <f t="shared" si="145"/>
        <v>1</v>
      </c>
      <c r="N1595" t="b">
        <v>0</v>
      </c>
      <c r="O1595" s="6">
        <f t="shared" si="144"/>
        <v>0</v>
      </c>
      <c r="P1595" t="s">
        <v>8291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7">
        <f t="shared" si="145"/>
        <v>20.5</v>
      </c>
      <c r="N1596" t="b">
        <v>0</v>
      </c>
      <c r="O1596" s="6">
        <f t="shared" si="144"/>
        <v>21</v>
      </c>
      <c r="P1596" t="s">
        <v>8291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7">
        <f t="shared" si="145"/>
        <v>40</v>
      </c>
      <c r="N1597" t="b">
        <v>0</v>
      </c>
      <c r="O1597" s="6">
        <f t="shared" si="144"/>
        <v>0</v>
      </c>
      <c r="P1597" t="s">
        <v>8291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7">
        <f t="shared" si="145"/>
        <v>25</v>
      </c>
      <c r="N1598" t="b">
        <v>0</v>
      </c>
      <c r="O1598" s="6">
        <f t="shared" si="144"/>
        <v>2</v>
      </c>
      <c r="P1598" t="s">
        <v>8291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7">
        <f t="shared" si="145"/>
        <v>0</v>
      </c>
      <c r="N1599" t="b">
        <v>0</v>
      </c>
      <c r="O1599" s="6">
        <f t="shared" si="144"/>
        <v>0</v>
      </c>
      <c r="P1599" t="s">
        <v>8291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7">
        <f t="shared" si="145"/>
        <v>1</v>
      </c>
      <c r="N1600" t="b">
        <v>0</v>
      </c>
      <c r="O1600" s="6">
        <f t="shared" si="144"/>
        <v>0</v>
      </c>
      <c r="P1600" t="s">
        <v>8291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7">
        <f t="shared" si="145"/>
        <v>0</v>
      </c>
      <c r="N1601" t="b">
        <v>0</v>
      </c>
      <c r="O1601" s="6">
        <f t="shared" si="144"/>
        <v>0</v>
      </c>
      <c r="P1601" t="s">
        <v>8291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7">
        <f t="shared" si="145"/>
        <v>40.777777777777779</v>
      </c>
      <c r="N1602" t="b">
        <v>0</v>
      </c>
      <c r="O1602" s="6">
        <f t="shared" ref="O1602:O1665" si="150">ROUND((E1602/D1602)*100,0)</f>
        <v>7</v>
      </c>
      <c r="P1602" t="s">
        <v>8291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7">
        <f t="shared" ref="M1603:M1666" si="151">IF(L1603 = 0, 0, E1603/L1603)</f>
        <v>48.325535714285714</v>
      </c>
      <c r="N1603" t="b">
        <v>1</v>
      </c>
      <c r="O1603" s="6">
        <f t="shared" si="150"/>
        <v>108</v>
      </c>
      <c r="P1603" t="s">
        <v>8276</v>
      </c>
      <c r="Q1603" t="str">
        <f t="shared" ref="Q1603:Q1666" si="152">LEFT(P1603,FIND("/",P1603)-1)</f>
        <v>music</v>
      </c>
      <c r="R1603" t="str">
        <f t="shared" ref="R1603:R1666" si="153">REPLACE(P1603,1,FIND("/",P1603),"")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7">
        <f t="shared" si="151"/>
        <v>46.953125</v>
      </c>
      <c r="N1604" t="b">
        <v>1</v>
      </c>
      <c r="O1604" s="6">
        <f t="shared" si="150"/>
        <v>100</v>
      </c>
      <c r="P1604" t="s">
        <v>8276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7">
        <f t="shared" si="151"/>
        <v>66.688666666666663</v>
      </c>
      <c r="N1605" t="b">
        <v>1</v>
      </c>
      <c r="O1605" s="6">
        <f t="shared" si="150"/>
        <v>100</v>
      </c>
      <c r="P1605" t="s">
        <v>8276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7">
        <f t="shared" si="151"/>
        <v>48.842857142857142</v>
      </c>
      <c r="N1606" t="b">
        <v>1</v>
      </c>
      <c r="O1606" s="6">
        <f t="shared" si="150"/>
        <v>122</v>
      </c>
      <c r="P1606" t="s">
        <v>8276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7">
        <f t="shared" si="151"/>
        <v>137.30909090909091</v>
      </c>
      <c r="N1607" t="b">
        <v>1</v>
      </c>
      <c r="O1607" s="6">
        <f t="shared" si="150"/>
        <v>101</v>
      </c>
      <c r="P1607" t="s">
        <v>8276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7">
        <f t="shared" si="151"/>
        <v>87.829673913043479</v>
      </c>
      <c r="N1608" t="b">
        <v>1</v>
      </c>
      <c r="O1608" s="6">
        <f t="shared" si="150"/>
        <v>101</v>
      </c>
      <c r="P1608" t="s">
        <v>8276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7">
        <f t="shared" si="151"/>
        <v>70.785365853658533</v>
      </c>
      <c r="N1609" t="b">
        <v>1</v>
      </c>
      <c r="O1609" s="6">
        <f t="shared" si="150"/>
        <v>145</v>
      </c>
      <c r="P1609" t="s">
        <v>8276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7">
        <f t="shared" si="151"/>
        <v>52.826086956521742</v>
      </c>
      <c r="N1610" t="b">
        <v>1</v>
      </c>
      <c r="O1610" s="6">
        <f t="shared" si="150"/>
        <v>101</v>
      </c>
      <c r="P1610" t="s">
        <v>8276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7">
        <f t="shared" si="151"/>
        <v>443.75</v>
      </c>
      <c r="N1611" t="b">
        <v>1</v>
      </c>
      <c r="O1611" s="6">
        <f t="shared" si="150"/>
        <v>118</v>
      </c>
      <c r="P1611" t="s">
        <v>8276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7">
        <f t="shared" si="151"/>
        <v>48.544642857142854</v>
      </c>
      <c r="N1612" t="b">
        <v>1</v>
      </c>
      <c r="O1612" s="6">
        <f t="shared" si="150"/>
        <v>272</v>
      </c>
      <c r="P1612" t="s">
        <v>8276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7">
        <f t="shared" si="151"/>
        <v>37.074074074074076</v>
      </c>
      <c r="N1613" t="b">
        <v>1</v>
      </c>
      <c r="O1613" s="6">
        <f t="shared" si="150"/>
        <v>125</v>
      </c>
      <c r="P1613" t="s">
        <v>8276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7">
        <f t="shared" si="151"/>
        <v>50</v>
      </c>
      <c r="N1614" t="b">
        <v>1</v>
      </c>
      <c r="O1614" s="6">
        <f t="shared" si="150"/>
        <v>110</v>
      </c>
      <c r="P1614" t="s">
        <v>8276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7">
        <f t="shared" si="151"/>
        <v>39.03846153846154</v>
      </c>
      <c r="N1615" t="b">
        <v>1</v>
      </c>
      <c r="O1615" s="6">
        <f t="shared" si="150"/>
        <v>102</v>
      </c>
      <c r="P1615" t="s">
        <v>8276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7">
        <f t="shared" si="151"/>
        <v>66.688311688311686</v>
      </c>
      <c r="N1616" t="b">
        <v>1</v>
      </c>
      <c r="O1616" s="6">
        <f t="shared" si="150"/>
        <v>103</v>
      </c>
      <c r="P1616" t="s">
        <v>8276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7">
        <f t="shared" si="151"/>
        <v>67.132352941176464</v>
      </c>
      <c r="N1617" t="b">
        <v>1</v>
      </c>
      <c r="O1617" s="6">
        <f t="shared" si="150"/>
        <v>114</v>
      </c>
      <c r="P1617" t="s">
        <v>8276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7">
        <f t="shared" si="151"/>
        <v>66.369426751592357</v>
      </c>
      <c r="N1618" t="b">
        <v>1</v>
      </c>
      <c r="O1618" s="6">
        <f t="shared" si="150"/>
        <v>104</v>
      </c>
      <c r="P1618" t="s">
        <v>8276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7">
        <f t="shared" si="151"/>
        <v>64.620253164556956</v>
      </c>
      <c r="N1619" t="b">
        <v>1</v>
      </c>
      <c r="O1619" s="6">
        <f t="shared" si="150"/>
        <v>146</v>
      </c>
      <c r="P1619" t="s">
        <v>8276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7">
        <f t="shared" si="151"/>
        <v>58.370370370370374</v>
      </c>
      <c r="N1620" t="b">
        <v>1</v>
      </c>
      <c r="O1620" s="6">
        <f t="shared" si="150"/>
        <v>105</v>
      </c>
      <c r="P1620" t="s">
        <v>8276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7">
        <f t="shared" si="151"/>
        <v>86.956521739130437</v>
      </c>
      <c r="N1621" t="b">
        <v>1</v>
      </c>
      <c r="O1621" s="6">
        <f t="shared" si="150"/>
        <v>133</v>
      </c>
      <c r="P1621" t="s">
        <v>8276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7">
        <f t="shared" si="151"/>
        <v>66.470588235294116</v>
      </c>
      <c r="N1622" t="b">
        <v>1</v>
      </c>
      <c r="O1622" s="6">
        <f t="shared" si="150"/>
        <v>113</v>
      </c>
      <c r="P1622" t="s">
        <v>8276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7">
        <f t="shared" si="151"/>
        <v>163.78378378378378</v>
      </c>
      <c r="N1623" t="b">
        <v>1</v>
      </c>
      <c r="O1623" s="6">
        <f t="shared" si="150"/>
        <v>121</v>
      </c>
      <c r="P1623" t="s">
        <v>8276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7">
        <f t="shared" si="151"/>
        <v>107.98461538461538</v>
      </c>
      <c r="N1624" t="b">
        <v>1</v>
      </c>
      <c r="O1624" s="6">
        <f t="shared" si="150"/>
        <v>102</v>
      </c>
      <c r="P1624" t="s">
        <v>8276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7">
        <f t="shared" si="151"/>
        <v>42.111111111111114</v>
      </c>
      <c r="N1625" t="b">
        <v>1</v>
      </c>
      <c r="O1625" s="6">
        <f t="shared" si="150"/>
        <v>101</v>
      </c>
      <c r="P1625" t="s">
        <v>8276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7">
        <f t="shared" si="151"/>
        <v>47.2</v>
      </c>
      <c r="N1626" t="b">
        <v>1</v>
      </c>
      <c r="O1626" s="6">
        <f t="shared" si="150"/>
        <v>118</v>
      </c>
      <c r="P1626" t="s">
        <v>8276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7">
        <f t="shared" si="151"/>
        <v>112.01923076923077</v>
      </c>
      <c r="N1627" t="b">
        <v>1</v>
      </c>
      <c r="O1627" s="6">
        <f t="shared" si="150"/>
        <v>155</v>
      </c>
      <c r="P1627" t="s">
        <v>8276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7">
        <f t="shared" si="151"/>
        <v>74.953703703703709</v>
      </c>
      <c r="N1628" t="b">
        <v>1</v>
      </c>
      <c r="O1628" s="6">
        <f t="shared" si="150"/>
        <v>101</v>
      </c>
      <c r="P1628" t="s">
        <v>8276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7">
        <f t="shared" si="151"/>
        <v>61.578947368421055</v>
      </c>
      <c r="N1629" t="b">
        <v>1</v>
      </c>
      <c r="O1629" s="6">
        <f t="shared" si="150"/>
        <v>117</v>
      </c>
      <c r="P1629" t="s">
        <v>8276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7">
        <f t="shared" si="151"/>
        <v>45.875</v>
      </c>
      <c r="N1630" t="b">
        <v>1</v>
      </c>
      <c r="O1630" s="6">
        <f t="shared" si="150"/>
        <v>101</v>
      </c>
      <c r="P1630" t="s">
        <v>8276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7">
        <f t="shared" si="151"/>
        <v>75.853658536585371</v>
      </c>
      <c r="N1631" t="b">
        <v>1</v>
      </c>
      <c r="O1631" s="6">
        <f t="shared" si="150"/>
        <v>104</v>
      </c>
      <c r="P1631" t="s">
        <v>8276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7">
        <f t="shared" si="151"/>
        <v>84.206349206349202</v>
      </c>
      <c r="N1632" t="b">
        <v>1</v>
      </c>
      <c r="O1632" s="6">
        <f t="shared" si="150"/>
        <v>265</v>
      </c>
      <c r="P1632" t="s">
        <v>8276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7">
        <f t="shared" si="151"/>
        <v>117.22556390977444</v>
      </c>
      <c r="N1633" t="b">
        <v>1</v>
      </c>
      <c r="O1633" s="6">
        <f t="shared" si="150"/>
        <v>156</v>
      </c>
      <c r="P1633" t="s">
        <v>8276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7">
        <f t="shared" si="151"/>
        <v>86.489361702127653</v>
      </c>
      <c r="N1634" t="b">
        <v>1</v>
      </c>
      <c r="O1634" s="6">
        <f t="shared" si="150"/>
        <v>102</v>
      </c>
      <c r="P1634" t="s">
        <v>8276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7">
        <f t="shared" si="151"/>
        <v>172.41379310344828</v>
      </c>
      <c r="N1635" t="b">
        <v>1</v>
      </c>
      <c r="O1635" s="6">
        <f t="shared" si="150"/>
        <v>100</v>
      </c>
      <c r="P1635" t="s">
        <v>8276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7">
        <f t="shared" si="151"/>
        <v>62.8125</v>
      </c>
      <c r="N1636" t="b">
        <v>1</v>
      </c>
      <c r="O1636" s="6">
        <f t="shared" si="150"/>
        <v>101</v>
      </c>
      <c r="P1636" t="s">
        <v>8276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7">
        <f t="shared" si="151"/>
        <v>67.729729729729726</v>
      </c>
      <c r="N1637" t="b">
        <v>1</v>
      </c>
      <c r="O1637" s="6">
        <f t="shared" si="150"/>
        <v>125</v>
      </c>
      <c r="P1637" t="s">
        <v>8276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7">
        <f t="shared" si="151"/>
        <v>53.5632183908046</v>
      </c>
      <c r="N1638" t="b">
        <v>1</v>
      </c>
      <c r="O1638" s="6">
        <f t="shared" si="150"/>
        <v>104</v>
      </c>
      <c r="P1638" t="s">
        <v>8276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7">
        <f t="shared" si="151"/>
        <v>34.6</v>
      </c>
      <c r="N1639" t="b">
        <v>1</v>
      </c>
      <c r="O1639" s="6">
        <f t="shared" si="150"/>
        <v>104</v>
      </c>
      <c r="P1639" t="s">
        <v>8276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7">
        <f t="shared" si="151"/>
        <v>38.888888888888886</v>
      </c>
      <c r="N1640" t="b">
        <v>1</v>
      </c>
      <c r="O1640" s="6">
        <f t="shared" si="150"/>
        <v>105</v>
      </c>
      <c r="P1640" t="s">
        <v>8276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7">
        <f t="shared" si="151"/>
        <v>94.736842105263165</v>
      </c>
      <c r="N1641" t="b">
        <v>1</v>
      </c>
      <c r="O1641" s="6">
        <f t="shared" si="150"/>
        <v>100</v>
      </c>
      <c r="P1641" t="s">
        <v>8276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7">
        <f t="shared" si="151"/>
        <v>39.967058823529413</v>
      </c>
      <c r="N1642" t="b">
        <v>1</v>
      </c>
      <c r="O1642" s="6">
        <f t="shared" si="150"/>
        <v>170</v>
      </c>
      <c r="P1642" t="s">
        <v>8276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7">
        <f t="shared" si="151"/>
        <v>97.5</v>
      </c>
      <c r="N1643" t="b">
        <v>1</v>
      </c>
      <c r="O1643" s="6">
        <f t="shared" si="150"/>
        <v>101</v>
      </c>
      <c r="P1643" t="s">
        <v>8292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7">
        <f t="shared" si="151"/>
        <v>42.857142857142854</v>
      </c>
      <c r="N1644" t="b">
        <v>1</v>
      </c>
      <c r="O1644" s="6">
        <f t="shared" si="150"/>
        <v>100</v>
      </c>
      <c r="P1644" t="s">
        <v>8292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7">
        <f t="shared" si="151"/>
        <v>168.51351351351352</v>
      </c>
      <c r="N1645" t="b">
        <v>1</v>
      </c>
      <c r="O1645" s="6">
        <f t="shared" si="150"/>
        <v>125</v>
      </c>
      <c r="P1645" t="s">
        <v>8292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7">
        <f t="shared" si="151"/>
        <v>85.546875</v>
      </c>
      <c r="N1646" t="b">
        <v>1</v>
      </c>
      <c r="O1646" s="6">
        <f t="shared" si="150"/>
        <v>110</v>
      </c>
      <c r="P1646" t="s">
        <v>8292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7">
        <f t="shared" si="151"/>
        <v>554</v>
      </c>
      <c r="N1647" t="b">
        <v>1</v>
      </c>
      <c r="O1647" s="6">
        <f t="shared" si="150"/>
        <v>111</v>
      </c>
      <c r="P1647" t="s">
        <v>8292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7">
        <f t="shared" si="151"/>
        <v>26.554216867469879</v>
      </c>
      <c r="N1648" t="b">
        <v>1</v>
      </c>
      <c r="O1648" s="6">
        <f t="shared" si="150"/>
        <v>110</v>
      </c>
      <c r="P1648" t="s">
        <v>8292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7">
        <f t="shared" si="151"/>
        <v>113.82608695652173</v>
      </c>
      <c r="N1649" t="b">
        <v>1</v>
      </c>
      <c r="O1649" s="6">
        <f t="shared" si="150"/>
        <v>105</v>
      </c>
      <c r="P1649" t="s">
        <v>8292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7">
        <f t="shared" si="151"/>
        <v>32.011111111111113</v>
      </c>
      <c r="N1650" t="b">
        <v>1</v>
      </c>
      <c r="O1650" s="6">
        <f t="shared" si="150"/>
        <v>125</v>
      </c>
      <c r="P1650" t="s">
        <v>8292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7">
        <f t="shared" si="151"/>
        <v>47.189259259259259</v>
      </c>
      <c r="N1651" t="b">
        <v>1</v>
      </c>
      <c r="O1651" s="6">
        <f t="shared" si="150"/>
        <v>101</v>
      </c>
      <c r="P1651" t="s">
        <v>8292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7">
        <f t="shared" si="151"/>
        <v>88.46875</v>
      </c>
      <c r="N1652" t="b">
        <v>1</v>
      </c>
      <c r="O1652" s="6">
        <f t="shared" si="150"/>
        <v>142</v>
      </c>
      <c r="P1652" t="s">
        <v>8292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7">
        <f t="shared" si="151"/>
        <v>100.75</v>
      </c>
      <c r="N1653" t="b">
        <v>1</v>
      </c>
      <c r="O1653" s="6">
        <f t="shared" si="150"/>
        <v>101</v>
      </c>
      <c r="P1653" t="s">
        <v>8292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7">
        <f t="shared" si="151"/>
        <v>64.714285714285708</v>
      </c>
      <c r="N1654" t="b">
        <v>1</v>
      </c>
      <c r="O1654" s="6">
        <f t="shared" si="150"/>
        <v>101</v>
      </c>
      <c r="P1654" t="s">
        <v>8292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7">
        <f t="shared" si="151"/>
        <v>51.854285714285716</v>
      </c>
      <c r="N1655" t="b">
        <v>1</v>
      </c>
      <c r="O1655" s="6">
        <f t="shared" si="150"/>
        <v>174</v>
      </c>
      <c r="P1655" t="s">
        <v>8292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7">
        <f t="shared" si="151"/>
        <v>38.794117647058826</v>
      </c>
      <c r="N1656" t="b">
        <v>1</v>
      </c>
      <c r="O1656" s="6">
        <f t="shared" si="150"/>
        <v>120</v>
      </c>
      <c r="P1656" t="s">
        <v>8292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7">
        <f t="shared" si="151"/>
        <v>44.645833333333336</v>
      </c>
      <c r="N1657" t="b">
        <v>1</v>
      </c>
      <c r="O1657" s="6">
        <f t="shared" si="150"/>
        <v>143</v>
      </c>
      <c r="P1657" t="s">
        <v>8292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7">
        <f t="shared" si="151"/>
        <v>156.77333333333334</v>
      </c>
      <c r="N1658" t="b">
        <v>1</v>
      </c>
      <c r="O1658" s="6">
        <f t="shared" si="150"/>
        <v>100</v>
      </c>
      <c r="P1658" t="s">
        <v>8292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7">
        <f t="shared" si="151"/>
        <v>118.70339366515837</v>
      </c>
      <c r="N1659" t="b">
        <v>1</v>
      </c>
      <c r="O1659" s="6">
        <f t="shared" si="150"/>
        <v>105</v>
      </c>
      <c r="P1659" t="s">
        <v>8292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7">
        <f t="shared" si="151"/>
        <v>74.149532710280369</v>
      </c>
      <c r="N1660" t="b">
        <v>1</v>
      </c>
      <c r="O1660" s="6">
        <f t="shared" si="150"/>
        <v>132</v>
      </c>
      <c r="P1660" t="s">
        <v>8292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7">
        <f t="shared" si="151"/>
        <v>12.533333333333333</v>
      </c>
      <c r="N1661" t="b">
        <v>1</v>
      </c>
      <c r="O1661" s="6">
        <f t="shared" si="150"/>
        <v>113</v>
      </c>
      <c r="P1661" t="s">
        <v>8292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7">
        <f t="shared" si="151"/>
        <v>27.861111111111111</v>
      </c>
      <c r="N1662" t="b">
        <v>1</v>
      </c>
      <c r="O1662" s="6">
        <f t="shared" si="150"/>
        <v>1254</v>
      </c>
      <c r="P1662" t="s">
        <v>8292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7">
        <f t="shared" si="151"/>
        <v>80.178217821782184</v>
      </c>
      <c r="N1663" t="b">
        <v>1</v>
      </c>
      <c r="O1663" s="6">
        <f t="shared" si="150"/>
        <v>103</v>
      </c>
      <c r="P1663" t="s">
        <v>8292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7">
        <f t="shared" si="151"/>
        <v>132.43548387096774</v>
      </c>
      <c r="N1664" t="b">
        <v>1</v>
      </c>
      <c r="O1664" s="6">
        <f t="shared" si="150"/>
        <v>103</v>
      </c>
      <c r="P1664" t="s">
        <v>8292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7">
        <f t="shared" si="151"/>
        <v>33.75</v>
      </c>
      <c r="N1665" t="b">
        <v>1</v>
      </c>
      <c r="O1665" s="6">
        <f t="shared" si="150"/>
        <v>108</v>
      </c>
      <c r="P1665" t="s">
        <v>8292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7">
        <f t="shared" si="151"/>
        <v>34.384494382022467</v>
      </c>
      <c r="N1666" t="b">
        <v>1</v>
      </c>
      <c r="O1666" s="6">
        <f t="shared" ref="O1666:O1729" si="156">ROUND((E1666/D1666)*100,0)</f>
        <v>122</v>
      </c>
      <c r="P1666" t="s">
        <v>8292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7">
        <f t="shared" ref="M1667:M1730" si="157">IF(L1667 = 0, 0, E1667/L1667)</f>
        <v>44.956989247311824</v>
      </c>
      <c r="N1667" t="b">
        <v>1</v>
      </c>
      <c r="O1667" s="6">
        <f t="shared" si="156"/>
        <v>119</v>
      </c>
      <c r="P1667" t="s">
        <v>8292</v>
      </c>
      <c r="Q1667" t="str">
        <f t="shared" ref="Q1667:Q1730" si="158">LEFT(P1667,FIND("/",P1667)-1)</f>
        <v>music</v>
      </c>
      <c r="R1667" t="str">
        <f t="shared" ref="R1667:R1730" si="159">REPLACE(P1667,1,FIND("/",P1667),"")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7">
        <f t="shared" si="157"/>
        <v>41.04081632653061</v>
      </c>
      <c r="N1668" t="b">
        <v>1</v>
      </c>
      <c r="O1668" s="6">
        <f t="shared" si="156"/>
        <v>161</v>
      </c>
      <c r="P1668" t="s">
        <v>8292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7">
        <f t="shared" si="157"/>
        <v>52.597560975609753</v>
      </c>
      <c r="N1669" t="b">
        <v>1</v>
      </c>
      <c r="O1669" s="6">
        <f t="shared" si="156"/>
        <v>127</v>
      </c>
      <c r="P1669" t="s">
        <v>8292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7">
        <f t="shared" si="157"/>
        <v>70.784482758620683</v>
      </c>
      <c r="N1670" t="b">
        <v>1</v>
      </c>
      <c r="O1670" s="6">
        <f t="shared" si="156"/>
        <v>103</v>
      </c>
      <c r="P1670" t="s">
        <v>8292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7">
        <f t="shared" si="157"/>
        <v>53.75</v>
      </c>
      <c r="N1671" t="b">
        <v>1</v>
      </c>
      <c r="O1671" s="6">
        <f t="shared" si="156"/>
        <v>140</v>
      </c>
      <c r="P1671" t="s">
        <v>8292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7">
        <f t="shared" si="157"/>
        <v>44.608695652173914</v>
      </c>
      <c r="N1672" t="b">
        <v>1</v>
      </c>
      <c r="O1672" s="6">
        <f t="shared" si="156"/>
        <v>103</v>
      </c>
      <c r="P1672" t="s">
        <v>8292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7">
        <f t="shared" si="157"/>
        <v>26.148961038961041</v>
      </c>
      <c r="N1673" t="b">
        <v>1</v>
      </c>
      <c r="O1673" s="6">
        <f t="shared" si="156"/>
        <v>101</v>
      </c>
      <c r="P1673" t="s">
        <v>8292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7">
        <f t="shared" si="157"/>
        <v>39.183673469387756</v>
      </c>
      <c r="N1674" t="b">
        <v>1</v>
      </c>
      <c r="O1674" s="6">
        <f t="shared" si="156"/>
        <v>113</v>
      </c>
      <c r="P1674" t="s">
        <v>8292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7">
        <f t="shared" si="157"/>
        <v>45.593220338983052</v>
      </c>
      <c r="N1675" t="b">
        <v>1</v>
      </c>
      <c r="O1675" s="6">
        <f t="shared" si="156"/>
        <v>128</v>
      </c>
      <c r="P1675" t="s">
        <v>8292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7">
        <f t="shared" si="157"/>
        <v>89.247787610619469</v>
      </c>
      <c r="N1676" t="b">
        <v>1</v>
      </c>
      <c r="O1676" s="6">
        <f t="shared" si="156"/>
        <v>202</v>
      </c>
      <c r="P1676" t="s">
        <v>8292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7">
        <f t="shared" si="157"/>
        <v>40.416470588235299</v>
      </c>
      <c r="N1677" t="b">
        <v>1</v>
      </c>
      <c r="O1677" s="6">
        <f t="shared" si="156"/>
        <v>137</v>
      </c>
      <c r="P1677" t="s">
        <v>8292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7">
        <f t="shared" si="157"/>
        <v>82.38095238095238</v>
      </c>
      <c r="N1678" t="b">
        <v>1</v>
      </c>
      <c r="O1678" s="6">
        <f t="shared" si="156"/>
        <v>115</v>
      </c>
      <c r="P1678" t="s">
        <v>8292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7">
        <f t="shared" si="157"/>
        <v>159.52380952380952</v>
      </c>
      <c r="N1679" t="b">
        <v>1</v>
      </c>
      <c r="O1679" s="6">
        <f t="shared" si="156"/>
        <v>112</v>
      </c>
      <c r="P1679" t="s">
        <v>8292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7">
        <f t="shared" si="157"/>
        <v>36.244897959183675</v>
      </c>
      <c r="N1680" t="b">
        <v>1</v>
      </c>
      <c r="O1680" s="6">
        <f t="shared" si="156"/>
        <v>118</v>
      </c>
      <c r="P1680" t="s">
        <v>8292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7">
        <f t="shared" si="157"/>
        <v>62.5</v>
      </c>
      <c r="N1681" t="b">
        <v>1</v>
      </c>
      <c r="O1681" s="6">
        <f t="shared" si="156"/>
        <v>175</v>
      </c>
      <c r="P1681" t="s">
        <v>8292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7">
        <f t="shared" si="157"/>
        <v>47</v>
      </c>
      <c r="N1682" t="b">
        <v>1</v>
      </c>
      <c r="O1682" s="6">
        <f t="shared" si="156"/>
        <v>118</v>
      </c>
      <c r="P1682" t="s">
        <v>8292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7">
        <f t="shared" si="157"/>
        <v>74.575090497737563</v>
      </c>
      <c r="N1683" t="b">
        <v>0</v>
      </c>
      <c r="O1683" s="6">
        <f t="shared" si="156"/>
        <v>101</v>
      </c>
      <c r="P1683" t="s">
        <v>8293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7">
        <f t="shared" si="157"/>
        <v>0</v>
      </c>
      <c r="N1684" t="b">
        <v>0</v>
      </c>
      <c r="O1684" s="6">
        <f t="shared" si="156"/>
        <v>0</v>
      </c>
      <c r="P1684" t="s">
        <v>8293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7">
        <f t="shared" si="157"/>
        <v>76</v>
      </c>
      <c r="N1685" t="b">
        <v>0</v>
      </c>
      <c r="O1685" s="6">
        <f t="shared" si="156"/>
        <v>22</v>
      </c>
      <c r="P1685" t="s">
        <v>8293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7">
        <f t="shared" si="157"/>
        <v>86.43564356435644</v>
      </c>
      <c r="N1686" t="b">
        <v>0</v>
      </c>
      <c r="O1686" s="6">
        <f t="shared" si="156"/>
        <v>109</v>
      </c>
      <c r="P1686" t="s">
        <v>8293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7">
        <f t="shared" si="157"/>
        <v>24</v>
      </c>
      <c r="N1687" t="b">
        <v>0</v>
      </c>
      <c r="O1687" s="6">
        <f t="shared" si="156"/>
        <v>103</v>
      </c>
      <c r="P1687" t="s">
        <v>8293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7">
        <f t="shared" si="157"/>
        <v>18</v>
      </c>
      <c r="N1688" t="b">
        <v>0</v>
      </c>
      <c r="O1688" s="6">
        <f t="shared" si="156"/>
        <v>0</v>
      </c>
      <c r="P1688" t="s">
        <v>8293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7">
        <f t="shared" si="157"/>
        <v>80.128205128205124</v>
      </c>
      <c r="N1689" t="b">
        <v>0</v>
      </c>
      <c r="O1689" s="6">
        <f t="shared" si="156"/>
        <v>31</v>
      </c>
      <c r="P1689" t="s">
        <v>8293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7">
        <f t="shared" si="157"/>
        <v>253.14285714285714</v>
      </c>
      <c r="N1690" t="b">
        <v>0</v>
      </c>
      <c r="O1690" s="6">
        <f t="shared" si="156"/>
        <v>44</v>
      </c>
      <c r="P1690" t="s">
        <v>8293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7">
        <f t="shared" si="157"/>
        <v>171.42857142857142</v>
      </c>
      <c r="N1691" t="b">
        <v>0</v>
      </c>
      <c r="O1691" s="6">
        <f t="shared" si="156"/>
        <v>100</v>
      </c>
      <c r="P1691" t="s">
        <v>8293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7">
        <f t="shared" si="157"/>
        <v>57.727272727272727</v>
      </c>
      <c r="N1692" t="b">
        <v>0</v>
      </c>
      <c r="O1692" s="6">
        <f t="shared" si="156"/>
        <v>25</v>
      </c>
      <c r="P1692" t="s">
        <v>8293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7">
        <f t="shared" si="157"/>
        <v>264.26315789473682</v>
      </c>
      <c r="N1693" t="b">
        <v>0</v>
      </c>
      <c r="O1693" s="6">
        <f t="shared" si="156"/>
        <v>33</v>
      </c>
      <c r="P1693" t="s">
        <v>8293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7">
        <f t="shared" si="157"/>
        <v>159.33333333333334</v>
      </c>
      <c r="N1694" t="b">
        <v>0</v>
      </c>
      <c r="O1694" s="6">
        <f t="shared" si="156"/>
        <v>48</v>
      </c>
      <c r="P1694" t="s">
        <v>8293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7">
        <f t="shared" si="157"/>
        <v>35</v>
      </c>
      <c r="N1695" t="b">
        <v>0</v>
      </c>
      <c r="O1695" s="6">
        <f t="shared" si="156"/>
        <v>9</v>
      </c>
      <c r="P1695" t="s">
        <v>8293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7">
        <f t="shared" si="157"/>
        <v>5</v>
      </c>
      <c r="N1696" t="b">
        <v>0</v>
      </c>
      <c r="O1696" s="6">
        <f t="shared" si="156"/>
        <v>0</v>
      </c>
      <c r="P1696" t="s">
        <v>8293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7">
        <f t="shared" si="157"/>
        <v>61.086956521739133</v>
      </c>
      <c r="N1697" t="b">
        <v>0</v>
      </c>
      <c r="O1697" s="6">
        <f t="shared" si="156"/>
        <v>12</v>
      </c>
      <c r="P1697" t="s">
        <v>8293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7">
        <f t="shared" si="157"/>
        <v>0</v>
      </c>
      <c r="N1698" t="b">
        <v>0</v>
      </c>
      <c r="O1698" s="6">
        <f t="shared" si="156"/>
        <v>0</v>
      </c>
      <c r="P1698" t="s">
        <v>8293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7">
        <f t="shared" si="157"/>
        <v>114.81818181818181</v>
      </c>
      <c r="N1699" t="b">
        <v>0</v>
      </c>
      <c r="O1699" s="6">
        <f t="shared" si="156"/>
        <v>20</v>
      </c>
      <c r="P1699" t="s">
        <v>8293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7">
        <f t="shared" si="157"/>
        <v>0</v>
      </c>
      <c r="N1700" t="b">
        <v>0</v>
      </c>
      <c r="O1700" s="6">
        <f t="shared" si="156"/>
        <v>0</v>
      </c>
      <c r="P1700" t="s">
        <v>8293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7">
        <f t="shared" si="157"/>
        <v>54</v>
      </c>
      <c r="N1701" t="b">
        <v>0</v>
      </c>
      <c r="O1701" s="6">
        <f t="shared" si="156"/>
        <v>4</v>
      </c>
      <c r="P1701" t="s">
        <v>8293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7">
        <f t="shared" si="157"/>
        <v>65.974683544303801</v>
      </c>
      <c r="N1702" t="b">
        <v>0</v>
      </c>
      <c r="O1702" s="6">
        <f t="shared" si="156"/>
        <v>26</v>
      </c>
      <c r="P1702" t="s">
        <v>8293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7">
        <f t="shared" si="157"/>
        <v>5</v>
      </c>
      <c r="N1703" t="b">
        <v>0</v>
      </c>
      <c r="O1703" s="6">
        <f t="shared" si="156"/>
        <v>0</v>
      </c>
      <c r="P1703" t="s">
        <v>8293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7">
        <f t="shared" si="157"/>
        <v>1</v>
      </c>
      <c r="N1704" t="b">
        <v>0</v>
      </c>
      <c r="O1704" s="6">
        <f t="shared" si="156"/>
        <v>0</v>
      </c>
      <c r="P1704" t="s">
        <v>8293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7">
        <f t="shared" si="157"/>
        <v>25.5</v>
      </c>
      <c r="N1705" t="b">
        <v>0</v>
      </c>
      <c r="O1705" s="6">
        <f t="shared" si="156"/>
        <v>1</v>
      </c>
      <c r="P1705" t="s">
        <v>8293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7">
        <f t="shared" si="157"/>
        <v>118.36363636363636</v>
      </c>
      <c r="N1706" t="b">
        <v>0</v>
      </c>
      <c r="O1706" s="6">
        <f t="shared" si="156"/>
        <v>65</v>
      </c>
      <c r="P1706" t="s">
        <v>8293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7">
        <f t="shared" si="157"/>
        <v>0</v>
      </c>
      <c r="N1707" t="b">
        <v>0</v>
      </c>
      <c r="O1707" s="6">
        <f t="shared" si="156"/>
        <v>0</v>
      </c>
      <c r="P1707" t="s">
        <v>8293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7">
        <f t="shared" si="157"/>
        <v>0</v>
      </c>
      <c r="N1708" t="b">
        <v>0</v>
      </c>
      <c r="O1708" s="6">
        <f t="shared" si="156"/>
        <v>0</v>
      </c>
      <c r="P1708" t="s">
        <v>8293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7">
        <f t="shared" si="157"/>
        <v>54.111111111111114</v>
      </c>
      <c r="N1709" t="b">
        <v>0</v>
      </c>
      <c r="O1709" s="6">
        <f t="shared" si="156"/>
        <v>10</v>
      </c>
      <c r="P1709" t="s">
        <v>8293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7">
        <f t="shared" si="157"/>
        <v>0</v>
      </c>
      <c r="N1710" t="b">
        <v>0</v>
      </c>
      <c r="O1710" s="6">
        <f t="shared" si="156"/>
        <v>0</v>
      </c>
      <c r="P1710" t="s">
        <v>8293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7">
        <f t="shared" si="157"/>
        <v>21.25</v>
      </c>
      <c r="N1711" t="b">
        <v>0</v>
      </c>
      <c r="O1711" s="6">
        <f t="shared" si="156"/>
        <v>5</v>
      </c>
      <c r="P1711" t="s">
        <v>8293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7">
        <f t="shared" si="157"/>
        <v>34</v>
      </c>
      <c r="N1712" t="b">
        <v>0</v>
      </c>
      <c r="O1712" s="6">
        <f t="shared" si="156"/>
        <v>1</v>
      </c>
      <c r="P1712" t="s">
        <v>8293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7">
        <f t="shared" si="157"/>
        <v>525</v>
      </c>
      <c r="N1713" t="b">
        <v>0</v>
      </c>
      <c r="O1713" s="6">
        <f t="shared" si="156"/>
        <v>11</v>
      </c>
      <c r="P1713" t="s">
        <v>8293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7">
        <f t="shared" si="157"/>
        <v>0</v>
      </c>
      <c r="N1714" t="b">
        <v>0</v>
      </c>
      <c r="O1714" s="6">
        <f t="shared" si="156"/>
        <v>0</v>
      </c>
      <c r="P1714" t="s">
        <v>8293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7">
        <f t="shared" si="157"/>
        <v>50</v>
      </c>
      <c r="N1715" t="b">
        <v>0</v>
      </c>
      <c r="O1715" s="6">
        <f t="shared" si="156"/>
        <v>2</v>
      </c>
      <c r="P1715" t="s">
        <v>8293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7">
        <f t="shared" si="157"/>
        <v>115.70588235294117</v>
      </c>
      <c r="N1716" t="b">
        <v>0</v>
      </c>
      <c r="O1716" s="6">
        <f t="shared" si="156"/>
        <v>8</v>
      </c>
      <c r="P1716" t="s">
        <v>8293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7">
        <f t="shared" si="157"/>
        <v>5.5</v>
      </c>
      <c r="N1717" t="b">
        <v>0</v>
      </c>
      <c r="O1717" s="6">
        <f t="shared" si="156"/>
        <v>0</v>
      </c>
      <c r="P1717" t="s">
        <v>8293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7">
        <f t="shared" si="157"/>
        <v>50</v>
      </c>
      <c r="N1718" t="b">
        <v>0</v>
      </c>
      <c r="O1718" s="6">
        <f t="shared" si="156"/>
        <v>8</v>
      </c>
      <c r="P1718" t="s">
        <v>8293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7">
        <f t="shared" si="157"/>
        <v>34.024390243902438</v>
      </c>
      <c r="N1719" t="b">
        <v>0</v>
      </c>
      <c r="O1719" s="6">
        <f t="shared" si="156"/>
        <v>43</v>
      </c>
      <c r="P1719" t="s">
        <v>8293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7">
        <f t="shared" si="157"/>
        <v>37.5</v>
      </c>
      <c r="N1720" t="b">
        <v>0</v>
      </c>
      <c r="O1720" s="6">
        <f t="shared" si="156"/>
        <v>0</v>
      </c>
      <c r="P1720" t="s">
        <v>8293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7">
        <f t="shared" si="157"/>
        <v>11.666666666666666</v>
      </c>
      <c r="N1721" t="b">
        <v>0</v>
      </c>
      <c r="O1721" s="6">
        <f t="shared" si="156"/>
        <v>1</v>
      </c>
      <c r="P1721" t="s">
        <v>8293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7">
        <f t="shared" si="157"/>
        <v>28.125</v>
      </c>
      <c r="N1722" t="b">
        <v>0</v>
      </c>
      <c r="O1722" s="6">
        <f t="shared" si="156"/>
        <v>6</v>
      </c>
      <c r="P1722" t="s">
        <v>8293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7">
        <f t="shared" si="157"/>
        <v>0</v>
      </c>
      <c r="N1723" t="b">
        <v>0</v>
      </c>
      <c r="O1723" s="6">
        <f t="shared" si="156"/>
        <v>0</v>
      </c>
      <c r="P1723" t="s">
        <v>8293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7">
        <f t="shared" si="157"/>
        <v>1</v>
      </c>
      <c r="N1724" t="b">
        <v>0</v>
      </c>
      <c r="O1724" s="6">
        <f t="shared" si="156"/>
        <v>0</v>
      </c>
      <c r="P1724" t="s">
        <v>8293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7">
        <f t="shared" si="157"/>
        <v>216.66666666666666</v>
      </c>
      <c r="N1725" t="b">
        <v>0</v>
      </c>
      <c r="O1725" s="6">
        <f t="shared" si="156"/>
        <v>7</v>
      </c>
      <c r="P1725" t="s">
        <v>8293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7">
        <f t="shared" si="157"/>
        <v>8.75</v>
      </c>
      <c r="N1726" t="b">
        <v>0</v>
      </c>
      <c r="O1726" s="6">
        <f t="shared" si="156"/>
        <v>1</v>
      </c>
      <c r="P1726" t="s">
        <v>8293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7">
        <f t="shared" si="157"/>
        <v>62.222222222222221</v>
      </c>
      <c r="N1727" t="b">
        <v>0</v>
      </c>
      <c r="O1727" s="6">
        <f t="shared" si="156"/>
        <v>10</v>
      </c>
      <c r="P1727" t="s">
        <v>8293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7">
        <f t="shared" si="157"/>
        <v>137.25</v>
      </c>
      <c r="N1728" t="b">
        <v>0</v>
      </c>
      <c r="O1728" s="6">
        <f t="shared" si="156"/>
        <v>34</v>
      </c>
      <c r="P1728" t="s">
        <v>8293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7">
        <f t="shared" si="157"/>
        <v>1</v>
      </c>
      <c r="N1729" t="b">
        <v>0</v>
      </c>
      <c r="O1729" s="6">
        <f t="shared" si="156"/>
        <v>0</v>
      </c>
      <c r="P1729" t="s">
        <v>8293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7">
        <f t="shared" si="157"/>
        <v>122.14285714285714</v>
      </c>
      <c r="N1730" t="b">
        <v>0</v>
      </c>
      <c r="O1730" s="6">
        <f t="shared" ref="O1730:O1793" si="162">ROUND((E1730/D1730)*100,0)</f>
        <v>68</v>
      </c>
      <c r="P1730" t="s">
        <v>8293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7">
        <f t="shared" ref="M1731:M1794" si="163">IF(L1731 = 0, 0, E1731/L1731)</f>
        <v>0</v>
      </c>
      <c r="N1731" t="b">
        <v>0</v>
      </c>
      <c r="O1731" s="6">
        <f t="shared" si="162"/>
        <v>0</v>
      </c>
      <c r="P1731" t="s">
        <v>8293</v>
      </c>
      <c r="Q1731" t="str">
        <f t="shared" ref="Q1731:Q1794" si="164">LEFT(P1731,FIND("/",P1731)-1)</f>
        <v>music</v>
      </c>
      <c r="R1731" t="str">
        <f t="shared" ref="R1731:R1794" si="165">REPLACE(P1731,1,FIND("/",P1731),"")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7">
        <f t="shared" si="163"/>
        <v>0</v>
      </c>
      <c r="N1732" t="b">
        <v>0</v>
      </c>
      <c r="O1732" s="6">
        <f t="shared" si="162"/>
        <v>0</v>
      </c>
      <c r="P1732" t="s">
        <v>8293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7">
        <f t="shared" si="163"/>
        <v>0</v>
      </c>
      <c r="N1733" t="b">
        <v>0</v>
      </c>
      <c r="O1733" s="6">
        <f t="shared" si="162"/>
        <v>0</v>
      </c>
      <c r="P1733" t="s">
        <v>8293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7">
        <f t="shared" si="163"/>
        <v>0</v>
      </c>
      <c r="N1734" t="b">
        <v>0</v>
      </c>
      <c r="O1734" s="6">
        <f t="shared" si="162"/>
        <v>0</v>
      </c>
      <c r="P1734" t="s">
        <v>8293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7">
        <f t="shared" si="163"/>
        <v>0</v>
      </c>
      <c r="N1735" t="b">
        <v>0</v>
      </c>
      <c r="O1735" s="6">
        <f t="shared" si="162"/>
        <v>0</v>
      </c>
      <c r="P1735" t="s">
        <v>8293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7">
        <f t="shared" si="163"/>
        <v>1</v>
      </c>
      <c r="N1736" t="b">
        <v>0</v>
      </c>
      <c r="O1736" s="6">
        <f t="shared" si="162"/>
        <v>0</v>
      </c>
      <c r="P1736" t="s">
        <v>8293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7">
        <f t="shared" si="163"/>
        <v>55</v>
      </c>
      <c r="N1737" t="b">
        <v>0</v>
      </c>
      <c r="O1737" s="6">
        <f t="shared" si="162"/>
        <v>11</v>
      </c>
      <c r="P1737" t="s">
        <v>8293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7">
        <f t="shared" si="163"/>
        <v>22</v>
      </c>
      <c r="N1738" t="b">
        <v>0</v>
      </c>
      <c r="O1738" s="6">
        <f t="shared" si="162"/>
        <v>1</v>
      </c>
      <c r="P1738" t="s">
        <v>8293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7">
        <f t="shared" si="163"/>
        <v>56.666666666666664</v>
      </c>
      <c r="N1739" t="b">
        <v>0</v>
      </c>
      <c r="O1739" s="6">
        <f t="shared" si="162"/>
        <v>21</v>
      </c>
      <c r="P1739" t="s">
        <v>8293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7">
        <f t="shared" si="163"/>
        <v>20</v>
      </c>
      <c r="N1740" t="b">
        <v>0</v>
      </c>
      <c r="O1740" s="6">
        <f t="shared" si="162"/>
        <v>0</v>
      </c>
      <c r="P1740" t="s">
        <v>8293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7">
        <f t="shared" si="163"/>
        <v>1</v>
      </c>
      <c r="N1741" t="b">
        <v>0</v>
      </c>
      <c r="O1741" s="6">
        <f t="shared" si="162"/>
        <v>0</v>
      </c>
      <c r="P1741" t="s">
        <v>8293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7">
        <f t="shared" si="163"/>
        <v>0</v>
      </c>
      <c r="N1742" t="b">
        <v>0</v>
      </c>
      <c r="O1742" s="6">
        <f t="shared" si="162"/>
        <v>0</v>
      </c>
      <c r="P1742" t="s">
        <v>8293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7">
        <f t="shared" si="163"/>
        <v>25.576923076923077</v>
      </c>
      <c r="N1743" t="b">
        <v>1</v>
      </c>
      <c r="O1743" s="6">
        <f t="shared" si="162"/>
        <v>111</v>
      </c>
      <c r="P1743" t="s">
        <v>8285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7">
        <f t="shared" si="163"/>
        <v>63.970588235294116</v>
      </c>
      <c r="N1744" t="b">
        <v>1</v>
      </c>
      <c r="O1744" s="6">
        <f t="shared" si="162"/>
        <v>109</v>
      </c>
      <c r="P1744" t="s">
        <v>8285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7">
        <f t="shared" si="163"/>
        <v>89.925373134328353</v>
      </c>
      <c r="N1745" t="b">
        <v>1</v>
      </c>
      <c r="O1745" s="6">
        <f t="shared" si="162"/>
        <v>100</v>
      </c>
      <c r="P1745" t="s">
        <v>8285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7">
        <f t="shared" si="163"/>
        <v>93.071428571428569</v>
      </c>
      <c r="N1746" t="b">
        <v>1</v>
      </c>
      <c r="O1746" s="6">
        <f t="shared" si="162"/>
        <v>118</v>
      </c>
      <c r="P1746" t="s">
        <v>8285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7">
        <f t="shared" si="163"/>
        <v>89.674157303370791</v>
      </c>
      <c r="N1747" t="b">
        <v>1</v>
      </c>
      <c r="O1747" s="6">
        <f t="shared" si="162"/>
        <v>114</v>
      </c>
      <c r="P1747" t="s">
        <v>8285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7">
        <f t="shared" si="163"/>
        <v>207.61682242990653</v>
      </c>
      <c r="N1748" t="b">
        <v>1</v>
      </c>
      <c r="O1748" s="6">
        <f t="shared" si="162"/>
        <v>148</v>
      </c>
      <c r="P1748" t="s">
        <v>8285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7">
        <f t="shared" si="163"/>
        <v>59.408805031446541</v>
      </c>
      <c r="N1749" t="b">
        <v>1</v>
      </c>
      <c r="O1749" s="6">
        <f t="shared" si="162"/>
        <v>105</v>
      </c>
      <c r="P1749" t="s">
        <v>8285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7">
        <f t="shared" si="163"/>
        <v>358.97237569060775</v>
      </c>
      <c r="N1750" t="b">
        <v>1</v>
      </c>
      <c r="O1750" s="6">
        <f t="shared" si="162"/>
        <v>130</v>
      </c>
      <c r="P1750" t="s">
        <v>8285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7">
        <f t="shared" si="163"/>
        <v>94.736641221374043</v>
      </c>
      <c r="N1751" t="b">
        <v>1</v>
      </c>
      <c r="O1751" s="6">
        <f t="shared" si="162"/>
        <v>123</v>
      </c>
      <c r="P1751" t="s">
        <v>8285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7">
        <f t="shared" si="163"/>
        <v>80.647999999999996</v>
      </c>
      <c r="N1752" t="b">
        <v>1</v>
      </c>
      <c r="O1752" s="6">
        <f t="shared" si="162"/>
        <v>202</v>
      </c>
      <c r="P1752" t="s">
        <v>8285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7">
        <f t="shared" si="163"/>
        <v>168.68852459016392</v>
      </c>
      <c r="N1753" t="b">
        <v>1</v>
      </c>
      <c r="O1753" s="6">
        <f t="shared" si="162"/>
        <v>103</v>
      </c>
      <c r="P1753" t="s">
        <v>8285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7">
        <f t="shared" si="163"/>
        <v>34.68888888888889</v>
      </c>
      <c r="N1754" t="b">
        <v>1</v>
      </c>
      <c r="O1754" s="6">
        <f t="shared" si="162"/>
        <v>260</v>
      </c>
      <c r="P1754" t="s">
        <v>8285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7">
        <f t="shared" si="163"/>
        <v>462.85714285714283</v>
      </c>
      <c r="N1755" t="b">
        <v>1</v>
      </c>
      <c r="O1755" s="6">
        <f t="shared" si="162"/>
        <v>108</v>
      </c>
      <c r="P1755" t="s">
        <v>8285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7">
        <f t="shared" si="163"/>
        <v>104.38888888888889</v>
      </c>
      <c r="N1756" t="b">
        <v>1</v>
      </c>
      <c r="O1756" s="6">
        <f t="shared" si="162"/>
        <v>111</v>
      </c>
      <c r="P1756" t="s">
        <v>8285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7">
        <f t="shared" si="163"/>
        <v>7.5</v>
      </c>
      <c r="N1757" t="b">
        <v>1</v>
      </c>
      <c r="O1757" s="6">
        <f t="shared" si="162"/>
        <v>120</v>
      </c>
      <c r="P1757" t="s">
        <v>8285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7">
        <f t="shared" si="163"/>
        <v>47.13</v>
      </c>
      <c r="N1758" t="b">
        <v>1</v>
      </c>
      <c r="O1758" s="6">
        <f t="shared" si="162"/>
        <v>103</v>
      </c>
      <c r="P1758" t="s">
        <v>8285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7">
        <f t="shared" si="163"/>
        <v>414.28571428571428</v>
      </c>
      <c r="N1759" t="b">
        <v>1</v>
      </c>
      <c r="O1759" s="6">
        <f t="shared" si="162"/>
        <v>116</v>
      </c>
      <c r="P1759" t="s">
        <v>8285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7">
        <f t="shared" si="163"/>
        <v>42.481481481481481</v>
      </c>
      <c r="N1760" t="b">
        <v>1</v>
      </c>
      <c r="O1760" s="6">
        <f t="shared" si="162"/>
        <v>115</v>
      </c>
      <c r="P1760" t="s">
        <v>8285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7">
        <f t="shared" si="163"/>
        <v>108.77551020408163</v>
      </c>
      <c r="N1761" t="b">
        <v>1</v>
      </c>
      <c r="O1761" s="6">
        <f t="shared" si="162"/>
        <v>107</v>
      </c>
      <c r="P1761" t="s">
        <v>8285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7">
        <f t="shared" si="163"/>
        <v>81.098039215686271</v>
      </c>
      <c r="N1762" t="b">
        <v>1</v>
      </c>
      <c r="O1762" s="6">
        <f t="shared" si="162"/>
        <v>165</v>
      </c>
      <c r="P1762" t="s">
        <v>8285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7">
        <f t="shared" si="163"/>
        <v>51.666666666666664</v>
      </c>
      <c r="N1763" t="b">
        <v>1</v>
      </c>
      <c r="O1763" s="6">
        <f t="shared" si="162"/>
        <v>155</v>
      </c>
      <c r="P1763" t="s">
        <v>8285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7">
        <f t="shared" si="163"/>
        <v>35.4</v>
      </c>
      <c r="N1764" t="b">
        <v>1</v>
      </c>
      <c r="O1764" s="6">
        <f t="shared" si="162"/>
        <v>885</v>
      </c>
      <c r="P1764" t="s">
        <v>8285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7">
        <f t="shared" si="163"/>
        <v>103.63559322033899</v>
      </c>
      <c r="N1765" t="b">
        <v>1</v>
      </c>
      <c r="O1765" s="6">
        <f t="shared" si="162"/>
        <v>102</v>
      </c>
      <c r="P1765" t="s">
        <v>8285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7">
        <f t="shared" si="163"/>
        <v>55.282051282051285</v>
      </c>
      <c r="N1766" t="b">
        <v>0</v>
      </c>
      <c r="O1766" s="6">
        <f t="shared" si="162"/>
        <v>20</v>
      </c>
      <c r="P1766" t="s">
        <v>8285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7">
        <f t="shared" si="163"/>
        <v>72.16970873786407</v>
      </c>
      <c r="N1767" t="b">
        <v>0</v>
      </c>
      <c r="O1767" s="6">
        <f t="shared" si="162"/>
        <v>59</v>
      </c>
      <c r="P1767" t="s">
        <v>8285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7">
        <f t="shared" si="163"/>
        <v>0</v>
      </c>
      <c r="N1768" t="b">
        <v>0</v>
      </c>
      <c r="O1768" s="6">
        <f t="shared" si="162"/>
        <v>0</v>
      </c>
      <c r="P1768" t="s">
        <v>8285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7">
        <f t="shared" si="163"/>
        <v>58.615384615384613</v>
      </c>
      <c r="N1769" t="b">
        <v>0</v>
      </c>
      <c r="O1769" s="6">
        <f t="shared" si="162"/>
        <v>46</v>
      </c>
      <c r="P1769" t="s">
        <v>8285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7">
        <f t="shared" si="163"/>
        <v>12.466666666666667</v>
      </c>
      <c r="N1770" t="b">
        <v>0</v>
      </c>
      <c r="O1770" s="6">
        <f t="shared" si="162"/>
        <v>4</v>
      </c>
      <c r="P1770" t="s">
        <v>8285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7">
        <f t="shared" si="163"/>
        <v>49.136363636363633</v>
      </c>
      <c r="N1771" t="b">
        <v>0</v>
      </c>
      <c r="O1771" s="6">
        <f t="shared" si="162"/>
        <v>3</v>
      </c>
      <c r="P1771" t="s">
        <v>8285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7">
        <f t="shared" si="163"/>
        <v>150.5</v>
      </c>
      <c r="N1772" t="b">
        <v>0</v>
      </c>
      <c r="O1772" s="6">
        <f t="shared" si="162"/>
        <v>57</v>
      </c>
      <c r="P1772" t="s">
        <v>8285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7">
        <f t="shared" si="163"/>
        <v>35.799999999999997</v>
      </c>
      <c r="N1773" t="b">
        <v>0</v>
      </c>
      <c r="O1773" s="6">
        <f t="shared" si="162"/>
        <v>21</v>
      </c>
      <c r="P1773" t="s">
        <v>8285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7">
        <f t="shared" si="163"/>
        <v>45.157894736842103</v>
      </c>
      <c r="N1774" t="b">
        <v>0</v>
      </c>
      <c r="O1774" s="6">
        <f t="shared" si="162"/>
        <v>16</v>
      </c>
      <c r="P1774" t="s">
        <v>8285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7">
        <f t="shared" si="163"/>
        <v>98.78947368421052</v>
      </c>
      <c r="N1775" t="b">
        <v>0</v>
      </c>
      <c r="O1775" s="6">
        <f t="shared" si="162"/>
        <v>6</v>
      </c>
      <c r="P1775" t="s">
        <v>8285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7">
        <f t="shared" si="163"/>
        <v>88.307692307692307</v>
      </c>
      <c r="N1776" t="b">
        <v>0</v>
      </c>
      <c r="O1776" s="6">
        <f t="shared" si="162"/>
        <v>46</v>
      </c>
      <c r="P1776" t="s">
        <v>8285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7">
        <f t="shared" si="163"/>
        <v>170.62903225806451</v>
      </c>
      <c r="N1777" t="b">
        <v>0</v>
      </c>
      <c r="O1777" s="6">
        <f t="shared" si="162"/>
        <v>65</v>
      </c>
      <c r="P1777" t="s">
        <v>8285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7">
        <f t="shared" si="163"/>
        <v>83.75</v>
      </c>
      <c r="N1778" t="b">
        <v>0</v>
      </c>
      <c r="O1778" s="6">
        <f t="shared" si="162"/>
        <v>7</v>
      </c>
      <c r="P1778" t="s">
        <v>8285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7">
        <f t="shared" si="163"/>
        <v>65.099999999999994</v>
      </c>
      <c r="N1779" t="b">
        <v>0</v>
      </c>
      <c r="O1779" s="6">
        <f t="shared" si="162"/>
        <v>14</v>
      </c>
      <c r="P1779" t="s">
        <v>8285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7">
        <f t="shared" si="163"/>
        <v>66.333333333333329</v>
      </c>
      <c r="N1780" t="b">
        <v>0</v>
      </c>
      <c r="O1780" s="6">
        <f t="shared" si="162"/>
        <v>2</v>
      </c>
      <c r="P1780" t="s">
        <v>8285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7">
        <f t="shared" si="163"/>
        <v>104.89473684210526</v>
      </c>
      <c r="N1781" t="b">
        <v>0</v>
      </c>
      <c r="O1781" s="6">
        <f t="shared" si="162"/>
        <v>36</v>
      </c>
      <c r="P1781" t="s">
        <v>8285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7">
        <f t="shared" si="163"/>
        <v>78.440789473684205</v>
      </c>
      <c r="N1782" t="b">
        <v>0</v>
      </c>
      <c r="O1782" s="6">
        <f t="shared" si="162"/>
        <v>40</v>
      </c>
      <c r="P1782" t="s">
        <v>8285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7">
        <f t="shared" si="163"/>
        <v>59.041666666666664</v>
      </c>
      <c r="N1783" t="b">
        <v>0</v>
      </c>
      <c r="O1783" s="6">
        <f t="shared" si="162"/>
        <v>26</v>
      </c>
      <c r="P1783" t="s">
        <v>8285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7">
        <f t="shared" si="163"/>
        <v>71.34210526315789</v>
      </c>
      <c r="N1784" t="b">
        <v>0</v>
      </c>
      <c r="O1784" s="6">
        <f t="shared" si="162"/>
        <v>15</v>
      </c>
      <c r="P1784" t="s">
        <v>8285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7">
        <f t="shared" si="163"/>
        <v>51.227027027027027</v>
      </c>
      <c r="N1785" t="b">
        <v>0</v>
      </c>
      <c r="O1785" s="6">
        <f t="shared" si="162"/>
        <v>24</v>
      </c>
      <c r="P1785" t="s">
        <v>8285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7">
        <f t="shared" si="163"/>
        <v>60.242424242424242</v>
      </c>
      <c r="N1786" t="b">
        <v>0</v>
      </c>
      <c r="O1786" s="6">
        <f t="shared" si="162"/>
        <v>40</v>
      </c>
      <c r="P1786" t="s">
        <v>8285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7">
        <f t="shared" si="163"/>
        <v>44.935185185185183</v>
      </c>
      <c r="N1787" t="b">
        <v>0</v>
      </c>
      <c r="O1787" s="6">
        <f t="shared" si="162"/>
        <v>20</v>
      </c>
      <c r="P1787" t="s">
        <v>8285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7">
        <f t="shared" si="163"/>
        <v>31.206896551724139</v>
      </c>
      <c r="N1788" t="b">
        <v>0</v>
      </c>
      <c r="O1788" s="6">
        <f t="shared" si="162"/>
        <v>48</v>
      </c>
      <c r="P1788" t="s">
        <v>8285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7">
        <f t="shared" si="163"/>
        <v>63.875</v>
      </c>
      <c r="N1789" t="b">
        <v>0</v>
      </c>
      <c r="O1789" s="6">
        <f t="shared" si="162"/>
        <v>15</v>
      </c>
      <c r="P1789" t="s">
        <v>8285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7">
        <f t="shared" si="163"/>
        <v>19</v>
      </c>
      <c r="N1790" t="b">
        <v>0</v>
      </c>
      <c r="O1790" s="6">
        <f t="shared" si="162"/>
        <v>1</v>
      </c>
      <c r="P1790" t="s">
        <v>8285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7">
        <f t="shared" si="163"/>
        <v>10</v>
      </c>
      <c r="N1791" t="b">
        <v>0</v>
      </c>
      <c r="O1791" s="6">
        <f t="shared" si="162"/>
        <v>1</v>
      </c>
      <c r="P1791" t="s">
        <v>8285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7">
        <f t="shared" si="163"/>
        <v>109.06666666666666</v>
      </c>
      <c r="N1792" t="b">
        <v>0</v>
      </c>
      <c r="O1792" s="6">
        <f t="shared" si="162"/>
        <v>5</v>
      </c>
      <c r="P1792" t="s">
        <v>8285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7">
        <f t="shared" si="163"/>
        <v>26.75</v>
      </c>
      <c r="N1793" t="b">
        <v>0</v>
      </c>
      <c r="O1793" s="6">
        <f t="shared" si="162"/>
        <v>4</v>
      </c>
      <c r="P1793" t="s">
        <v>8285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7">
        <f t="shared" si="163"/>
        <v>109.93525179856115</v>
      </c>
      <c r="N1794" t="b">
        <v>0</v>
      </c>
      <c r="O1794" s="6">
        <f t="shared" ref="O1794:O1857" si="168">ROUND((E1794/D1794)*100,0)</f>
        <v>61</v>
      </c>
      <c r="P1794" t="s">
        <v>8285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7">
        <f t="shared" ref="M1795:M1858" si="169">IF(L1795 = 0, 0, E1795/L1795)</f>
        <v>20</v>
      </c>
      <c r="N1795" t="b">
        <v>0</v>
      </c>
      <c r="O1795" s="6">
        <f t="shared" si="168"/>
        <v>1</v>
      </c>
      <c r="P1795" t="s">
        <v>8285</v>
      </c>
      <c r="Q1795" t="str">
        <f t="shared" ref="Q1795:Q1858" si="170">LEFT(P1795,FIND("/",P1795)-1)</f>
        <v>photography</v>
      </c>
      <c r="R1795" t="str">
        <f t="shared" ref="R1795:R1858" si="171">REPLACE(P1795,1,FIND("/",P1795),"")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7">
        <f t="shared" si="169"/>
        <v>55.388888888888886</v>
      </c>
      <c r="N1796" t="b">
        <v>0</v>
      </c>
      <c r="O1796" s="6">
        <f t="shared" si="168"/>
        <v>11</v>
      </c>
      <c r="P1796" t="s">
        <v>8285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7">
        <f t="shared" si="169"/>
        <v>133.90123456790124</v>
      </c>
      <c r="N1797" t="b">
        <v>0</v>
      </c>
      <c r="O1797" s="6">
        <f t="shared" si="168"/>
        <v>39</v>
      </c>
      <c r="P1797" t="s">
        <v>8285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7">
        <f t="shared" si="169"/>
        <v>48.720930232558139</v>
      </c>
      <c r="N1798" t="b">
        <v>0</v>
      </c>
      <c r="O1798" s="6">
        <f t="shared" si="168"/>
        <v>22</v>
      </c>
      <c r="P1798" t="s">
        <v>8285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7">
        <f t="shared" si="169"/>
        <v>48.25</v>
      </c>
      <c r="N1799" t="b">
        <v>0</v>
      </c>
      <c r="O1799" s="6">
        <f t="shared" si="168"/>
        <v>68</v>
      </c>
      <c r="P1799" t="s">
        <v>8285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7">
        <f t="shared" si="169"/>
        <v>58.972972972972975</v>
      </c>
      <c r="N1800" t="b">
        <v>0</v>
      </c>
      <c r="O1800" s="6">
        <f t="shared" si="168"/>
        <v>14</v>
      </c>
      <c r="P1800" t="s">
        <v>8285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7">
        <f t="shared" si="169"/>
        <v>11.638333333333334</v>
      </c>
      <c r="N1801" t="b">
        <v>0</v>
      </c>
      <c r="O1801" s="6">
        <f t="shared" si="168"/>
        <v>2</v>
      </c>
      <c r="P1801" t="s">
        <v>8285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7">
        <f t="shared" si="169"/>
        <v>83.716814159292042</v>
      </c>
      <c r="N1802" t="b">
        <v>0</v>
      </c>
      <c r="O1802" s="6">
        <f t="shared" si="168"/>
        <v>20</v>
      </c>
      <c r="P1802" t="s">
        <v>8285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7">
        <f t="shared" si="169"/>
        <v>63.648648648648646</v>
      </c>
      <c r="N1803" t="b">
        <v>0</v>
      </c>
      <c r="O1803" s="6">
        <f t="shared" si="168"/>
        <v>14</v>
      </c>
      <c r="P1803" t="s">
        <v>8285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7">
        <f t="shared" si="169"/>
        <v>94.277777777777771</v>
      </c>
      <c r="N1804" t="b">
        <v>0</v>
      </c>
      <c r="O1804" s="6">
        <f t="shared" si="168"/>
        <v>48</v>
      </c>
      <c r="P1804" t="s">
        <v>8285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7">
        <f t="shared" si="169"/>
        <v>71.86666666666666</v>
      </c>
      <c r="N1805" t="b">
        <v>0</v>
      </c>
      <c r="O1805" s="6">
        <f t="shared" si="168"/>
        <v>31</v>
      </c>
      <c r="P1805" t="s">
        <v>8285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7">
        <f t="shared" si="169"/>
        <v>104.84615384615384</v>
      </c>
      <c r="N1806" t="b">
        <v>0</v>
      </c>
      <c r="O1806" s="6">
        <f t="shared" si="168"/>
        <v>35</v>
      </c>
      <c r="P1806" t="s">
        <v>8285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7">
        <f t="shared" si="169"/>
        <v>67.139344262295083</v>
      </c>
      <c r="N1807" t="b">
        <v>0</v>
      </c>
      <c r="O1807" s="6">
        <f t="shared" si="168"/>
        <v>36</v>
      </c>
      <c r="P1807" t="s">
        <v>8285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7">
        <f t="shared" si="169"/>
        <v>73.875</v>
      </c>
      <c r="N1808" t="b">
        <v>0</v>
      </c>
      <c r="O1808" s="6">
        <f t="shared" si="168"/>
        <v>3</v>
      </c>
      <c r="P1808" t="s">
        <v>8285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7">
        <f t="shared" si="169"/>
        <v>69.125</v>
      </c>
      <c r="N1809" t="b">
        <v>0</v>
      </c>
      <c r="O1809" s="6">
        <f t="shared" si="168"/>
        <v>11</v>
      </c>
      <c r="P1809" t="s">
        <v>8285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7">
        <f t="shared" si="169"/>
        <v>120.77083333333333</v>
      </c>
      <c r="N1810" t="b">
        <v>0</v>
      </c>
      <c r="O1810" s="6">
        <f t="shared" si="168"/>
        <v>41</v>
      </c>
      <c r="P1810" t="s">
        <v>8285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7">
        <f t="shared" si="169"/>
        <v>42.222222222222221</v>
      </c>
      <c r="N1811" t="b">
        <v>0</v>
      </c>
      <c r="O1811" s="6">
        <f t="shared" si="168"/>
        <v>11</v>
      </c>
      <c r="P1811" t="s">
        <v>8285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7">
        <f t="shared" si="169"/>
        <v>7.5</v>
      </c>
      <c r="N1812" t="b">
        <v>0</v>
      </c>
      <c r="O1812" s="6">
        <f t="shared" si="168"/>
        <v>3</v>
      </c>
      <c r="P1812" t="s">
        <v>8285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7">
        <f t="shared" si="169"/>
        <v>1.5384615384615385</v>
      </c>
      <c r="N1813" t="b">
        <v>0</v>
      </c>
      <c r="O1813" s="6">
        <f t="shared" si="168"/>
        <v>0</v>
      </c>
      <c r="P1813" t="s">
        <v>8285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7">
        <f t="shared" si="169"/>
        <v>37.608695652173914</v>
      </c>
      <c r="N1814" t="b">
        <v>0</v>
      </c>
      <c r="O1814" s="6">
        <f t="shared" si="168"/>
        <v>13</v>
      </c>
      <c r="P1814" t="s">
        <v>8285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7">
        <f t="shared" si="169"/>
        <v>0</v>
      </c>
      <c r="N1815" t="b">
        <v>0</v>
      </c>
      <c r="O1815" s="6">
        <f t="shared" si="168"/>
        <v>0</v>
      </c>
      <c r="P1815" t="s">
        <v>8285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7">
        <f t="shared" si="169"/>
        <v>42.157142857142858</v>
      </c>
      <c r="N1816" t="b">
        <v>0</v>
      </c>
      <c r="O1816" s="6">
        <f t="shared" si="168"/>
        <v>49</v>
      </c>
      <c r="P1816" t="s">
        <v>8285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7">
        <f t="shared" si="169"/>
        <v>0</v>
      </c>
      <c r="N1817" t="b">
        <v>0</v>
      </c>
      <c r="O1817" s="6">
        <f t="shared" si="168"/>
        <v>0</v>
      </c>
      <c r="P1817" t="s">
        <v>8285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7">
        <f t="shared" si="169"/>
        <v>84.833333333333329</v>
      </c>
      <c r="N1818" t="b">
        <v>0</v>
      </c>
      <c r="O1818" s="6">
        <f t="shared" si="168"/>
        <v>2</v>
      </c>
      <c r="P1818" t="s">
        <v>8285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7">
        <f t="shared" si="169"/>
        <v>94.19</v>
      </c>
      <c r="N1819" t="b">
        <v>0</v>
      </c>
      <c r="O1819" s="6">
        <f t="shared" si="168"/>
        <v>52</v>
      </c>
      <c r="P1819" t="s">
        <v>8285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7">
        <f t="shared" si="169"/>
        <v>0</v>
      </c>
      <c r="N1820" t="b">
        <v>0</v>
      </c>
      <c r="O1820" s="6">
        <f t="shared" si="168"/>
        <v>0</v>
      </c>
      <c r="P1820" t="s">
        <v>8285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7">
        <f t="shared" si="169"/>
        <v>6.25</v>
      </c>
      <c r="N1821" t="b">
        <v>0</v>
      </c>
      <c r="O1821" s="6">
        <f t="shared" si="168"/>
        <v>2</v>
      </c>
      <c r="P1821" t="s">
        <v>8285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7">
        <f t="shared" si="169"/>
        <v>213.375</v>
      </c>
      <c r="N1822" t="b">
        <v>0</v>
      </c>
      <c r="O1822" s="6">
        <f t="shared" si="168"/>
        <v>7</v>
      </c>
      <c r="P1822" t="s">
        <v>8285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7">
        <f t="shared" si="169"/>
        <v>59.162280701754383</v>
      </c>
      <c r="N1823" t="b">
        <v>1</v>
      </c>
      <c r="O1823" s="6">
        <f t="shared" si="168"/>
        <v>135</v>
      </c>
      <c r="P1823" t="s">
        <v>8276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7">
        <f t="shared" si="169"/>
        <v>27.272727272727273</v>
      </c>
      <c r="N1824" t="b">
        <v>1</v>
      </c>
      <c r="O1824" s="6">
        <f t="shared" si="168"/>
        <v>100</v>
      </c>
      <c r="P1824" t="s">
        <v>8276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7">
        <f t="shared" si="169"/>
        <v>24.575757575757574</v>
      </c>
      <c r="N1825" t="b">
        <v>1</v>
      </c>
      <c r="O1825" s="6">
        <f t="shared" si="168"/>
        <v>116</v>
      </c>
      <c r="P1825" t="s">
        <v>8276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7">
        <f t="shared" si="169"/>
        <v>75.05</v>
      </c>
      <c r="N1826" t="b">
        <v>1</v>
      </c>
      <c r="O1826" s="6">
        <f t="shared" si="168"/>
        <v>100</v>
      </c>
      <c r="P1826" t="s">
        <v>8276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7">
        <f t="shared" si="169"/>
        <v>42.02</v>
      </c>
      <c r="N1827" t="b">
        <v>1</v>
      </c>
      <c r="O1827" s="6">
        <f t="shared" si="168"/>
        <v>105</v>
      </c>
      <c r="P1827" t="s">
        <v>8276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7">
        <f t="shared" si="169"/>
        <v>53.157894736842103</v>
      </c>
      <c r="N1828" t="b">
        <v>1</v>
      </c>
      <c r="O1828" s="6">
        <f t="shared" si="168"/>
        <v>101</v>
      </c>
      <c r="P1828" t="s">
        <v>8276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7">
        <f t="shared" si="169"/>
        <v>83.885416666666671</v>
      </c>
      <c r="N1829" t="b">
        <v>1</v>
      </c>
      <c r="O1829" s="6">
        <f t="shared" si="168"/>
        <v>101</v>
      </c>
      <c r="P1829" t="s">
        <v>8276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7">
        <f t="shared" si="169"/>
        <v>417.33333333333331</v>
      </c>
      <c r="N1830" t="b">
        <v>1</v>
      </c>
      <c r="O1830" s="6">
        <f t="shared" si="168"/>
        <v>100</v>
      </c>
      <c r="P1830" t="s">
        <v>8276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7">
        <f t="shared" si="169"/>
        <v>75.765151515151516</v>
      </c>
      <c r="N1831" t="b">
        <v>1</v>
      </c>
      <c r="O1831" s="6">
        <f t="shared" si="168"/>
        <v>167</v>
      </c>
      <c r="P1831" t="s">
        <v>8276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7">
        <f t="shared" si="169"/>
        <v>67.389380530973455</v>
      </c>
      <c r="N1832" t="b">
        <v>1</v>
      </c>
      <c r="O1832" s="6">
        <f t="shared" si="168"/>
        <v>102</v>
      </c>
      <c r="P1832" t="s">
        <v>8276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7">
        <f t="shared" si="169"/>
        <v>73.571428571428569</v>
      </c>
      <c r="N1833" t="b">
        <v>1</v>
      </c>
      <c r="O1833" s="6">
        <f t="shared" si="168"/>
        <v>103</v>
      </c>
      <c r="P1833" t="s">
        <v>8276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7">
        <f t="shared" si="169"/>
        <v>25</v>
      </c>
      <c r="N1834" t="b">
        <v>1</v>
      </c>
      <c r="O1834" s="6">
        <f t="shared" si="168"/>
        <v>143</v>
      </c>
      <c r="P1834" t="s">
        <v>8276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7">
        <f t="shared" si="169"/>
        <v>42</v>
      </c>
      <c r="N1835" t="b">
        <v>1</v>
      </c>
      <c r="O1835" s="6">
        <f t="shared" si="168"/>
        <v>263</v>
      </c>
      <c r="P1835" t="s">
        <v>8276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7">
        <f t="shared" si="169"/>
        <v>131.16666666666666</v>
      </c>
      <c r="N1836" t="b">
        <v>1</v>
      </c>
      <c r="O1836" s="6">
        <f t="shared" si="168"/>
        <v>118</v>
      </c>
      <c r="P1836" t="s">
        <v>8276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7">
        <f t="shared" si="169"/>
        <v>47.272727272727273</v>
      </c>
      <c r="N1837" t="b">
        <v>1</v>
      </c>
      <c r="O1837" s="6">
        <f t="shared" si="168"/>
        <v>104</v>
      </c>
      <c r="P1837" t="s">
        <v>8276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7">
        <f t="shared" si="169"/>
        <v>182.12727272727273</v>
      </c>
      <c r="N1838" t="b">
        <v>1</v>
      </c>
      <c r="O1838" s="6">
        <f t="shared" si="168"/>
        <v>200</v>
      </c>
      <c r="P1838" t="s">
        <v>8276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7">
        <f t="shared" si="169"/>
        <v>61.366666666666667</v>
      </c>
      <c r="N1839" t="b">
        <v>1</v>
      </c>
      <c r="O1839" s="6">
        <f t="shared" si="168"/>
        <v>307</v>
      </c>
      <c r="P1839" t="s">
        <v>8276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7">
        <f t="shared" si="169"/>
        <v>35.767499999999998</v>
      </c>
      <c r="N1840" t="b">
        <v>1</v>
      </c>
      <c r="O1840" s="6">
        <f t="shared" si="168"/>
        <v>100</v>
      </c>
      <c r="P1840" t="s">
        <v>8276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7">
        <f t="shared" si="169"/>
        <v>45.62222222222222</v>
      </c>
      <c r="N1841" t="b">
        <v>1</v>
      </c>
      <c r="O1841" s="6">
        <f t="shared" si="168"/>
        <v>205</v>
      </c>
      <c r="P1841" t="s">
        <v>8276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7">
        <f t="shared" si="169"/>
        <v>75.384615384615387</v>
      </c>
      <c r="N1842" t="b">
        <v>1</v>
      </c>
      <c r="O1842" s="6">
        <f t="shared" si="168"/>
        <v>109</v>
      </c>
      <c r="P1842" t="s">
        <v>8276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7">
        <f t="shared" si="169"/>
        <v>50.875</v>
      </c>
      <c r="N1843" t="b">
        <v>1</v>
      </c>
      <c r="O1843" s="6">
        <f t="shared" si="168"/>
        <v>102</v>
      </c>
      <c r="P1843" t="s">
        <v>8276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7">
        <f t="shared" si="169"/>
        <v>119.28571428571429</v>
      </c>
      <c r="N1844" t="b">
        <v>1</v>
      </c>
      <c r="O1844" s="6">
        <f t="shared" si="168"/>
        <v>125</v>
      </c>
      <c r="P1844" t="s">
        <v>8276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7">
        <f t="shared" si="169"/>
        <v>92.541865671641801</v>
      </c>
      <c r="N1845" t="b">
        <v>1</v>
      </c>
      <c r="O1845" s="6">
        <f t="shared" si="168"/>
        <v>124</v>
      </c>
      <c r="P1845" t="s">
        <v>8276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7">
        <f t="shared" si="169"/>
        <v>76.05</v>
      </c>
      <c r="N1846" t="b">
        <v>1</v>
      </c>
      <c r="O1846" s="6">
        <f t="shared" si="168"/>
        <v>101</v>
      </c>
      <c r="P1846" t="s">
        <v>8276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7">
        <f t="shared" si="169"/>
        <v>52.631578947368418</v>
      </c>
      <c r="N1847" t="b">
        <v>1</v>
      </c>
      <c r="O1847" s="6">
        <f t="shared" si="168"/>
        <v>100</v>
      </c>
      <c r="P1847" t="s">
        <v>8276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7">
        <f t="shared" si="169"/>
        <v>98.990430622009569</v>
      </c>
      <c r="N1848" t="b">
        <v>1</v>
      </c>
      <c r="O1848" s="6">
        <f t="shared" si="168"/>
        <v>138</v>
      </c>
      <c r="P1848" t="s">
        <v>8276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7">
        <f t="shared" si="169"/>
        <v>79.526315789473685</v>
      </c>
      <c r="N1849" t="b">
        <v>1</v>
      </c>
      <c r="O1849" s="6">
        <f t="shared" si="168"/>
        <v>121</v>
      </c>
      <c r="P1849" t="s">
        <v>8276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7">
        <f t="shared" si="169"/>
        <v>134.20833333333334</v>
      </c>
      <c r="N1850" t="b">
        <v>1</v>
      </c>
      <c r="O1850" s="6">
        <f t="shared" si="168"/>
        <v>107</v>
      </c>
      <c r="P1850" t="s">
        <v>8276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7">
        <f t="shared" si="169"/>
        <v>37.625</v>
      </c>
      <c r="N1851" t="b">
        <v>1</v>
      </c>
      <c r="O1851" s="6">
        <f t="shared" si="168"/>
        <v>100</v>
      </c>
      <c r="P1851" t="s">
        <v>8276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7">
        <f t="shared" si="169"/>
        <v>51.044692737430168</v>
      </c>
      <c r="N1852" t="b">
        <v>1</v>
      </c>
      <c r="O1852" s="6">
        <f t="shared" si="168"/>
        <v>102</v>
      </c>
      <c r="P1852" t="s">
        <v>8276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7">
        <f t="shared" si="169"/>
        <v>50.03846153846154</v>
      </c>
      <c r="N1853" t="b">
        <v>1</v>
      </c>
      <c r="O1853" s="6">
        <f t="shared" si="168"/>
        <v>100</v>
      </c>
      <c r="P1853" t="s">
        <v>8276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7">
        <f t="shared" si="169"/>
        <v>133.93129770992365</v>
      </c>
      <c r="N1854" t="b">
        <v>1</v>
      </c>
      <c r="O1854" s="6">
        <f t="shared" si="168"/>
        <v>117</v>
      </c>
      <c r="P1854" t="s">
        <v>8276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7">
        <f t="shared" si="169"/>
        <v>58.214285714285715</v>
      </c>
      <c r="N1855" t="b">
        <v>1</v>
      </c>
      <c r="O1855" s="6">
        <f t="shared" si="168"/>
        <v>102</v>
      </c>
      <c r="P1855" t="s">
        <v>8276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7">
        <f t="shared" si="169"/>
        <v>88.037643678160919</v>
      </c>
      <c r="N1856" t="b">
        <v>1</v>
      </c>
      <c r="O1856" s="6">
        <f t="shared" si="168"/>
        <v>102</v>
      </c>
      <c r="P1856" t="s">
        <v>8276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7">
        <f t="shared" si="169"/>
        <v>70.576753926701571</v>
      </c>
      <c r="N1857" t="b">
        <v>1</v>
      </c>
      <c r="O1857" s="6">
        <f t="shared" si="168"/>
        <v>154</v>
      </c>
      <c r="P1857" t="s">
        <v>8276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7">
        <f t="shared" si="169"/>
        <v>53.289473684210527</v>
      </c>
      <c r="N1858" t="b">
        <v>1</v>
      </c>
      <c r="O1858" s="6">
        <f t="shared" ref="O1858:O1921" si="174">ROUND((E1858/D1858)*100,0)</f>
        <v>101</v>
      </c>
      <c r="P1858" t="s">
        <v>8276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7">
        <f t="shared" ref="M1859:M1922" si="175">IF(L1859 = 0, 0, E1859/L1859)</f>
        <v>136.36363636363637</v>
      </c>
      <c r="N1859" t="b">
        <v>1</v>
      </c>
      <c r="O1859" s="6">
        <f t="shared" si="174"/>
        <v>100</v>
      </c>
      <c r="P1859" t="s">
        <v>8276</v>
      </c>
      <c r="Q1859" t="str">
        <f t="shared" ref="Q1859:Q1922" si="176">LEFT(P1859,FIND("/",P1859)-1)</f>
        <v>music</v>
      </c>
      <c r="R1859" t="str">
        <f t="shared" ref="R1859:R1922" si="177">REPLACE(P1859,1,FIND("/",P1859),"")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7">
        <f t="shared" si="175"/>
        <v>40.547315436241611</v>
      </c>
      <c r="N1860" t="b">
        <v>1</v>
      </c>
      <c r="O1860" s="6">
        <f t="shared" si="174"/>
        <v>109</v>
      </c>
      <c r="P1860" t="s">
        <v>8276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7">
        <f t="shared" si="175"/>
        <v>70.625</v>
      </c>
      <c r="N1861" t="b">
        <v>1</v>
      </c>
      <c r="O1861" s="6">
        <f t="shared" si="174"/>
        <v>132</v>
      </c>
      <c r="P1861" t="s">
        <v>8276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7">
        <f t="shared" si="175"/>
        <v>52.684210526315788</v>
      </c>
      <c r="N1862" t="b">
        <v>1</v>
      </c>
      <c r="O1862" s="6">
        <f t="shared" si="174"/>
        <v>133</v>
      </c>
      <c r="P1862" t="s">
        <v>8276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7">
        <f t="shared" si="175"/>
        <v>0</v>
      </c>
      <c r="N1863" t="b">
        <v>0</v>
      </c>
      <c r="O1863" s="6">
        <f t="shared" si="174"/>
        <v>0</v>
      </c>
      <c r="P1863" t="s">
        <v>8283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7">
        <f t="shared" si="175"/>
        <v>90.9375</v>
      </c>
      <c r="N1864" t="b">
        <v>0</v>
      </c>
      <c r="O1864" s="6">
        <f t="shared" si="174"/>
        <v>8</v>
      </c>
      <c r="P1864" t="s">
        <v>8283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7">
        <f t="shared" si="175"/>
        <v>5</v>
      </c>
      <c r="N1865" t="b">
        <v>0</v>
      </c>
      <c r="O1865" s="6">
        <f t="shared" si="174"/>
        <v>0</v>
      </c>
      <c r="P1865" t="s">
        <v>8283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7">
        <f t="shared" si="175"/>
        <v>58.083333333333336</v>
      </c>
      <c r="N1866" t="b">
        <v>0</v>
      </c>
      <c r="O1866" s="6">
        <f t="shared" si="174"/>
        <v>43</v>
      </c>
      <c r="P1866" t="s">
        <v>8283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7">
        <f t="shared" si="175"/>
        <v>2</v>
      </c>
      <c r="N1867" t="b">
        <v>0</v>
      </c>
      <c r="O1867" s="6">
        <f t="shared" si="174"/>
        <v>0</v>
      </c>
      <c r="P1867" t="s">
        <v>8283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7">
        <f t="shared" si="175"/>
        <v>62.5</v>
      </c>
      <c r="N1868" t="b">
        <v>0</v>
      </c>
      <c r="O1868" s="6">
        <f t="shared" si="174"/>
        <v>1</v>
      </c>
      <c r="P1868" t="s">
        <v>8283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7">
        <f t="shared" si="175"/>
        <v>10</v>
      </c>
      <c r="N1869" t="b">
        <v>0</v>
      </c>
      <c r="O1869" s="6">
        <f t="shared" si="174"/>
        <v>0</v>
      </c>
      <c r="P1869" t="s">
        <v>8283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7">
        <f t="shared" si="175"/>
        <v>71.588235294117652</v>
      </c>
      <c r="N1870" t="b">
        <v>0</v>
      </c>
      <c r="O1870" s="6">
        <f t="shared" si="174"/>
        <v>5</v>
      </c>
      <c r="P1870" t="s">
        <v>8283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7">
        <f t="shared" si="175"/>
        <v>0</v>
      </c>
      <c r="N1871" t="b">
        <v>0</v>
      </c>
      <c r="O1871" s="6">
        <f t="shared" si="174"/>
        <v>0</v>
      </c>
      <c r="P1871" t="s">
        <v>8283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7">
        <f t="shared" si="175"/>
        <v>32.81818181818182</v>
      </c>
      <c r="N1872" t="b">
        <v>0</v>
      </c>
      <c r="O1872" s="6">
        <f t="shared" si="174"/>
        <v>10</v>
      </c>
      <c r="P1872" t="s">
        <v>8283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7">
        <f t="shared" si="175"/>
        <v>49.11578947368421</v>
      </c>
      <c r="N1873" t="b">
        <v>0</v>
      </c>
      <c r="O1873" s="6">
        <f t="shared" si="174"/>
        <v>72</v>
      </c>
      <c r="P1873" t="s">
        <v>8283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7">
        <f t="shared" si="175"/>
        <v>16.307692307692307</v>
      </c>
      <c r="N1874" t="b">
        <v>0</v>
      </c>
      <c r="O1874" s="6">
        <f t="shared" si="174"/>
        <v>1</v>
      </c>
      <c r="P1874" t="s">
        <v>8283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7">
        <f t="shared" si="175"/>
        <v>18</v>
      </c>
      <c r="N1875" t="b">
        <v>0</v>
      </c>
      <c r="O1875" s="6">
        <f t="shared" si="174"/>
        <v>0</v>
      </c>
      <c r="P1875" t="s">
        <v>8283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7">
        <f t="shared" si="175"/>
        <v>13</v>
      </c>
      <c r="N1876" t="b">
        <v>0</v>
      </c>
      <c r="O1876" s="6">
        <f t="shared" si="174"/>
        <v>0</v>
      </c>
      <c r="P1876" t="s">
        <v>8283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7">
        <f t="shared" si="175"/>
        <v>17</v>
      </c>
      <c r="N1877" t="b">
        <v>0</v>
      </c>
      <c r="O1877" s="6">
        <f t="shared" si="174"/>
        <v>1</v>
      </c>
      <c r="P1877" t="s">
        <v>8283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7">
        <f t="shared" si="175"/>
        <v>0</v>
      </c>
      <c r="N1878" t="b">
        <v>0</v>
      </c>
      <c r="O1878" s="6">
        <f t="shared" si="174"/>
        <v>0</v>
      </c>
      <c r="P1878" t="s">
        <v>8283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7">
        <f t="shared" si="175"/>
        <v>0</v>
      </c>
      <c r="N1879" t="b">
        <v>0</v>
      </c>
      <c r="O1879" s="6">
        <f t="shared" si="174"/>
        <v>0</v>
      </c>
      <c r="P1879" t="s">
        <v>8283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7">
        <f t="shared" si="175"/>
        <v>0</v>
      </c>
      <c r="N1880" t="b">
        <v>0</v>
      </c>
      <c r="O1880" s="6">
        <f t="shared" si="174"/>
        <v>0</v>
      </c>
      <c r="P1880" t="s">
        <v>8283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7">
        <f t="shared" si="175"/>
        <v>3</v>
      </c>
      <c r="N1881" t="b">
        <v>0</v>
      </c>
      <c r="O1881" s="6">
        <f t="shared" si="174"/>
        <v>0</v>
      </c>
      <c r="P1881" t="s">
        <v>8283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7">
        <f t="shared" si="175"/>
        <v>41.833333333333336</v>
      </c>
      <c r="N1882" t="b">
        <v>0</v>
      </c>
      <c r="O1882" s="6">
        <f t="shared" si="174"/>
        <v>20</v>
      </c>
      <c r="P1882" t="s">
        <v>8283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7">
        <f t="shared" si="175"/>
        <v>49.338428571428572</v>
      </c>
      <c r="N1883" t="b">
        <v>1</v>
      </c>
      <c r="O1883" s="6">
        <f t="shared" si="174"/>
        <v>173</v>
      </c>
      <c r="P1883" t="s">
        <v>8279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7">
        <f t="shared" si="175"/>
        <v>41.728395061728392</v>
      </c>
      <c r="N1884" t="b">
        <v>1</v>
      </c>
      <c r="O1884" s="6">
        <f t="shared" si="174"/>
        <v>101</v>
      </c>
      <c r="P1884" t="s">
        <v>8279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7">
        <f t="shared" si="175"/>
        <v>32.71875</v>
      </c>
      <c r="N1885" t="b">
        <v>1</v>
      </c>
      <c r="O1885" s="6">
        <f t="shared" si="174"/>
        <v>105</v>
      </c>
      <c r="P1885" t="s">
        <v>8279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7">
        <f t="shared" si="175"/>
        <v>51.96153846153846</v>
      </c>
      <c r="N1886" t="b">
        <v>1</v>
      </c>
      <c r="O1886" s="6">
        <f t="shared" si="174"/>
        <v>135</v>
      </c>
      <c r="P1886" t="s">
        <v>8279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7">
        <f t="shared" si="175"/>
        <v>50.685714285714283</v>
      </c>
      <c r="N1887" t="b">
        <v>1</v>
      </c>
      <c r="O1887" s="6">
        <f t="shared" si="174"/>
        <v>116</v>
      </c>
      <c r="P1887" t="s">
        <v>8279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7">
        <f t="shared" si="175"/>
        <v>42.241379310344826</v>
      </c>
      <c r="N1888" t="b">
        <v>1</v>
      </c>
      <c r="O1888" s="6">
        <f t="shared" si="174"/>
        <v>102</v>
      </c>
      <c r="P1888" t="s">
        <v>8279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7">
        <f t="shared" si="175"/>
        <v>416.875</v>
      </c>
      <c r="N1889" t="b">
        <v>1</v>
      </c>
      <c r="O1889" s="6">
        <f t="shared" si="174"/>
        <v>111</v>
      </c>
      <c r="P1889" t="s">
        <v>8279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7">
        <f t="shared" si="175"/>
        <v>46.651685393258425</v>
      </c>
      <c r="N1890" t="b">
        <v>1</v>
      </c>
      <c r="O1890" s="6">
        <f t="shared" si="174"/>
        <v>166</v>
      </c>
      <c r="P1890" t="s">
        <v>8279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7">
        <f t="shared" si="175"/>
        <v>48.454545454545453</v>
      </c>
      <c r="N1891" t="b">
        <v>1</v>
      </c>
      <c r="O1891" s="6">
        <f t="shared" si="174"/>
        <v>107</v>
      </c>
      <c r="P1891" t="s">
        <v>8279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7">
        <f t="shared" si="175"/>
        <v>70.5289837398374</v>
      </c>
      <c r="N1892" t="b">
        <v>1</v>
      </c>
      <c r="O1892" s="6">
        <f t="shared" si="174"/>
        <v>145</v>
      </c>
      <c r="P1892" t="s">
        <v>8279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7">
        <f t="shared" si="175"/>
        <v>87.958333333333329</v>
      </c>
      <c r="N1893" t="b">
        <v>1</v>
      </c>
      <c r="O1893" s="6">
        <f t="shared" si="174"/>
        <v>106</v>
      </c>
      <c r="P1893" t="s">
        <v>8279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7">
        <f t="shared" si="175"/>
        <v>26.26923076923077</v>
      </c>
      <c r="N1894" t="b">
        <v>1</v>
      </c>
      <c r="O1894" s="6">
        <f t="shared" si="174"/>
        <v>137</v>
      </c>
      <c r="P1894" t="s">
        <v>8279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7">
        <f t="shared" si="175"/>
        <v>57.777777777777779</v>
      </c>
      <c r="N1895" t="b">
        <v>1</v>
      </c>
      <c r="O1895" s="6">
        <f t="shared" si="174"/>
        <v>104</v>
      </c>
      <c r="P1895" t="s">
        <v>8279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7">
        <f t="shared" si="175"/>
        <v>57.25</v>
      </c>
      <c r="N1896" t="b">
        <v>1</v>
      </c>
      <c r="O1896" s="6">
        <f t="shared" si="174"/>
        <v>115</v>
      </c>
      <c r="P1896" t="s">
        <v>8279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7">
        <f t="shared" si="175"/>
        <v>196.34042553191489</v>
      </c>
      <c r="N1897" t="b">
        <v>1</v>
      </c>
      <c r="O1897" s="6">
        <f t="shared" si="174"/>
        <v>102</v>
      </c>
      <c r="P1897" t="s">
        <v>8279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7">
        <f t="shared" si="175"/>
        <v>43</v>
      </c>
      <c r="N1898" t="b">
        <v>1</v>
      </c>
      <c r="O1898" s="6">
        <f t="shared" si="174"/>
        <v>124</v>
      </c>
      <c r="P1898" t="s">
        <v>8279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7">
        <f t="shared" si="175"/>
        <v>35.551912568306008</v>
      </c>
      <c r="N1899" t="b">
        <v>1</v>
      </c>
      <c r="O1899" s="6">
        <f t="shared" si="174"/>
        <v>102</v>
      </c>
      <c r="P1899" t="s">
        <v>8279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7">
        <f t="shared" si="175"/>
        <v>68.80952380952381</v>
      </c>
      <c r="N1900" t="b">
        <v>1</v>
      </c>
      <c r="O1900" s="6">
        <f t="shared" si="174"/>
        <v>145</v>
      </c>
      <c r="P1900" t="s">
        <v>8279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7">
        <f t="shared" si="175"/>
        <v>28.571428571428573</v>
      </c>
      <c r="N1901" t="b">
        <v>1</v>
      </c>
      <c r="O1901" s="6">
        <f t="shared" si="174"/>
        <v>133</v>
      </c>
      <c r="P1901" t="s">
        <v>8279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7">
        <f t="shared" si="175"/>
        <v>50.631666666666668</v>
      </c>
      <c r="N1902" t="b">
        <v>1</v>
      </c>
      <c r="O1902" s="6">
        <f t="shared" si="174"/>
        <v>109</v>
      </c>
      <c r="P1902" t="s">
        <v>8279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7">
        <f t="shared" si="175"/>
        <v>106.8</v>
      </c>
      <c r="N1903" t="b">
        <v>0</v>
      </c>
      <c r="O1903" s="6">
        <f t="shared" si="174"/>
        <v>3</v>
      </c>
      <c r="P1903" t="s">
        <v>8294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7">
        <f t="shared" si="175"/>
        <v>4</v>
      </c>
      <c r="N1904" t="b">
        <v>0</v>
      </c>
      <c r="O1904" s="6">
        <f t="shared" si="174"/>
        <v>1</v>
      </c>
      <c r="P1904" t="s">
        <v>8294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7">
        <f t="shared" si="175"/>
        <v>34.097560975609753</v>
      </c>
      <c r="N1905" t="b">
        <v>0</v>
      </c>
      <c r="O1905" s="6">
        <f t="shared" si="174"/>
        <v>47</v>
      </c>
      <c r="P1905" t="s">
        <v>8294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7">
        <f t="shared" si="175"/>
        <v>25</v>
      </c>
      <c r="N1906" t="b">
        <v>0</v>
      </c>
      <c r="O1906" s="6">
        <f t="shared" si="174"/>
        <v>0</v>
      </c>
      <c r="P1906" t="s">
        <v>8294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7">
        <f t="shared" si="175"/>
        <v>10.5</v>
      </c>
      <c r="N1907" t="b">
        <v>0</v>
      </c>
      <c r="O1907" s="6">
        <f t="shared" si="174"/>
        <v>0</v>
      </c>
      <c r="P1907" t="s">
        <v>8294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7">
        <f t="shared" si="175"/>
        <v>215.95959595959596</v>
      </c>
      <c r="N1908" t="b">
        <v>0</v>
      </c>
      <c r="O1908" s="6">
        <f t="shared" si="174"/>
        <v>43</v>
      </c>
      <c r="P1908" t="s">
        <v>8294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7">
        <f t="shared" si="175"/>
        <v>21.25</v>
      </c>
      <c r="N1909" t="b">
        <v>0</v>
      </c>
      <c r="O1909" s="6">
        <f t="shared" si="174"/>
        <v>0</v>
      </c>
      <c r="P1909" t="s">
        <v>8294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7">
        <f t="shared" si="175"/>
        <v>108.25</v>
      </c>
      <c r="N1910" t="b">
        <v>0</v>
      </c>
      <c r="O1910" s="6">
        <f t="shared" si="174"/>
        <v>2</v>
      </c>
      <c r="P1910" t="s">
        <v>8294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7">
        <f t="shared" si="175"/>
        <v>129.97368421052633</v>
      </c>
      <c r="N1911" t="b">
        <v>0</v>
      </c>
      <c r="O1911" s="6">
        <f t="shared" si="174"/>
        <v>14</v>
      </c>
      <c r="P1911" t="s">
        <v>8294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7">
        <f t="shared" si="175"/>
        <v>117.49473684210527</v>
      </c>
      <c r="N1912" t="b">
        <v>0</v>
      </c>
      <c r="O1912" s="6">
        <f t="shared" si="174"/>
        <v>39</v>
      </c>
      <c r="P1912" t="s">
        <v>8294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7">
        <f t="shared" si="175"/>
        <v>10</v>
      </c>
      <c r="N1913" t="b">
        <v>0</v>
      </c>
      <c r="O1913" s="6">
        <f t="shared" si="174"/>
        <v>0</v>
      </c>
      <c r="P1913" t="s">
        <v>8294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7">
        <f t="shared" si="175"/>
        <v>70.595238095238102</v>
      </c>
      <c r="N1914" t="b">
        <v>0</v>
      </c>
      <c r="O1914" s="6">
        <f t="shared" si="174"/>
        <v>59</v>
      </c>
      <c r="P1914" t="s">
        <v>8294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7">
        <f t="shared" si="175"/>
        <v>24.5</v>
      </c>
      <c r="N1915" t="b">
        <v>0</v>
      </c>
      <c r="O1915" s="6">
        <f t="shared" si="174"/>
        <v>1</v>
      </c>
      <c r="P1915" t="s">
        <v>8294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7">
        <f t="shared" si="175"/>
        <v>30</v>
      </c>
      <c r="N1916" t="b">
        <v>0</v>
      </c>
      <c r="O1916" s="6">
        <f t="shared" si="174"/>
        <v>9</v>
      </c>
      <c r="P1916" t="s">
        <v>8294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7">
        <f t="shared" si="175"/>
        <v>2</v>
      </c>
      <c r="N1917" t="b">
        <v>0</v>
      </c>
      <c r="O1917" s="6">
        <f t="shared" si="174"/>
        <v>2</v>
      </c>
      <c r="P1917" t="s">
        <v>8294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7">
        <f t="shared" si="175"/>
        <v>17</v>
      </c>
      <c r="N1918" t="b">
        <v>0</v>
      </c>
      <c r="O1918" s="6">
        <f t="shared" si="174"/>
        <v>1</v>
      </c>
      <c r="P1918" t="s">
        <v>8294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7">
        <f t="shared" si="175"/>
        <v>2928.9285714285716</v>
      </c>
      <c r="N1919" t="b">
        <v>0</v>
      </c>
      <c r="O1919" s="6">
        <f t="shared" si="174"/>
        <v>53</v>
      </c>
      <c r="P1919" t="s">
        <v>8294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7">
        <f t="shared" si="175"/>
        <v>28.888888888888889</v>
      </c>
      <c r="N1920" t="b">
        <v>0</v>
      </c>
      <c r="O1920" s="6">
        <f t="shared" si="174"/>
        <v>1</v>
      </c>
      <c r="P1920" t="s">
        <v>8294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7">
        <f t="shared" si="175"/>
        <v>29.625</v>
      </c>
      <c r="N1921" t="b">
        <v>0</v>
      </c>
      <c r="O1921" s="6">
        <f t="shared" si="174"/>
        <v>47</v>
      </c>
      <c r="P1921" t="s">
        <v>8294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7">
        <f t="shared" si="175"/>
        <v>40.980952380952381</v>
      </c>
      <c r="N1922" t="b">
        <v>0</v>
      </c>
      <c r="O1922" s="6">
        <f t="shared" ref="O1922:O1985" si="180">ROUND((E1922/D1922)*100,0)</f>
        <v>43</v>
      </c>
      <c r="P1922" t="s">
        <v>8294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7">
        <f t="shared" ref="M1923:M1986" si="181">IF(L1923 = 0, 0, E1923/L1923)</f>
        <v>54</v>
      </c>
      <c r="N1923" t="b">
        <v>1</v>
      </c>
      <c r="O1923" s="6">
        <f t="shared" si="180"/>
        <v>137</v>
      </c>
      <c r="P1923" t="s">
        <v>8279</v>
      </c>
      <c r="Q1923" t="str">
        <f t="shared" ref="Q1923:Q1986" si="182">LEFT(P1923,FIND("/",P1923)-1)</f>
        <v>music</v>
      </c>
      <c r="R1923" t="str">
        <f t="shared" ref="R1923:R1986" si="183">REPLACE(P1923,1,FIND("/",P1923),"")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7">
        <f t="shared" si="181"/>
        <v>36.109375</v>
      </c>
      <c r="N1924" t="b">
        <v>1</v>
      </c>
      <c r="O1924" s="6">
        <f t="shared" si="180"/>
        <v>116</v>
      </c>
      <c r="P1924" t="s">
        <v>8279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7">
        <f t="shared" si="181"/>
        <v>23.153846153846153</v>
      </c>
      <c r="N1925" t="b">
        <v>1</v>
      </c>
      <c r="O1925" s="6">
        <f t="shared" si="180"/>
        <v>241</v>
      </c>
      <c r="P1925" t="s">
        <v>8279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7">
        <f t="shared" si="181"/>
        <v>104</v>
      </c>
      <c r="N1926" t="b">
        <v>1</v>
      </c>
      <c r="O1926" s="6">
        <f t="shared" si="180"/>
        <v>114</v>
      </c>
      <c r="P1926" t="s">
        <v>8279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7">
        <f t="shared" si="181"/>
        <v>31.826923076923077</v>
      </c>
      <c r="N1927" t="b">
        <v>1</v>
      </c>
      <c r="O1927" s="6">
        <f t="shared" si="180"/>
        <v>110</v>
      </c>
      <c r="P1927" t="s">
        <v>8279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7">
        <f t="shared" si="181"/>
        <v>27.3896261682243</v>
      </c>
      <c r="N1928" t="b">
        <v>1</v>
      </c>
      <c r="O1928" s="6">
        <f t="shared" si="180"/>
        <v>195</v>
      </c>
      <c r="P1928" t="s">
        <v>8279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7">
        <f t="shared" si="181"/>
        <v>56.363636363636367</v>
      </c>
      <c r="N1929" t="b">
        <v>1</v>
      </c>
      <c r="O1929" s="6">
        <f t="shared" si="180"/>
        <v>103</v>
      </c>
      <c r="P1929" t="s">
        <v>8279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7">
        <f t="shared" si="181"/>
        <v>77.352941176470594</v>
      </c>
      <c r="N1930" t="b">
        <v>1</v>
      </c>
      <c r="O1930" s="6">
        <f t="shared" si="180"/>
        <v>103</v>
      </c>
      <c r="P1930" t="s">
        <v>8279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7">
        <f t="shared" si="181"/>
        <v>42.8</v>
      </c>
      <c r="N1931" t="b">
        <v>1</v>
      </c>
      <c r="O1931" s="6">
        <f t="shared" si="180"/>
        <v>100</v>
      </c>
      <c r="P1931" t="s">
        <v>8279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7">
        <f t="shared" si="181"/>
        <v>48.846153846153847</v>
      </c>
      <c r="N1932" t="b">
        <v>1</v>
      </c>
      <c r="O1932" s="6">
        <f t="shared" si="180"/>
        <v>127</v>
      </c>
      <c r="P1932" t="s">
        <v>8279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7">
        <f t="shared" si="181"/>
        <v>48.240400000000001</v>
      </c>
      <c r="N1933" t="b">
        <v>1</v>
      </c>
      <c r="O1933" s="6">
        <f t="shared" si="180"/>
        <v>121</v>
      </c>
      <c r="P1933" t="s">
        <v>8279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7">
        <f t="shared" si="181"/>
        <v>70.212500000000006</v>
      </c>
      <c r="N1934" t="b">
        <v>1</v>
      </c>
      <c r="O1934" s="6">
        <f t="shared" si="180"/>
        <v>107</v>
      </c>
      <c r="P1934" t="s">
        <v>8279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7">
        <f t="shared" si="181"/>
        <v>94.054545454545448</v>
      </c>
      <c r="N1935" t="b">
        <v>1</v>
      </c>
      <c r="O1935" s="6">
        <f t="shared" si="180"/>
        <v>172</v>
      </c>
      <c r="P1935" t="s">
        <v>8279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7">
        <f t="shared" si="181"/>
        <v>80.272727272727266</v>
      </c>
      <c r="N1936" t="b">
        <v>1</v>
      </c>
      <c r="O1936" s="6">
        <f t="shared" si="180"/>
        <v>124</v>
      </c>
      <c r="P1936" t="s">
        <v>8279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7">
        <f t="shared" si="181"/>
        <v>54.2</v>
      </c>
      <c r="N1937" t="b">
        <v>1</v>
      </c>
      <c r="O1937" s="6">
        <f t="shared" si="180"/>
        <v>108</v>
      </c>
      <c r="P1937" t="s">
        <v>8279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7">
        <f t="shared" si="181"/>
        <v>60.26903448275862</v>
      </c>
      <c r="N1938" t="b">
        <v>1</v>
      </c>
      <c r="O1938" s="6">
        <f t="shared" si="180"/>
        <v>117</v>
      </c>
      <c r="P1938" t="s">
        <v>8279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7">
        <f t="shared" si="181"/>
        <v>38.740344827586206</v>
      </c>
      <c r="N1939" t="b">
        <v>1</v>
      </c>
      <c r="O1939" s="6">
        <f t="shared" si="180"/>
        <v>187</v>
      </c>
      <c r="P1939" t="s">
        <v>8279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7">
        <f t="shared" si="181"/>
        <v>152.54385964912279</v>
      </c>
      <c r="N1940" t="b">
        <v>1</v>
      </c>
      <c r="O1940" s="6">
        <f t="shared" si="180"/>
        <v>116</v>
      </c>
      <c r="P1940" t="s">
        <v>8279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7">
        <f t="shared" si="181"/>
        <v>115.3125</v>
      </c>
      <c r="N1941" t="b">
        <v>1</v>
      </c>
      <c r="O1941" s="6">
        <f t="shared" si="180"/>
        <v>111</v>
      </c>
      <c r="P1941" t="s">
        <v>8279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7">
        <f t="shared" si="181"/>
        <v>35.838709677419352</v>
      </c>
      <c r="N1942" t="b">
        <v>1</v>
      </c>
      <c r="O1942" s="6">
        <f t="shared" si="180"/>
        <v>171</v>
      </c>
      <c r="P1942" t="s">
        <v>8279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7">
        <f t="shared" si="181"/>
        <v>64.570118779438872</v>
      </c>
      <c r="N1943" t="b">
        <v>1</v>
      </c>
      <c r="O1943" s="6">
        <f t="shared" si="180"/>
        <v>126</v>
      </c>
      <c r="P1943" t="s">
        <v>8295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7">
        <f t="shared" si="181"/>
        <v>87.436000000000007</v>
      </c>
      <c r="N1944" t="b">
        <v>1</v>
      </c>
      <c r="O1944" s="6">
        <f t="shared" si="180"/>
        <v>138</v>
      </c>
      <c r="P1944" t="s">
        <v>8295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7">
        <f t="shared" si="181"/>
        <v>68.815577078288939</v>
      </c>
      <c r="N1945" t="b">
        <v>1</v>
      </c>
      <c r="O1945" s="6">
        <f t="shared" si="180"/>
        <v>1705</v>
      </c>
      <c r="P1945" t="s">
        <v>8295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7">
        <f t="shared" si="181"/>
        <v>176.200223588597</v>
      </c>
      <c r="N1946" t="b">
        <v>1</v>
      </c>
      <c r="O1946" s="6">
        <f t="shared" si="180"/>
        <v>788</v>
      </c>
      <c r="P1946" t="s">
        <v>8295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7">
        <f t="shared" si="181"/>
        <v>511.79117647058825</v>
      </c>
      <c r="N1947" t="b">
        <v>1</v>
      </c>
      <c r="O1947" s="6">
        <f t="shared" si="180"/>
        <v>348</v>
      </c>
      <c r="P1947" t="s">
        <v>8295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7">
        <f t="shared" si="181"/>
        <v>160.44285714285715</v>
      </c>
      <c r="N1948" t="b">
        <v>1</v>
      </c>
      <c r="O1948" s="6">
        <f t="shared" si="180"/>
        <v>150</v>
      </c>
      <c r="P1948" t="s">
        <v>8295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7">
        <f t="shared" si="181"/>
        <v>35.003043478260871</v>
      </c>
      <c r="N1949" t="b">
        <v>1</v>
      </c>
      <c r="O1949" s="6">
        <f t="shared" si="180"/>
        <v>101</v>
      </c>
      <c r="P1949" t="s">
        <v>8295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7">
        <f t="shared" si="181"/>
        <v>188.50671378091872</v>
      </c>
      <c r="N1950" t="b">
        <v>1</v>
      </c>
      <c r="O1950" s="6">
        <f t="shared" si="180"/>
        <v>800</v>
      </c>
      <c r="P1950" t="s">
        <v>8295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7">
        <f t="shared" si="181"/>
        <v>56.204984093319197</v>
      </c>
      <c r="N1951" t="b">
        <v>1</v>
      </c>
      <c r="O1951" s="6">
        <f t="shared" si="180"/>
        <v>106</v>
      </c>
      <c r="P1951" t="s">
        <v>8295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7">
        <f t="shared" si="181"/>
        <v>51.3054157782516</v>
      </c>
      <c r="N1952" t="b">
        <v>1</v>
      </c>
      <c r="O1952" s="6">
        <f t="shared" si="180"/>
        <v>201</v>
      </c>
      <c r="P1952" t="s">
        <v>8295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7">
        <f t="shared" si="181"/>
        <v>127.36450839328538</v>
      </c>
      <c r="N1953" t="b">
        <v>1</v>
      </c>
      <c r="O1953" s="6">
        <f t="shared" si="180"/>
        <v>212</v>
      </c>
      <c r="P1953" t="s">
        <v>8295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7">
        <f t="shared" si="181"/>
        <v>101.85532258064516</v>
      </c>
      <c r="N1954" t="b">
        <v>1</v>
      </c>
      <c r="O1954" s="6">
        <f t="shared" si="180"/>
        <v>198</v>
      </c>
      <c r="P1954" t="s">
        <v>8295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7">
        <f t="shared" si="181"/>
        <v>230.55782312925169</v>
      </c>
      <c r="N1955" t="b">
        <v>1</v>
      </c>
      <c r="O1955" s="6">
        <f t="shared" si="180"/>
        <v>226</v>
      </c>
      <c r="P1955" t="s">
        <v>8295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7">
        <f t="shared" si="181"/>
        <v>842.10602409638557</v>
      </c>
      <c r="N1956" t="b">
        <v>1</v>
      </c>
      <c r="O1956" s="6">
        <f t="shared" si="180"/>
        <v>699</v>
      </c>
      <c r="P1956" t="s">
        <v>8295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7">
        <f t="shared" si="181"/>
        <v>577.27593103448271</v>
      </c>
      <c r="N1957" t="b">
        <v>1</v>
      </c>
      <c r="O1957" s="6">
        <f t="shared" si="180"/>
        <v>399</v>
      </c>
      <c r="P1957" t="s">
        <v>8295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7">
        <f t="shared" si="181"/>
        <v>483.34246575342468</v>
      </c>
      <c r="N1958" t="b">
        <v>1</v>
      </c>
      <c r="O1958" s="6">
        <f t="shared" si="180"/>
        <v>294</v>
      </c>
      <c r="P1958" t="s">
        <v>8295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7">
        <f t="shared" si="181"/>
        <v>76.138500000000008</v>
      </c>
      <c r="N1959" t="b">
        <v>1</v>
      </c>
      <c r="O1959" s="6">
        <f t="shared" si="180"/>
        <v>168</v>
      </c>
      <c r="P1959" t="s">
        <v>8295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7">
        <f t="shared" si="181"/>
        <v>74.107684365781708</v>
      </c>
      <c r="N1960" t="b">
        <v>1</v>
      </c>
      <c r="O1960" s="6">
        <f t="shared" si="180"/>
        <v>1436</v>
      </c>
      <c r="P1960" t="s">
        <v>8295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7">
        <f t="shared" si="181"/>
        <v>36.965660377358489</v>
      </c>
      <c r="N1961" t="b">
        <v>1</v>
      </c>
      <c r="O1961" s="6">
        <f t="shared" si="180"/>
        <v>157</v>
      </c>
      <c r="P1961" t="s">
        <v>8295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7">
        <f t="shared" si="181"/>
        <v>2500.969696969697</v>
      </c>
      <c r="N1962" t="b">
        <v>1</v>
      </c>
      <c r="O1962" s="6">
        <f t="shared" si="180"/>
        <v>118</v>
      </c>
      <c r="P1962" t="s">
        <v>8295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7">
        <f t="shared" si="181"/>
        <v>67.690214329454989</v>
      </c>
      <c r="N1963" t="b">
        <v>1</v>
      </c>
      <c r="O1963" s="6">
        <f t="shared" si="180"/>
        <v>1105</v>
      </c>
      <c r="P1963" t="s">
        <v>8295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7">
        <f t="shared" si="181"/>
        <v>63.04738562091503</v>
      </c>
      <c r="N1964" t="b">
        <v>1</v>
      </c>
      <c r="O1964" s="6">
        <f t="shared" si="180"/>
        <v>193</v>
      </c>
      <c r="P1964" t="s">
        <v>8295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7">
        <f t="shared" si="181"/>
        <v>117.6</v>
      </c>
      <c r="N1965" t="b">
        <v>1</v>
      </c>
      <c r="O1965" s="6">
        <f t="shared" si="180"/>
        <v>127</v>
      </c>
      <c r="P1965" t="s">
        <v>8295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7">
        <f t="shared" si="181"/>
        <v>180.75185011709601</v>
      </c>
      <c r="N1966" t="b">
        <v>1</v>
      </c>
      <c r="O1966" s="6">
        <f t="shared" si="180"/>
        <v>260</v>
      </c>
      <c r="P1966" t="s">
        <v>8295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7">
        <f t="shared" si="181"/>
        <v>127.32038834951456</v>
      </c>
      <c r="N1967" t="b">
        <v>1</v>
      </c>
      <c r="O1967" s="6">
        <f t="shared" si="180"/>
        <v>262</v>
      </c>
      <c r="P1967" t="s">
        <v>8295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7">
        <f t="shared" si="181"/>
        <v>136.6444745538665</v>
      </c>
      <c r="N1968" t="b">
        <v>1</v>
      </c>
      <c r="O1968" s="6">
        <f t="shared" si="180"/>
        <v>207</v>
      </c>
      <c r="P1968" t="s">
        <v>8295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7">
        <f t="shared" si="181"/>
        <v>182.78024691358024</v>
      </c>
      <c r="N1969" t="b">
        <v>1</v>
      </c>
      <c r="O1969" s="6">
        <f t="shared" si="180"/>
        <v>370</v>
      </c>
      <c r="P1969" t="s">
        <v>8295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7">
        <f t="shared" si="181"/>
        <v>279.37843137254902</v>
      </c>
      <c r="N1970" t="b">
        <v>1</v>
      </c>
      <c r="O1970" s="6">
        <f t="shared" si="180"/>
        <v>285</v>
      </c>
      <c r="P1970" t="s">
        <v>8295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7">
        <f t="shared" si="181"/>
        <v>61.375728669846318</v>
      </c>
      <c r="N1971" t="b">
        <v>1</v>
      </c>
      <c r="O1971" s="6">
        <f t="shared" si="180"/>
        <v>579</v>
      </c>
      <c r="P1971" t="s">
        <v>8295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7">
        <f t="shared" si="181"/>
        <v>80.727532097004286</v>
      </c>
      <c r="N1972" t="b">
        <v>1</v>
      </c>
      <c r="O1972" s="6">
        <f t="shared" si="180"/>
        <v>1132</v>
      </c>
      <c r="P1972" t="s">
        <v>8295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7">
        <f t="shared" si="181"/>
        <v>272.35590732591254</v>
      </c>
      <c r="N1973" t="b">
        <v>1</v>
      </c>
      <c r="O1973" s="6">
        <f t="shared" si="180"/>
        <v>263</v>
      </c>
      <c r="P1973" t="s">
        <v>8295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7">
        <f t="shared" si="181"/>
        <v>70.848739495798313</v>
      </c>
      <c r="N1974" t="b">
        <v>1</v>
      </c>
      <c r="O1974" s="6">
        <f t="shared" si="180"/>
        <v>674</v>
      </c>
      <c r="P1974" t="s">
        <v>8295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7">
        <f t="shared" si="181"/>
        <v>247.94003412969283</v>
      </c>
      <c r="N1975" t="b">
        <v>1</v>
      </c>
      <c r="O1975" s="6">
        <f t="shared" si="180"/>
        <v>257</v>
      </c>
      <c r="P1975" t="s">
        <v>8295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7">
        <f t="shared" si="181"/>
        <v>186.81393034825871</v>
      </c>
      <c r="N1976" t="b">
        <v>1</v>
      </c>
      <c r="O1976" s="6">
        <f t="shared" si="180"/>
        <v>375</v>
      </c>
      <c r="P1976" t="s">
        <v>8295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7">
        <f t="shared" si="181"/>
        <v>131.98948616600788</v>
      </c>
      <c r="N1977" t="b">
        <v>1</v>
      </c>
      <c r="O1977" s="6">
        <f t="shared" si="180"/>
        <v>209</v>
      </c>
      <c r="P1977" t="s">
        <v>8295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7">
        <f t="shared" si="181"/>
        <v>29.310782241014799</v>
      </c>
      <c r="N1978" t="b">
        <v>1</v>
      </c>
      <c r="O1978" s="6">
        <f t="shared" si="180"/>
        <v>347</v>
      </c>
      <c r="P1978" t="s">
        <v>8295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7">
        <f t="shared" si="181"/>
        <v>245.02436053593178</v>
      </c>
      <c r="N1979" t="b">
        <v>1</v>
      </c>
      <c r="O1979" s="6">
        <f t="shared" si="180"/>
        <v>402</v>
      </c>
      <c r="P1979" t="s">
        <v>8295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7">
        <f t="shared" si="181"/>
        <v>1323.2540463917526</v>
      </c>
      <c r="N1980" t="b">
        <v>1</v>
      </c>
      <c r="O1980" s="6">
        <f t="shared" si="180"/>
        <v>1027</v>
      </c>
      <c r="P1980" t="s">
        <v>8295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7">
        <f t="shared" si="181"/>
        <v>282.65966789667897</v>
      </c>
      <c r="N1981" t="b">
        <v>1</v>
      </c>
      <c r="O1981" s="6">
        <f t="shared" si="180"/>
        <v>115</v>
      </c>
      <c r="P1981" t="s">
        <v>8295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7">
        <f t="shared" si="181"/>
        <v>91.214401028277635</v>
      </c>
      <c r="N1982" t="b">
        <v>1</v>
      </c>
      <c r="O1982" s="6">
        <f t="shared" si="180"/>
        <v>355</v>
      </c>
      <c r="P1982" t="s">
        <v>8295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7">
        <f t="shared" si="181"/>
        <v>31.75</v>
      </c>
      <c r="N1983" t="b">
        <v>0</v>
      </c>
      <c r="O1983" s="6">
        <f t="shared" si="180"/>
        <v>5</v>
      </c>
      <c r="P1983" t="s">
        <v>8296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7">
        <f t="shared" si="181"/>
        <v>0</v>
      </c>
      <c r="N1984" t="b">
        <v>0</v>
      </c>
      <c r="O1984" s="6">
        <f t="shared" si="180"/>
        <v>0</v>
      </c>
      <c r="P1984" t="s">
        <v>8296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7">
        <f t="shared" si="181"/>
        <v>88.6875</v>
      </c>
      <c r="N1985" t="b">
        <v>0</v>
      </c>
      <c r="O1985" s="6">
        <f t="shared" si="180"/>
        <v>4</v>
      </c>
      <c r="P1985" t="s">
        <v>8296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7">
        <f t="shared" si="181"/>
        <v>453.14285714285717</v>
      </c>
      <c r="N1986" t="b">
        <v>0</v>
      </c>
      <c r="O1986" s="6">
        <f t="shared" ref="O1986:O2049" si="186">ROUND((E1986/D1986)*100,0)</f>
        <v>21</v>
      </c>
      <c r="P1986" t="s">
        <v>8296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7">
        <f t="shared" ref="M1987:M2050" si="187">IF(L1987 = 0, 0, E1987/L1987)</f>
        <v>12.75</v>
      </c>
      <c r="N1987" t="b">
        <v>0</v>
      </c>
      <c r="O1987" s="6">
        <f t="shared" si="186"/>
        <v>3</v>
      </c>
      <c r="P1987" t="s">
        <v>8296</v>
      </c>
      <c r="Q1987" t="str">
        <f t="shared" ref="Q1987:Q2050" si="188">LEFT(P1987,FIND("/",P1987)-1)</f>
        <v>photography</v>
      </c>
      <c r="R1987" t="str">
        <f t="shared" ref="R1987:R2050" si="189">REPLACE(P1987,1,FIND("/",P1987),"")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7">
        <f t="shared" si="187"/>
        <v>1</v>
      </c>
      <c r="N1988" t="b">
        <v>0</v>
      </c>
      <c r="O1988" s="6">
        <f t="shared" si="186"/>
        <v>0</v>
      </c>
      <c r="P1988" t="s">
        <v>8296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7">
        <f t="shared" si="187"/>
        <v>83.428571428571431</v>
      </c>
      <c r="N1989" t="b">
        <v>0</v>
      </c>
      <c r="O1989" s="6">
        <f t="shared" si="186"/>
        <v>42</v>
      </c>
      <c r="P1989" t="s">
        <v>8296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7">
        <f t="shared" si="187"/>
        <v>25</v>
      </c>
      <c r="N1990" t="b">
        <v>0</v>
      </c>
      <c r="O1990" s="6">
        <f t="shared" si="186"/>
        <v>0</v>
      </c>
      <c r="P1990" t="s">
        <v>8296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7">
        <f t="shared" si="187"/>
        <v>50</v>
      </c>
      <c r="N1991" t="b">
        <v>0</v>
      </c>
      <c r="O1991" s="6">
        <f t="shared" si="186"/>
        <v>1</v>
      </c>
      <c r="P1991" t="s">
        <v>8296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7">
        <f t="shared" si="187"/>
        <v>101.8</v>
      </c>
      <c r="N1992" t="b">
        <v>0</v>
      </c>
      <c r="O1992" s="6">
        <f t="shared" si="186"/>
        <v>17</v>
      </c>
      <c r="P1992" t="s">
        <v>8296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7">
        <f t="shared" si="187"/>
        <v>46.666666666666664</v>
      </c>
      <c r="N1993" t="b">
        <v>0</v>
      </c>
      <c r="O1993" s="6">
        <f t="shared" si="186"/>
        <v>7</v>
      </c>
      <c r="P1993" t="s">
        <v>8296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7">
        <f t="shared" si="187"/>
        <v>1</v>
      </c>
      <c r="N1994" t="b">
        <v>0</v>
      </c>
      <c r="O1994" s="6">
        <f t="shared" si="186"/>
        <v>0</v>
      </c>
      <c r="P1994" t="s">
        <v>8296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7">
        <f t="shared" si="187"/>
        <v>0</v>
      </c>
      <c r="N1995" t="b">
        <v>0</v>
      </c>
      <c r="O1995" s="6">
        <f t="shared" si="186"/>
        <v>0</v>
      </c>
      <c r="P1995" t="s">
        <v>8296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7">
        <f t="shared" si="187"/>
        <v>0</v>
      </c>
      <c r="N1996" t="b">
        <v>0</v>
      </c>
      <c r="O1996" s="6">
        <f t="shared" si="186"/>
        <v>0</v>
      </c>
      <c r="P1996" t="s">
        <v>8296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7">
        <f t="shared" si="187"/>
        <v>26</v>
      </c>
      <c r="N1997" t="b">
        <v>0</v>
      </c>
      <c r="O1997" s="6">
        <f t="shared" si="186"/>
        <v>8</v>
      </c>
      <c r="P1997" t="s">
        <v>8296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7">
        <f t="shared" si="187"/>
        <v>0</v>
      </c>
      <c r="N1998" t="b">
        <v>0</v>
      </c>
      <c r="O1998" s="6">
        <f t="shared" si="186"/>
        <v>0</v>
      </c>
      <c r="P1998" t="s">
        <v>8296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7">
        <f t="shared" si="187"/>
        <v>0</v>
      </c>
      <c r="N1999" t="b">
        <v>0</v>
      </c>
      <c r="O1999" s="6">
        <f t="shared" si="186"/>
        <v>0</v>
      </c>
      <c r="P1999" t="s">
        <v>8296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7">
        <f t="shared" si="187"/>
        <v>218.33333333333334</v>
      </c>
      <c r="N2000" t="b">
        <v>0</v>
      </c>
      <c r="O2000" s="6">
        <f t="shared" si="186"/>
        <v>26</v>
      </c>
      <c r="P2000" t="s">
        <v>8296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7">
        <f t="shared" si="187"/>
        <v>33.714285714285715</v>
      </c>
      <c r="N2001" t="b">
        <v>0</v>
      </c>
      <c r="O2001" s="6">
        <f t="shared" si="186"/>
        <v>1</v>
      </c>
      <c r="P2001" t="s">
        <v>8296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7">
        <f t="shared" si="187"/>
        <v>25</v>
      </c>
      <c r="N2002" t="b">
        <v>0</v>
      </c>
      <c r="O2002" s="6">
        <f t="shared" si="186"/>
        <v>13</v>
      </c>
      <c r="P2002" t="s">
        <v>8296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7">
        <f t="shared" si="187"/>
        <v>128.38790470372632</v>
      </c>
      <c r="N2003" t="b">
        <v>1</v>
      </c>
      <c r="O2003" s="6">
        <f t="shared" si="186"/>
        <v>382</v>
      </c>
      <c r="P2003" t="s">
        <v>8295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7">
        <f t="shared" si="187"/>
        <v>78.834261818181815</v>
      </c>
      <c r="N2004" t="b">
        <v>1</v>
      </c>
      <c r="O2004" s="6">
        <f t="shared" si="186"/>
        <v>217</v>
      </c>
      <c r="P2004" t="s">
        <v>8295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7">
        <f t="shared" si="187"/>
        <v>91.764705882352942</v>
      </c>
      <c r="N2005" t="b">
        <v>1</v>
      </c>
      <c r="O2005" s="6">
        <f t="shared" si="186"/>
        <v>312</v>
      </c>
      <c r="P2005" t="s">
        <v>8295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7">
        <f t="shared" si="187"/>
        <v>331.10237288135596</v>
      </c>
      <c r="N2006" t="b">
        <v>1</v>
      </c>
      <c r="O2006" s="6">
        <f t="shared" si="186"/>
        <v>234</v>
      </c>
      <c r="P2006" t="s">
        <v>8295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7">
        <f t="shared" si="187"/>
        <v>194.26193717277485</v>
      </c>
      <c r="N2007" t="b">
        <v>1</v>
      </c>
      <c r="O2007" s="6">
        <f t="shared" si="186"/>
        <v>124</v>
      </c>
      <c r="P2007" t="s">
        <v>8295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7">
        <f t="shared" si="187"/>
        <v>408.97689768976898</v>
      </c>
      <c r="N2008" t="b">
        <v>1</v>
      </c>
      <c r="O2008" s="6">
        <f t="shared" si="186"/>
        <v>248</v>
      </c>
      <c r="P2008" t="s">
        <v>8295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7">
        <f t="shared" si="187"/>
        <v>84.459270072992695</v>
      </c>
      <c r="N2009" t="b">
        <v>1</v>
      </c>
      <c r="O2009" s="6">
        <f t="shared" si="186"/>
        <v>116</v>
      </c>
      <c r="P2009" t="s">
        <v>8295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7">
        <f t="shared" si="187"/>
        <v>44.853658536585364</v>
      </c>
      <c r="N2010" t="b">
        <v>1</v>
      </c>
      <c r="O2010" s="6">
        <f t="shared" si="186"/>
        <v>117</v>
      </c>
      <c r="P2010" t="s">
        <v>8295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7">
        <f t="shared" si="187"/>
        <v>383.3643216080402</v>
      </c>
      <c r="N2011" t="b">
        <v>1</v>
      </c>
      <c r="O2011" s="6">
        <f t="shared" si="186"/>
        <v>305</v>
      </c>
      <c r="P2011" t="s">
        <v>8295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7">
        <f t="shared" si="187"/>
        <v>55.276856649395505</v>
      </c>
      <c r="N2012" t="b">
        <v>1</v>
      </c>
      <c r="O2012" s="6">
        <f t="shared" si="186"/>
        <v>320</v>
      </c>
      <c r="P2012" t="s">
        <v>8295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7">
        <f t="shared" si="187"/>
        <v>422.02059732234807</v>
      </c>
      <c r="N2013" t="b">
        <v>1</v>
      </c>
      <c r="O2013" s="6">
        <f t="shared" si="186"/>
        <v>820</v>
      </c>
      <c r="P2013" t="s">
        <v>8295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7">
        <f t="shared" si="187"/>
        <v>64.180327868852459</v>
      </c>
      <c r="N2014" t="b">
        <v>1</v>
      </c>
      <c r="O2014" s="6">
        <f t="shared" si="186"/>
        <v>235</v>
      </c>
      <c r="P2014" t="s">
        <v>8295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7">
        <f t="shared" si="187"/>
        <v>173.57781674704077</v>
      </c>
      <c r="N2015" t="b">
        <v>1</v>
      </c>
      <c r="O2015" s="6">
        <f t="shared" si="186"/>
        <v>495</v>
      </c>
      <c r="P2015" t="s">
        <v>8295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7">
        <f t="shared" si="187"/>
        <v>88.601680840609291</v>
      </c>
      <c r="N2016" t="b">
        <v>1</v>
      </c>
      <c r="O2016" s="6">
        <f t="shared" si="186"/>
        <v>7814</v>
      </c>
      <c r="P2016" t="s">
        <v>8295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7">
        <f t="shared" si="187"/>
        <v>50.222283950617282</v>
      </c>
      <c r="N2017" t="b">
        <v>1</v>
      </c>
      <c r="O2017" s="6">
        <f t="shared" si="186"/>
        <v>113</v>
      </c>
      <c r="P2017" t="s">
        <v>8295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7">
        <f t="shared" si="187"/>
        <v>192.38876826722338</v>
      </c>
      <c r="N2018" t="b">
        <v>1</v>
      </c>
      <c r="O2018" s="6">
        <f t="shared" si="186"/>
        <v>922</v>
      </c>
      <c r="P2018" t="s">
        <v>8295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7">
        <f t="shared" si="187"/>
        <v>73.416901408450698</v>
      </c>
      <c r="N2019" t="b">
        <v>1</v>
      </c>
      <c r="O2019" s="6">
        <f t="shared" si="186"/>
        <v>125</v>
      </c>
      <c r="P2019" t="s">
        <v>8295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7">
        <f t="shared" si="187"/>
        <v>147.68495555555555</v>
      </c>
      <c r="N2020" t="b">
        <v>1</v>
      </c>
      <c r="O2020" s="6">
        <f t="shared" si="186"/>
        <v>102</v>
      </c>
      <c r="P2020" t="s">
        <v>8295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7">
        <f t="shared" si="187"/>
        <v>108.96848314606741</v>
      </c>
      <c r="N2021" t="b">
        <v>1</v>
      </c>
      <c r="O2021" s="6">
        <f t="shared" si="186"/>
        <v>485</v>
      </c>
      <c r="P2021" t="s">
        <v>8295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7">
        <f t="shared" si="187"/>
        <v>23.647540983606557</v>
      </c>
      <c r="N2022" t="b">
        <v>1</v>
      </c>
      <c r="O2022" s="6">
        <f t="shared" si="186"/>
        <v>192</v>
      </c>
      <c r="P2022" t="s">
        <v>8295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7">
        <f t="shared" si="187"/>
        <v>147.94736842105263</v>
      </c>
      <c r="N2023" t="b">
        <v>1</v>
      </c>
      <c r="O2023" s="6">
        <f t="shared" si="186"/>
        <v>281</v>
      </c>
      <c r="P2023" t="s">
        <v>8295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7">
        <f t="shared" si="187"/>
        <v>385.03692307692307</v>
      </c>
      <c r="N2024" t="b">
        <v>1</v>
      </c>
      <c r="O2024" s="6">
        <f t="shared" si="186"/>
        <v>125</v>
      </c>
      <c r="P2024" t="s">
        <v>8295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7">
        <f t="shared" si="187"/>
        <v>457.39093484419266</v>
      </c>
      <c r="N2025" t="b">
        <v>1</v>
      </c>
      <c r="O2025" s="6">
        <f t="shared" si="186"/>
        <v>161</v>
      </c>
      <c r="P2025" t="s">
        <v>8295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7">
        <f t="shared" si="187"/>
        <v>222.99047619047619</v>
      </c>
      <c r="N2026" t="b">
        <v>1</v>
      </c>
      <c r="O2026" s="6">
        <f t="shared" si="186"/>
        <v>585</v>
      </c>
      <c r="P2026" t="s">
        <v>8295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7">
        <f t="shared" si="187"/>
        <v>220.74074074074073</v>
      </c>
      <c r="N2027" t="b">
        <v>1</v>
      </c>
      <c r="O2027" s="6">
        <f t="shared" si="186"/>
        <v>201</v>
      </c>
      <c r="P2027" t="s">
        <v>8295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7">
        <f t="shared" si="187"/>
        <v>73.503898678414089</v>
      </c>
      <c r="N2028" t="b">
        <v>1</v>
      </c>
      <c r="O2028" s="6">
        <f t="shared" si="186"/>
        <v>133</v>
      </c>
      <c r="P2028" t="s">
        <v>8295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7">
        <f t="shared" si="187"/>
        <v>223.09647495361781</v>
      </c>
      <c r="N2029" t="b">
        <v>1</v>
      </c>
      <c r="O2029" s="6">
        <f t="shared" si="186"/>
        <v>120</v>
      </c>
      <c r="P2029" t="s">
        <v>8295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7">
        <f t="shared" si="187"/>
        <v>47.911392405063289</v>
      </c>
      <c r="N2030" t="b">
        <v>1</v>
      </c>
      <c r="O2030" s="6">
        <f t="shared" si="186"/>
        <v>126</v>
      </c>
      <c r="P2030" t="s">
        <v>8295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7">
        <f t="shared" si="187"/>
        <v>96.063829787234042</v>
      </c>
      <c r="N2031" t="b">
        <v>1</v>
      </c>
      <c r="O2031" s="6">
        <f t="shared" si="186"/>
        <v>361</v>
      </c>
      <c r="P2031" t="s">
        <v>8295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7">
        <f t="shared" si="187"/>
        <v>118.6144</v>
      </c>
      <c r="N2032" t="b">
        <v>1</v>
      </c>
      <c r="O2032" s="6">
        <f t="shared" si="186"/>
        <v>226</v>
      </c>
      <c r="P2032" t="s">
        <v>8295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7">
        <f t="shared" si="187"/>
        <v>118.45472440944881</v>
      </c>
      <c r="N2033" t="b">
        <v>1</v>
      </c>
      <c r="O2033" s="6">
        <f t="shared" si="186"/>
        <v>120</v>
      </c>
      <c r="P2033" t="s">
        <v>8295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7">
        <f t="shared" si="187"/>
        <v>143.21468926553672</v>
      </c>
      <c r="N2034" t="b">
        <v>1</v>
      </c>
      <c r="O2034" s="6">
        <f t="shared" si="186"/>
        <v>304</v>
      </c>
      <c r="P2034" t="s">
        <v>8295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7">
        <f t="shared" si="187"/>
        <v>282.71518987341773</v>
      </c>
      <c r="N2035" t="b">
        <v>1</v>
      </c>
      <c r="O2035" s="6">
        <f t="shared" si="186"/>
        <v>179</v>
      </c>
      <c r="P2035" t="s">
        <v>8295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7">
        <f t="shared" si="187"/>
        <v>593.93620078740162</v>
      </c>
      <c r="N2036" t="b">
        <v>1</v>
      </c>
      <c r="O2036" s="6">
        <f t="shared" si="186"/>
        <v>387</v>
      </c>
      <c r="P2036" t="s">
        <v>8295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7">
        <f t="shared" si="187"/>
        <v>262.15704968944101</v>
      </c>
      <c r="N2037" t="b">
        <v>1</v>
      </c>
      <c r="O2037" s="6">
        <f t="shared" si="186"/>
        <v>211</v>
      </c>
      <c r="P2037" t="s">
        <v>8295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7">
        <f t="shared" si="187"/>
        <v>46.580778301886795</v>
      </c>
      <c r="N2038" t="b">
        <v>1</v>
      </c>
      <c r="O2038" s="6">
        <f t="shared" si="186"/>
        <v>132</v>
      </c>
      <c r="P2038" t="s">
        <v>8295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7">
        <f t="shared" si="187"/>
        <v>70.041118881118877</v>
      </c>
      <c r="N2039" t="b">
        <v>1</v>
      </c>
      <c r="O2039" s="6">
        <f t="shared" si="186"/>
        <v>300</v>
      </c>
      <c r="P2039" t="s">
        <v>8295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7">
        <f t="shared" si="187"/>
        <v>164.90686274509804</v>
      </c>
      <c r="N2040" t="b">
        <v>1</v>
      </c>
      <c r="O2040" s="6">
        <f t="shared" si="186"/>
        <v>421</v>
      </c>
      <c r="P2040" t="s">
        <v>8295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7">
        <f t="shared" si="187"/>
        <v>449.26385224274406</v>
      </c>
      <c r="N2041" t="b">
        <v>1</v>
      </c>
      <c r="O2041" s="6">
        <f t="shared" si="186"/>
        <v>136</v>
      </c>
      <c r="P2041" t="s">
        <v>8295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7">
        <f t="shared" si="187"/>
        <v>27.472841328413285</v>
      </c>
      <c r="N2042" t="b">
        <v>1</v>
      </c>
      <c r="O2042" s="6">
        <f t="shared" si="186"/>
        <v>248</v>
      </c>
      <c r="P2042" t="s">
        <v>8295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7">
        <f t="shared" si="187"/>
        <v>143.97499999999999</v>
      </c>
      <c r="N2043" t="b">
        <v>1</v>
      </c>
      <c r="O2043" s="6">
        <f t="shared" si="186"/>
        <v>182</v>
      </c>
      <c r="P2043" t="s">
        <v>8295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7">
        <f t="shared" si="187"/>
        <v>88.23571428571428</v>
      </c>
      <c r="N2044" t="b">
        <v>1</v>
      </c>
      <c r="O2044" s="6">
        <f t="shared" si="186"/>
        <v>124</v>
      </c>
      <c r="P2044" t="s">
        <v>8295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7">
        <f t="shared" si="187"/>
        <v>36.326424870466319</v>
      </c>
      <c r="N2045" t="b">
        <v>1</v>
      </c>
      <c r="O2045" s="6">
        <f t="shared" si="186"/>
        <v>506</v>
      </c>
      <c r="P2045" t="s">
        <v>8295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7">
        <f t="shared" si="187"/>
        <v>90.177777777777777</v>
      </c>
      <c r="N2046" t="b">
        <v>1</v>
      </c>
      <c r="O2046" s="6">
        <f t="shared" si="186"/>
        <v>108</v>
      </c>
      <c r="P2046" t="s">
        <v>8295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7">
        <f t="shared" si="187"/>
        <v>152.62361216730039</v>
      </c>
      <c r="N2047" t="b">
        <v>1</v>
      </c>
      <c r="O2047" s="6">
        <f t="shared" si="186"/>
        <v>819</v>
      </c>
      <c r="P2047" t="s">
        <v>8295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7">
        <f t="shared" si="187"/>
        <v>55.806451612903224</v>
      </c>
      <c r="N2048" t="b">
        <v>1</v>
      </c>
      <c r="O2048" s="6">
        <f t="shared" si="186"/>
        <v>121</v>
      </c>
      <c r="P2048" t="s">
        <v>8295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7">
        <f t="shared" si="187"/>
        <v>227.85327313769753</v>
      </c>
      <c r="N2049" t="b">
        <v>1</v>
      </c>
      <c r="O2049" s="6">
        <f t="shared" si="186"/>
        <v>103</v>
      </c>
      <c r="P2049" t="s">
        <v>8295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7">
        <f t="shared" si="187"/>
        <v>91.82989803350327</v>
      </c>
      <c r="N2050" t="b">
        <v>1</v>
      </c>
      <c r="O2050" s="6">
        <f t="shared" ref="O2050:O2113" si="192">ROUND((E2050/D2050)*100,0)</f>
        <v>148</v>
      </c>
      <c r="P2050" t="s">
        <v>8295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7">
        <f t="shared" ref="M2051:M2114" si="193">IF(L2051 = 0, 0, E2051/L2051)</f>
        <v>80.991037735849048</v>
      </c>
      <c r="N2051" t="b">
        <v>1</v>
      </c>
      <c r="O2051" s="6">
        <f t="shared" si="192"/>
        <v>120</v>
      </c>
      <c r="P2051" t="s">
        <v>8295</v>
      </c>
      <c r="Q2051" t="str">
        <f t="shared" ref="Q2051:Q2114" si="194">LEFT(P2051,FIND("/",P2051)-1)</f>
        <v>technology</v>
      </c>
      <c r="R2051" t="str">
        <f t="shared" ref="R2051:R2114" si="195">REPLACE(P2051,1,FIND("/",P2051),"")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7">
        <f t="shared" si="193"/>
        <v>278.39411764705881</v>
      </c>
      <c r="N2052" t="b">
        <v>1</v>
      </c>
      <c r="O2052" s="6">
        <f t="shared" si="192"/>
        <v>473</v>
      </c>
      <c r="P2052" t="s">
        <v>8295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7">
        <f t="shared" si="193"/>
        <v>43.095041322314053</v>
      </c>
      <c r="N2053" t="b">
        <v>1</v>
      </c>
      <c r="O2053" s="6">
        <f t="shared" si="192"/>
        <v>130</v>
      </c>
      <c r="P2053" t="s">
        <v>8295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7">
        <f t="shared" si="193"/>
        <v>326.29205175600737</v>
      </c>
      <c r="N2054" t="b">
        <v>1</v>
      </c>
      <c r="O2054" s="6">
        <f t="shared" si="192"/>
        <v>353</v>
      </c>
      <c r="P2054" t="s">
        <v>8295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7">
        <f t="shared" si="193"/>
        <v>41.743801652892564</v>
      </c>
      <c r="N2055" t="b">
        <v>1</v>
      </c>
      <c r="O2055" s="6">
        <f t="shared" si="192"/>
        <v>101</v>
      </c>
      <c r="P2055" t="s">
        <v>8295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7">
        <f t="shared" si="193"/>
        <v>64.020933977455712</v>
      </c>
      <c r="N2056" t="b">
        <v>1</v>
      </c>
      <c r="O2056" s="6">
        <f t="shared" si="192"/>
        <v>114</v>
      </c>
      <c r="P2056" t="s">
        <v>8295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7">
        <f t="shared" si="193"/>
        <v>99.455445544554451</v>
      </c>
      <c r="N2057" t="b">
        <v>1</v>
      </c>
      <c r="O2057" s="6">
        <f t="shared" si="192"/>
        <v>167</v>
      </c>
      <c r="P2057" t="s">
        <v>8295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7">
        <f t="shared" si="193"/>
        <v>138.49458483754512</v>
      </c>
      <c r="N2058" t="b">
        <v>1</v>
      </c>
      <c r="O2058" s="6">
        <f t="shared" si="192"/>
        <v>153</v>
      </c>
      <c r="P2058" t="s">
        <v>8295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7">
        <f t="shared" si="193"/>
        <v>45.547792792792798</v>
      </c>
      <c r="N2059" t="b">
        <v>1</v>
      </c>
      <c r="O2059" s="6">
        <f t="shared" si="192"/>
        <v>202</v>
      </c>
      <c r="P2059" t="s">
        <v>8295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7">
        <f t="shared" si="193"/>
        <v>10.507317073170732</v>
      </c>
      <c r="N2060" t="b">
        <v>1</v>
      </c>
      <c r="O2060" s="6">
        <f t="shared" si="192"/>
        <v>168</v>
      </c>
      <c r="P2060" t="s">
        <v>8295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7">
        <f t="shared" si="193"/>
        <v>114.76533333333333</v>
      </c>
      <c r="N2061" t="b">
        <v>1</v>
      </c>
      <c r="O2061" s="6">
        <f t="shared" si="192"/>
        <v>143</v>
      </c>
      <c r="P2061" t="s">
        <v>8295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7">
        <f t="shared" si="193"/>
        <v>35.997067448680355</v>
      </c>
      <c r="N2062" t="b">
        <v>1</v>
      </c>
      <c r="O2062" s="6">
        <f t="shared" si="192"/>
        <v>196</v>
      </c>
      <c r="P2062" t="s">
        <v>8295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7">
        <f t="shared" si="193"/>
        <v>154.17142857142858</v>
      </c>
      <c r="N2063" t="b">
        <v>1</v>
      </c>
      <c r="O2063" s="6">
        <f t="shared" si="192"/>
        <v>108</v>
      </c>
      <c r="P2063" t="s">
        <v>8295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7">
        <f t="shared" si="193"/>
        <v>566.38916256157631</v>
      </c>
      <c r="N2064" t="b">
        <v>1</v>
      </c>
      <c r="O2064" s="6">
        <f t="shared" si="192"/>
        <v>115</v>
      </c>
      <c r="P2064" t="s">
        <v>8295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7">
        <f t="shared" si="193"/>
        <v>120.85714285714286</v>
      </c>
      <c r="N2065" t="b">
        <v>1</v>
      </c>
      <c r="O2065" s="6">
        <f t="shared" si="192"/>
        <v>148</v>
      </c>
      <c r="P2065" t="s">
        <v>8295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7">
        <f t="shared" si="193"/>
        <v>86.163845492085343</v>
      </c>
      <c r="N2066" t="b">
        <v>1</v>
      </c>
      <c r="O2066" s="6">
        <f t="shared" si="192"/>
        <v>191</v>
      </c>
      <c r="P2066" t="s">
        <v>8295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7">
        <f t="shared" si="193"/>
        <v>51.212114395886893</v>
      </c>
      <c r="N2067" t="b">
        <v>1</v>
      </c>
      <c r="O2067" s="6">
        <f t="shared" si="192"/>
        <v>199</v>
      </c>
      <c r="P2067" t="s">
        <v>8295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7">
        <f t="shared" si="193"/>
        <v>67.261538461538464</v>
      </c>
      <c r="N2068" t="b">
        <v>1</v>
      </c>
      <c r="O2068" s="6">
        <f t="shared" si="192"/>
        <v>219</v>
      </c>
      <c r="P2068" t="s">
        <v>8295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7">
        <f t="shared" si="193"/>
        <v>62.8</v>
      </c>
      <c r="N2069" t="b">
        <v>1</v>
      </c>
      <c r="O2069" s="6">
        <f t="shared" si="192"/>
        <v>127</v>
      </c>
      <c r="P2069" t="s">
        <v>8295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7">
        <f t="shared" si="193"/>
        <v>346.13118421052633</v>
      </c>
      <c r="N2070" t="b">
        <v>1</v>
      </c>
      <c r="O2070" s="6">
        <f t="shared" si="192"/>
        <v>105</v>
      </c>
      <c r="P2070" t="s">
        <v>8295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7">
        <f t="shared" si="193"/>
        <v>244.11912547528519</v>
      </c>
      <c r="N2071" t="b">
        <v>1</v>
      </c>
      <c r="O2071" s="6">
        <f t="shared" si="192"/>
        <v>128</v>
      </c>
      <c r="P2071" t="s">
        <v>8295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7">
        <f t="shared" si="193"/>
        <v>259.25424836601309</v>
      </c>
      <c r="N2072" t="b">
        <v>1</v>
      </c>
      <c r="O2072" s="6">
        <f t="shared" si="192"/>
        <v>317</v>
      </c>
      <c r="P2072" t="s">
        <v>8295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7">
        <f t="shared" si="193"/>
        <v>201.96402877697841</v>
      </c>
      <c r="N2073" t="b">
        <v>1</v>
      </c>
      <c r="O2073" s="6">
        <f t="shared" si="192"/>
        <v>281</v>
      </c>
      <c r="P2073" t="s">
        <v>8295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7">
        <f t="shared" si="193"/>
        <v>226.20857142857142</v>
      </c>
      <c r="N2074" t="b">
        <v>1</v>
      </c>
      <c r="O2074" s="6">
        <f t="shared" si="192"/>
        <v>111</v>
      </c>
      <c r="P2074" t="s">
        <v>8295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7">
        <f t="shared" si="193"/>
        <v>324.69</v>
      </c>
      <c r="N2075" t="b">
        <v>1</v>
      </c>
      <c r="O2075" s="6">
        <f t="shared" si="192"/>
        <v>153</v>
      </c>
      <c r="P2075" t="s">
        <v>8295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7">
        <f t="shared" si="193"/>
        <v>205</v>
      </c>
      <c r="N2076" t="b">
        <v>1</v>
      </c>
      <c r="O2076" s="6">
        <f t="shared" si="192"/>
        <v>103</v>
      </c>
      <c r="P2076" t="s">
        <v>8295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7">
        <f t="shared" si="193"/>
        <v>20.465926829268295</v>
      </c>
      <c r="N2077" t="b">
        <v>1</v>
      </c>
      <c r="O2077" s="6">
        <f t="shared" si="192"/>
        <v>1678</v>
      </c>
      <c r="P2077" t="s">
        <v>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7">
        <f t="shared" si="193"/>
        <v>116.35303146309367</v>
      </c>
      <c r="N2078" t="b">
        <v>1</v>
      </c>
      <c r="O2078" s="6">
        <f t="shared" si="192"/>
        <v>543</v>
      </c>
      <c r="P2078" t="s">
        <v>8295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7">
        <f t="shared" si="193"/>
        <v>307.20212765957444</v>
      </c>
      <c r="N2079" t="b">
        <v>1</v>
      </c>
      <c r="O2079" s="6">
        <f t="shared" si="192"/>
        <v>116</v>
      </c>
      <c r="P2079" t="s">
        <v>8295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7">
        <f t="shared" si="193"/>
        <v>546.6875</v>
      </c>
      <c r="N2080" t="b">
        <v>1</v>
      </c>
      <c r="O2080" s="6">
        <f t="shared" si="192"/>
        <v>131</v>
      </c>
      <c r="P2080" t="s">
        <v>8295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7">
        <f t="shared" si="193"/>
        <v>47.474464579901152</v>
      </c>
      <c r="N2081" t="b">
        <v>1</v>
      </c>
      <c r="O2081" s="6">
        <f t="shared" si="192"/>
        <v>288</v>
      </c>
      <c r="P2081" t="s">
        <v>8295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7">
        <f t="shared" si="193"/>
        <v>101.56</v>
      </c>
      <c r="N2082" t="b">
        <v>1</v>
      </c>
      <c r="O2082" s="6">
        <f t="shared" si="192"/>
        <v>508</v>
      </c>
      <c r="P2082" t="s">
        <v>8295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7">
        <f t="shared" si="193"/>
        <v>72.909090909090907</v>
      </c>
      <c r="N2083" t="b">
        <v>1</v>
      </c>
      <c r="O2083" s="6">
        <f t="shared" si="192"/>
        <v>115</v>
      </c>
      <c r="P2083" t="s">
        <v>8279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7">
        <f t="shared" si="193"/>
        <v>43.710526315789473</v>
      </c>
      <c r="N2084" t="b">
        <v>1</v>
      </c>
      <c r="O2084" s="6">
        <f t="shared" si="192"/>
        <v>111</v>
      </c>
      <c r="P2084" t="s">
        <v>8279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7">
        <f t="shared" si="193"/>
        <v>34</v>
      </c>
      <c r="N2085" t="b">
        <v>1</v>
      </c>
      <c r="O2085" s="6">
        <f t="shared" si="192"/>
        <v>113</v>
      </c>
      <c r="P2085" t="s">
        <v>8279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7">
        <f t="shared" si="193"/>
        <v>70.652173913043484</v>
      </c>
      <c r="N2086" t="b">
        <v>1</v>
      </c>
      <c r="O2086" s="6">
        <f t="shared" si="192"/>
        <v>108</v>
      </c>
      <c r="P2086" t="s">
        <v>8279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7">
        <f t="shared" si="193"/>
        <v>89.301204819277103</v>
      </c>
      <c r="N2087" t="b">
        <v>1</v>
      </c>
      <c r="O2087" s="6">
        <f t="shared" si="192"/>
        <v>124</v>
      </c>
      <c r="P2087" t="s">
        <v>8279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7">
        <f t="shared" si="193"/>
        <v>115.08571428571429</v>
      </c>
      <c r="N2088" t="b">
        <v>1</v>
      </c>
      <c r="O2088" s="6">
        <f t="shared" si="192"/>
        <v>101</v>
      </c>
      <c r="P2088" t="s">
        <v>8279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7">
        <f t="shared" si="193"/>
        <v>62.12</v>
      </c>
      <c r="N2089" t="b">
        <v>1</v>
      </c>
      <c r="O2089" s="6">
        <f t="shared" si="192"/>
        <v>104</v>
      </c>
      <c r="P2089" t="s">
        <v>8279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7">
        <f t="shared" si="193"/>
        <v>46.204266666666669</v>
      </c>
      <c r="N2090" t="b">
        <v>1</v>
      </c>
      <c r="O2090" s="6">
        <f t="shared" si="192"/>
        <v>116</v>
      </c>
      <c r="P2090" t="s">
        <v>8279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7">
        <f t="shared" si="193"/>
        <v>48.54854838709678</v>
      </c>
      <c r="N2091" t="b">
        <v>1</v>
      </c>
      <c r="O2091" s="6">
        <f t="shared" si="192"/>
        <v>120</v>
      </c>
      <c r="P2091" t="s">
        <v>8279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7">
        <f t="shared" si="193"/>
        <v>57.520187499999999</v>
      </c>
      <c r="N2092" t="b">
        <v>1</v>
      </c>
      <c r="O2092" s="6">
        <f t="shared" si="192"/>
        <v>115</v>
      </c>
      <c r="P2092" t="s">
        <v>8279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7">
        <f t="shared" si="193"/>
        <v>88.147154471544724</v>
      </c>
      <c r="N2093" t="b">
        <v>1</v>
      </c>
      <c r="O2093" s="6">
        <f t="shared" si="192"/>
        <v>120</v>
      </c>
      <c r="P2093" t="s">
        <v>8279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7">
        <f t="shared" si="193"/>
        <v>110.49090909090908</v>
      </c>
      <c r="N2094" t="b">
        <v>1</v>
      </c>
      <c r="O2094" s="6">
        <f t="shared" si="192"/>
        <v>101</v>
      </c>
      <c r="P2094" t="s">
        <v>8279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7">
        <f t="shared" si="193"/>
        <v>66.826086956521735</v>
      </c>
      <c r="N2095" t="b">
        <v>1</v>
      </c>
      <c r="O2095" s="6">
        <f t="shared" si="192"/>
        <v>102</v>
      </c>
      <c r="P2095" t="s">
        <v>8279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7">
        <f t="shared" si="193"/>
        <v>58.597222222222221</v>
      </c>
      <c r="N2096" t="b">
        <v>1</v>
      </c>
      <c r="O2096" s="6">
        <f t="shared" si="192"/>
        <v>121</v>
      </c>
      <c r="P2096" t="s">
        <v>8279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7">
        <f t="shared" si="193"/>
        <v>113.63636363636364</v>
      </c>
      <c r="N2097" t="b">
        <v>1</v>
      </c>
      <c r="O2097" s="6">
        <f t="shared" si="192"/>
        <v>100</v>
      </c>
      <c r="P2097" t="s">
        <v>8279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7">
        <f t="shared" si="193"/>
        <v>43.571428571428569</v>
      </c>
      <c r="N2098" t="b">
        <v>1</v>
      </c>
      <c r="O2098" s="6">
        <f t="shared" si="192"/>
        <v>102</v>
      </c>
      <c r="P2098" t="s">
        <v>8279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7">
        <f t="shared" si="193"/>
        <v>78.94736842105263</v>
      </c>
      <c r="N2099" t="b">
        <v>1</v>
      </c>
      <c r="O2099" s="6">
        <f t="shared" si="192"/>
        <v>100</v>
      </c>
      <c r="P2099" t="s">
        <v>8279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7">
        <f t="shared" si="193"/>
        <v>188.125</v>
      </c>
      <c r="N2100" t="b">
        <v>1</v>
      </c>
      <c r="O2100" s="6">
        <f t="shared" si="192"/>
        <v>100</v>
      </c>
      <c r="P2100" t="s">
        <v>8279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7">
        <f t="shared" si="193"/>
        <v>63.031746031746032</v>
      </c>
      <c r="N2101" t="b">
        <v>1</v>
      </c>
      <c r="O2101" s="6">
        <f t="shared" si="192"/>
        <v>132</v>
      </c>
      <c r="P2101" t="s">
        <v>8279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7">
        <f t="shared" si="193"/>
        <v>30.37037037037037</v>
      </c>
      <c r="N2102" t="b">
        <v>1</v>
      </c>
      <c r="O2102" s="6">
        <f t="shared" si="192"/>
        <v>137</v>
      </c>
      <c r="P2102" t="s">
        <v>8279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7">
        <f t="shared" si="193"/>
        <v>51.477272727272727</v>
      </c>
      <c r="N2103" t="b">
        <v>1</v>
      </c>
      <c r="O2103" s="6">
        <f t="shared" si="192"/>
        <v>113</v>
      </c>
      <c r="P2103" t="s">
        <v>8279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7">
        <f t="shared" si="193"/>
        <v>35.789473684210527</v>
      </c>
      <c r="N2104" t="b">
        <v>1</v>
      </c>
      <c r="O2104" s="6">
        <f t="shared" si="192"/>
        <v>136</v>
      </c>
      <c r="P2104" t="s">
        <v>8279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7">
        <f t="shared" si="193"/>
        <v>98.817391304347822</v>
      </c>
      <c r="N2105" t="b">
        <v>1</v>
      </c>
      <c r="O2105" s="6">
        <f t="shared" si="192"/>
        <v>146</v>
      </c>
      <c r="P2105" t="s">
        <v>8279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7">
        <f t="shared" si="193"/>
        <v>28</v>
      </c>
      <c r="N2106" t="b">
        <v>1</v>
      </c>
      <c r="O2106" s="6">
        <f t="shared" si="192"/>
        <v>130</v>
      </c>
      <c r="P2106" t="s">
        <v>8279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7">
        <f t="shared" si="193"/>
        <v>51.313131313131315</v>
      </c>
      <c r="N2107" t="b">
        <v>1</v>
      </c>
      <c r="O2107" s="6">
        <f t="shared" si="192"/>
        <v>254</v>
      </c>
      <c r="P2107" t="s">
        <v>8279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7">
        <f t="shared" si="193"/>
        <v>53.522727272727273</v>
      </c>
      <c r="N2108" t="b">
        <v>1</v>
      </c>
      <c r="O2108" s="6">
        <f t="shared" si="192"/>
        <v>107</v>
      </c>
      <c r="P2108" t="s">
        <v>8279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7">
        <f t="shared" si="193"/>
        <v>37.149310344827583</v>
      </c>
      <c r="N2109" t="b">
        <v>1</v>
      </c>
      <c r="O2109" s="6">
        <f t="shared" si="192"/>
        <v>108</v>
      </c>
      <c r="P2109" t="s">
        <v>8279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7">
        <f t="shared" si="193"/>
        <v>89.895287958115176</v>
      </c>
      <c r="N2110" t="b">
        <v>1</v>
      </c>
      <c r="O2110" s="6">
        <f t="shared" si="192"/>
        <v>107</v>
      </c>
      <c r="P2110" t="s">
        <v>8279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7">
        <f t="shared" si="193"/>
        <v>106.52500000000001</v>
      </c>
      <c r="N2111" t="b">
        <v>1</v>
      </c>
      <c r="O2111" s="6">
        <f t="shared" si="192"/>
        <v>107</v>
      </c>
      <c r="P2111" t="s">
        <v>8279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7">
        <f t="shared" si="193"/>
        <v>52.815789473684212</v>
      </c>
      <c r="N2112" t="b">
        <v>1</v>
      </c>
      <c r="O2112" s="6">
        <f t="shared" si="192"/>
        <v>100</v>
      </c>
      <c r="P2112" t="s">
        <v>8279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7">
        <f t="shared" si="193"/>
        <v>54.615384615384613</v>
      </c>
      <c r="N2113" t="b">
        <v>1</v>
      </c>
      <c r="O2113" s="6">
        <f t="shared" si="192"/>
        <v>107</v>
      </c>
      <c r="P2113" t="s">
        <v>8279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7">
        <f t="shared" si="193"/>
        <v>27.272727272727273</v>
      </c>
      <c r="N2114" t="b">
        <v>1</v>
      </c>
      <c r="O2114" s="6">
        <f t="shared" ref="O2114:O2177" si="198">ROUND((E2114/D2114)*100,0)</f>
        <v>100</v>
      </c>
      <c r="P2114" t="s">
        <v>8279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7">
        <f t="shared" ref="M2115:M2178" si="199">IF(L2115 = 0, 0, E2115/L2115)</f>
        <v>68.598130841121488</v>
      </c>
      <c r="N2115" t="b">
        <v>1</v>
      </c>
      <c r="O2115" s="6">
        <f t="shared" si="198"/>
        <v>105</v>
      </c>
      <c r="P2115" t="s">
        <v>8279</v>
      </c>
      <c r="Q2115" t="str">
        <f t="shared" ref="Q2115:Q2178" si="200">LEFT(P2115,FIND("/",P2115)-1)</f>
        <v>music</v>
      </c>
      <c r="R2115" t="str">
        <f t="shared" ref="R2115:R2178" si="201">REPLACE(P2115,1,FIND("/",P2115),"")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7">
        <f t="shared" si="199"/>
        <v>35.612244897959187</v>
      </c>
      <c r="N2116" t="b">
        <v>1</v>
      </c>
      <c r="O2116" s="6">
        <f t="shared" si="198"/>
        <v>105</v>
      </c>
      <c r="P2116" t="s">
        <v>8279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7">
        <f t="shared" si="199"/>
        <v>94.027777777777771</v>
      </c>
      <c r="N2117" t="b">
        <v>1</v>
      </c>
      <c r="O2117" s="6">
        <f t="shared" si="198"/>
        <v>226</v>
      </c>
      <c r="P2117" t="s">
        <v>8279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7">
        <f t="shared" si="199"/>
        <v>526.45652173913038</v>
      </c>
      <c r="N2118" t="b">
        <v>1</v>
      </c>
      <c r="O2118" s="6">
        <f t="shared" si="198"/>
        <v>101</v>
      </c>
      <c r="P2118" t="s">
        <v>8279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7">
        <f t="shared" si="199"/>
        <v>50.657142857142858</v>
      </c>
      <c r="N2119" t="b">
        <v>1</v>
      </c>
      <c r="O2119" s="6">
        <f t="shared" si="198"/>
        <v>148</v>
      </c>
      <c r="P2119" t="s">
        <v>8279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7">
        <f t="shared" si="199"/>
        <v>79.182941176470578</v>
      </c>
      <c r="N2120" t="b">
        <v>1</v>
      </c>
      <c r="O2120" s="6">
        <f t="shared" si="198"/>
        <v>135</v>
      </c>
      <c r="P2120" t="s">
        <v>8279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7">
        <f t="shared" si="199"/>
        <v>91.590909090909093</v>
      </c>
      <c r="N2121" t="b">
        <v>1</v>
      </c>
      <c r="O2121" s="6">
        <f t="shared" si="198"/>
        <v>101</v>
      </c>
      <c r="P2121" t="s">
        <v>8279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7">
        <f t="shared" si="199"/>
        <v>116.96275362318841</v>
      </c>
      <c r="N2122" t="b">
        <v>1</v>
      </c>
      <c r="O2122" s="6">
        <f t="shared" si="198"/>
        <v>101</v>
      </c>
      <c r="P2122" t="s">
        <v>8279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7">
        <f t="shared" si="199"/>
        <v>28.4</v>
      </c>
      <c r="N2123" t="b">
        <v>0</v>
      </c>
      <c r="O2123" s="6">
        <f t="shared" si="198"/>
        <v>1</v>
      </c>
      <c r="P2123" t="s">
        <v>8282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7">
        <f t="shared" si="199"/>
        <v>103.33333333333333</v>
      </c>
      <c r="N2124" t="b">
        <v>0</v>
      </c>
      <c r="O2124" s="6">
        <f t="shared" si="198"/>
        <v>0</v>
      </c>
      <c r="P2124" t="s">
        <v>8282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7">
        <f t="shared" si="199"/>
        <v>10</v>
      </c>
      <c r="N2125" t="b">
        <v>0</v>
      </c>
      <c r="O2125" s="6">
        <f t="shared" si="198"/>
        <v>10</v>
      </c>
      <c r="P2125" t="s">
        <v>8282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7">
        <f t="shared" si="199"/>
        <v>23</v>
      </c>
      <c r="N2126" t="b">
        <v>0</v>
      </c>
      <c r="O2126" s="6">
        <f t="shared" si="198"/>
        <v>10</v>
      </c>
      <c r="P2126" t="s">
        <v>8282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7">
        <f t="shared" si="199"/>
        <v>31.555555555555557</v>
      </c>
      <c r="N2127" t="b">
        <v>0</v>
      </c>
      <c r="O2127" s="6">
        <f t="shared" si="198"/>
        <v>1</v>
      </c>
      <c r="P2127" t="s">
        <v>8282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7">
        <f t="shared" si="199"/>
        <v>5</v>
      </c>
      <c r="N2128" t="b">
        <v>0</v>
      </c>
      <c r="O2128" s="6">
        <f t="shared" si="198"/>
        <v>0</v>
      </c>
      <c r="P2128" t="s">
        <v>8282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7">
        <f t="shared" si="199"/>
        <v>34.220338983050844</v>
      </c>
      <c r="N2129" t="b">
        <v>0</v>
      </c>
      <c r="O2129" s="6">
        <f t="shared" si="198"/>
        <v>29</v>
      </c>
      <c r="P2129" t="s">
        <v>8282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7">
        <f t="shared" si="199"/>
        <v>25</v>
      </c>
      <c r="N2130" t="b">
        <v>0</v>
      </c>
      <c r="O2130" s="6">
        <f t="shared" si="198"/>
        <v>0</v>
      </c>
      <c r="P2130" t="s">
        <v>8282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7">
        <f t="shared" si="199"/>
        <v>19.666666666666668</v>
      </c>
      <c r="N2131" t="b">
        <v>0</v>
      </c>
      <c r="O2131" s="6">
        <f t="shared" si="198"/>
        <v>12</v>
      </c>
      <c r="P2131" t="s">
        <v>8282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7">
        <f t="shared" si="199"/>
        <v>21.25</v>
      </c>
      <c r="N2132" t="b">
        <v>0</v>
      </c>
      <c r="O2132" s="6">
        <f t="shared" si="198"/>
        <v>0</v>
      </c>
      <c r="P2132" t="s">
        <v>8282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7">
        <f t="shared" si="199"/>
        <v>8.3333333333333339</v>
      </c>
      <c r="N2133" t="b">
        <v>0</v>
      </c>
      <c r="O2133" s="6">
        <f t="shared" si="198"/>
        <v>5</v>
      </c>
      <c r="P2133" t="s">
        <v>8282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7">
        <f t="shared" si="199"/>
        <v>21.34333333333333</v>
      </c>
      <c r="N2134" t="b">
        <v>0</v>
      </c>
      <c r="O2134" s="6">
        <f t="shared" si="198"/>
        <v>2</v>
      </c>
      <c r="P2134" t="s">
        <v>8282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7">
        <f t="shared" si="199"/>
        <v>5.333333333333333</v>
      </c>
      <c r="N2135" t="b">
        <v>0</v>
      </c>
      <c r="O2135" s="6">
        <f t="shared" si="198"/>
        <v>2</v>
      </c>
      <c r="P2135" t="s">
        <v>8282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7">
        <f t="shared" si="199"/>
        <v>34.666666666666664</v>
      </c>
      <c r="N2136" t="b">
        <v>0</v>
      </c>
      <c r="O2136" s="6">
        <f t="shared" si="198"/>
        <v>2</v>
      </c>
      <c r="P2136" t="s">
        <v>8282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7">
        <f t="shared" si="199"/>
        <v>21.727272727272727</v>
      </c>
      <c r="N2137" t="b">
        <v>0</v>
      </c>
      <c r="O2137" s="6">
        <f t="shared" si="198"/>
        <v>10</v>
      </c>
      <c r="P2137" t="s">
        <v>8282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7">
        <f t="shared" si="199"/>
        <v>11.922499999999999</v>
      </c>
      <c r="N2138" t="b">
        <v>0</v>
      </c>
      <c r="O2138" s="6">
        <f t="shared" si="198"/>
        <v>0</v>
      </c>
      <c r="P2138" t="s">
        <v>8282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7">
        <f t="shared" si="199"/>
        <v>26.59737827715356</v>
      </c>
      <c r="N2139" t="b">
        <v>0</v>
      </c>
      <c r="O2139" s="6">
        <f t="shared" si="198"/>
        <v>28</v>
      </c>
      <c r="P2139" t="s">
        <v>8282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7">
        <f t="shared" si="199"/>
        <v>10.666666666666666</v>
      </c>
      <c r="N2140" t="b">
        <v>0</v>
      </c>
      <c r="O2140" s="6">
        <f t="shared" si="198"/>
        <v>13</v>
      </c>
      <c r="P2140" t="s">
        <v>8282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7">
        <f t="shared" si="199"/>
        <v>29.035714285714285</v>
      </c>
      <c r="N2141" t="b">
        <v>0</v>
      </c>
      <c r="O2141" s="6">
        <f t="shared" si="198"/>
        <v>5</v>
      </c>
      <c r="P2141" t="s">
        <v>8282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7">
        <f t="shared" si="199"/>
        <v>50.909090909090907</v>
      </c>
      <c r="N2142" t="b">
        <v>0</v>
      </c>
      <c r="O2142" s="6">
        <f t="shared" si="198"/>
        <v>0</v>
      </c>
      <c r="P2142" t="s">
        <v>8282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7">
        <f t="shared" si="199"/>
        <v>0</v>
      </c>
      <c r="N2143" t="b">
        <v>0</v>
      </c>
      <c r="O2143" s="6">
        <f t="shared" si="198"/>
        <v>0</v>
      </c>
      <c r="P2143" t="s">
        <v>8282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7">
        <f t="shared" si="199"/>
        <v>50.083333333333336</v>
      </c>
      <c r="N2144" t="b">
        <v>0</v>
      </c>
      <c r="O2144" s="6">
        <f t="shared" si="198"/>
        <v>6</v>
      </c>
      <c r="P2144" t="s">
        <v>8282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7">
        <f t="shared" si="199"/>
        <v>45</v>
      </c>
      <c r="N2145" t="b">
        <v>0</v>
      </c>
      <c r="O2145" s="6">
        <f t="shared" si="198"/>
        <v>11</v>
      </c>
      <c r="P2145" t="s">
        <v>8282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7">
        <f t="shared" si="199"/>
        <v>25.291666666666668</v>
      </c>
      <c r="N2146" t="b">
        <v>0</v>
      </c>
      <c r="O2146" s="6">
        <f t="shared" si="198"/>
        <v>2</v>
      </c>
      <c r="P2146" t="s">
        <v>8282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7">
        <f t="shared" si="199"/>
        <v>51.292134831460672</v>
      </c>
      <c r="N2147" t="b">
        <v>0</v>
      </c>
      <c r="O2147" s="6">
        <f t="shared" si="198"/>
        <v>30</v>
      </c>
      <c r="P2147" t="s">
        <v>8282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7">
        <f t="shared" si="199"/>
        <v>1</v>
      </c>
      <c r="N2148" t="b">
        <v>0</v>
      </c>
      <c r="O2148" s="6">
        <f t="shared" si="198"/>
        <v>0</v>
      </c>
      <c r="P2148" t="s">
        <v>8282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7">
        <f t="shared" si="199"/>
        <v>49.381818181818183</v>
      </c>
      <c r="N2149" t="b">
        <v>0</v>
      </c>
      <c r="O2149" s="6">
        <f t="shared" si="198"/>
        <v>1</v>
      </c>
      <c r="P2149" t="s">
        <v>8282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7">
        <f t="shared" si="199"/>
        <v>1</v>
      </c>
      <c r="N2150" t="b">
        <v>0</v>
      </c>
      <c r="O2150" s="6">
        <f t="shared" si="198"/>
        <v>2</v>
      </c>
      <c r="P2150" t="s">
        <v>8282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7">
        <f t="shared" si="199"/>
        <v>0</v>
      </c>
      <c r="N2151" t="b">
        <v>0</v>
      </c>
      <c r="O2151" s="6">
        <f t="shared" si="198"/>
        <v>0</v>
      </c>
      <c r="P2151" t="s">
        <v>8282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7">
        <f t="shared" si="199"/>
        <v>101.25</v>
      </c>
      <c r="N2152" t="b">
        <v>0</v>
      </c>
      <c r="O2152" s="6">
        <f t="shared" si="198"/>
        <v>1</v>
      </c>
      <c r="P2152" t="s">
        <v>8282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7">
        <f t="shared" si="199"/>
        <v>19.666666666666668</v>
      </c>
      <c r="N2153" t="b">
        <v>0</v>
      </c>
      <c r="O2153" s="6">
        <f t="shared" si="198"/>
        <v>0</v>
      </c>
      <c r="P2153" t="s">
        <v>8282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7">
        <f t="shared" si="199"/>
        <v>12.5</v>
      </c>
      <c r="N2154" t="b">
        <v>0</v>
      </c>
      <c r="O2154" s="6">
        <f t="shared" si="198"/>
        <v>0</v>
      </c>
      <c r="P2154" t="s">
        <v>8282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7">
        <f t="shared" si="199"/>
        <v>8.5</v>
      </c>
      <c r="N2155" t="b">
        <v>0</v>
      </c>
      <c r="O2155" s="6">
        <f t="shared" si="198"/>
        <v>0</v>
      </c>
      <c r="P2155" t="s">
        <v>8282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7">
        <f t="shared" si="199"/>
        <v>1</v>
      </c>
      <c r="N2156" t="b">
        <v>0</v>
      </c>
      <c r="O2156" s="6">
        <f t="shared" si="198"/>
        <v>1</v>
      </c>
      <c r="P2156" t="s">
        <v>8282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7">
        <f t="shared" si="199"/>
        <v>23</v>
      </c>
      <c r="N2157" t="b">
        <v>0</v>
      </c>
      <c r="O2157" s="6">
        <f t="shared" si="198"/>
        <v>2</v>
      </c>
      <c r="P2157" t="s">
        <v>8282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7">
        <f t="shared" si="199"/>
        <v>17.987951807228917</v>
      </c>
      <c r="N2158" t="b">
        <v>0</v>
      </c>
      <c r="O2158" s="6">
        <f t="shared" si="198"/>
        <v>3</v>
      </c>
      <c r="P2158" t="s">
        <v>8282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7">
        <f t="shared" si="199"/>
        <v>370.94736842105266</v>
      </c>
      <c r="N2159" t="b">
        <v>0</v>
      </c>
      <c r="O2159" s="6">
        <f t="shared" si="198"/>
        <v>28</v>
      </c>
      <c r="P2159" t="s">
        <v>8282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7">
        <f t="shared" si="199"/>
        <v>63.569485530546629</v>
      </c>
      <c r="N2160" t="b">
        <v>0</v>
      </c>
      <c r="O2160" s="6">
        <f t="shared" si="198"/>
        <v>7</v>
      </c>
      <c r="P2160" t="s">
        <v>8282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7">
        <f t="shared" si="199"/>
        <v>13</v>
      </c>
      <c r="N2161" t="b">
        <v>0</v>
      </c>
      <c r="O2161" s="6">
        <f t="shared" si="198"/>
        <v>1</v>
      </c>
      <c r="P2161" t="s">
        <v>8282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7">
        <f t="shared" si="199"/>
        <v>5.3125</v>
      </c>
      <c r="N2162" t="b">
        <v>0</v>
      </c>
      <c r="O2162" s="6">
        <f t="shared" si="198"/>
        <v>1</v>
      </c>
      <c r="P2162" t="s">
        <v>8282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7">
        <f t="shared" si="199"/>
        <v>35.615384615384613</v>
      </c>
      <c r="N2163" t="b">
        <v>1</v>
      </c>
      <c r="O2163" s="6">
        <f t="shared" si="198"/>
        <v>116</v>
      </c>
      <c r="P2163" t="s">
        <v>8276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7">
        <f t="shared" si="199"/>
        <v>87.103448275862064</v>
      </c>
      <c r="N2164" t="b">
        <v>1</v>
      </c>
      <c r="O2164" s="6">
        <f t="shared" si="198"/>
        <v>112</v>
      </c>
      <c r="P2164" t="s">
        <v>8276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7">
        <f t="shared" si="199"/>
        <v>75.11363636363636</v>
      </c>
      <c r="N2165" t="b">
        <v>1</v>
      </c>
      <c r="O2165" s="6">
        <f t="shared" si="198"/>
        <v>132</v>
      </c>
      <c r="P2165" t="s">
        <v>8276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7">
        <f t="shared" si="199"/>
        <v>68.01204819277109</v>
      </c>
      <c r="N2166" t="b">
        <v>1</v>
      </c>
      <c r="O2166" s="6">
        <f t="shared" si="198"/>
        <v>103</v>
      </c>
      <c r="P2166" t="s">
        <v>8276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7">
        <f t="shared" si="199"/>
        <v>29.623931623931625</v>
      </c>
      <c r="N2167" t="b">
        <v>1</v>
      </c>
      <c r="O2167" s="6">
        <f t="shared" si="198"/>
        <v>139</v>
      </c>
      <c r="P2167" t="s">
        <v>8276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7">
        <f t="shared" si="199"/>
        <v>91.625</v>
      </c>
      <c r="N2168" t="b">
        <v>1</v>
      </c>
      <c r="O2168" s="6">
        <f t="shared" si="198"/>
        <v>147</v>
      </c>
      <c r="P2168" t="s">
        <v>8276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7">
        <f t="shared" si="199"/>
        <v>22.5</v>
      </c>
      <c r="N2169" t="b">
        <v>1</v>
      </c>
      <c r="O2169" s="6">
        <f t="shared" si="198"/>
        <v>120</v>
      </c>
      <c r="P2169" t="s">
        <v>8276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7">
        <f t="shared" si="199"/>
        <v>64.366735294117646</v>
      </c>
      <c r="N2170" t="b">
        <v>1</v>
      </c>
      <c r="O2170" s="6">
        <f t="shared" si="198"/>
        <v>122</v>
      </c>
      <c r="P2170" t="s">
        <v>8276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7">
        <f t="shared" si="199"/>
        <v>21.857142857142858</v>
      </c>
      <c r="N2171" t="b">
        <v>1</v>
      </c>
      <c r="O2171" s="6">
        <f t="shared" si="198"/>
        <v>100</v>
      </c>
      <c r="P2171" t="s">
        <v>8276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7">
        <f t="shared" si="199"/>
        <v>33.315789473684212</v>
      </c>
      <c r="N2172" t="b">
        <v>1</v>
      </c>
      <c r="O2172" s="6">
        <f t="shared" si="198"/>
        <v>181</v>
      </c>
      <c r="P2172" t="s">
        <v>8276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7">
        <f t="shared" si="199"/>
        <v>90.276595744680847</v>
      </c>
      <c r="N2173" t="b">
        <v>1</v>
      </c>
      <c r="O2173" s="6">
        <f t="shared" si="198"/>
        <v>106</v>
      </c>
      <c r="P2173" t="s">
        <v>8276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7">
        <f t="shared" si="199"/>
        <v>76.92307692307692</v>
      </c>
      <c r="N2174" t="b">
        <v>1</v>
      </c>
      <c r="O2174" s="6">
        <f t="shared" si="198"/>
        <v>100</v>
      </c>
      <c r="P2174" t="s">
        <v>8276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7">
        <f t="shared" si="199"/>
        <v>59.233333333333334</v>
      </c>
      <c r="N2175" t="b">
        <v>1</v>
      </c>
      <c r="O2175" s="6">
        <f t="shared" si="198"/>
        <v>127</v>
      </c>
      <c r="P2175" t="s">
        <v>8276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7">
        <f t="shared" si="199"/>
        <v>65.38095238095238</v>
      </c>
      <c r="N2176" t="b">
        <v>1</v>
      </c>
      <c r="O2176" s="6">
        <f t="shared" si="198"/>
        <v>103</v>
      </c>
      <c r="P2176" t="s">
        <v>8276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7">
        <f t="shared" si="199"/>
        <v>67.307692307692307</v>
      </c>
      <c r="N2177" t="b">
        <v>1</v>
      </c>
      <c r="O2177" s="6">
        <f t="shared" si="198"/>
        <v>250</v>
      </c>
      <c r="P2177" t="s">
        <v>8276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7">
        <f t="shared" si="199"/>
        <v>88.74647887323944</v>
      </c>
      <c r="N2178" t="b">
        <v>1</v>
      </c>
      <c r="O2178" s="6">
        <f t="shared" ref="O2178:O2241" si="204">ROUND((E2178/D2178)*100,0)</f>
        <v>126</v>
      </c>
      <c r="P2178" t="s">
        <v>8276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7">
        <f t="shared" ref="M2179:M2242" si="205">IF(L2179 = 0, 0, E2179/L2179)</f>
        <v>65.868421052631575</v>
      </c>
      <c r="N2179" t="b">
        <v>1</v>
      </c>
      <c r="O2179" s="6">
        <f t="shared" si="204"/>
        <v>100</v>
      </c>
      <c r="P2179" t="s">
        <v>8276</v>
      </c>
      <c r="Q2179" t="str">
        <f t="shared" ref="Q2179:Q2242" si="206">LEFT(P2179,FIND("/",P2179)-1)</f>
        <v>music</v>
      </c>
      <c r="R2179" t="str">
        <f t="shared" ref="R2179:R2242" si="207">REPLACE(P2179,1,FIND("/",P2179),"")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7">
        <f t="shared" si="205"/>
        <v>40.349243306169967</v>
      </c>
      <c r="N2180" t="b">
        <v>1</v>
      </c>
      <c r="O2180" s="6">
        <f t="shared" si="204"/>
        <v>139</v>
      </c>
      <c r="P2180" t="s">
        <v>8276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7">
        <f t="shared" si="205"/>
        <v>76.857142857142861</v>
      </c>
      <c r="N2181" t="b">
        <v>1</v>
      </c>
      <c r="O2181" s="6">
        <f t="shared" si="204"/>
        <v>161</v>
      </c>
      <c r="P2181" t="s">
        <v>8276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7">
        <f t="shared" si="205"/>
        <v>68.707820512820518</v>
      </c>
      <c r="N2182" t="b">
        <v>1</v>
      </c>
      <c r="O2182" s="6">
        <f t="shared" si="204"/>
        <v>107</v>
      </c>
      <c r="P2182" t="s">
        <v>8276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7">
        <f t="shared" si="205"/>
        <v>57.773584905660378</v>
      </c>
      <c r="N2183" t="b">
        <v>1</v>
      </c>
      <c r="O2183" s="6">
        <f t="shared" si="204"/>
        <v>153</v>
      </c>
      <c r="P2183" t="s">
        <v>8297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7">
        <f t="shared" si="205"/>
        <v>44.171348314606739</v>
      </c>
      <c r="N2184" t="b">
        <v>1</v>
      </c>
      <c r="O2184" s="6">
        <f t="shared" si="204"/>
        <v>524</v>
      </c>
      <c r="P2184" t="s">
        <v>8297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7">
        <f t="shared" si="205"/>
        <v>31.566308243727597</v>
      </c>
      <c r="N2185" t="b">
        <v>1</v>
      </c>
      <c r="O2185" s="6">
        <f t="shared" si="204"/>
        <v>489</v>
      </c>
      <c r="P2185" t="s">
        <v>8297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7">
        <f t="shared" si="205"/>
        <v>107.04511278195488</v>
      </c>
      <c r="N2186" t="b">
        <v>1</v>
      </c>
      <c r="O2186" s="6">
        <f t="shared" si="204"/>
        <v>285</v>
      </c>
      <c r="P2186" t="s">
        <v>8297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7">
        <f t="shared" si="205"/>
        <v>149.03451043338683</v>
      </c>
      <c r="N2187" t="b">
        <v>1</v>
      </c>
      <c r="O2187" s="6">
        <f t="shared" si="204"/>
        <v>1857</v>
      </c>
      <c r="P2187" t="s">
        <v>8297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7">
        <f t="shared" si="205"/>
        <v>55.956632653061227</v>
      </c>
      <c r="N2188" t="b">
        <v>1</v>
      </c>
      <c r="O2188" s="6">
        <f t="shared" si="204"/>
        <v>110</v>
      </c>
      <c r="P2188" t="s">
        <v>8297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7">
        <f t="shared" si="205"/>
        <v>56.970381807973048</v>
      </c>
      <c r="N2189" t="b">
        <v>1</v>
      </c>
      <c r="O2189" s="6">
        <f t="shared" si="204"/>
        <v>1015</v>
      </c>
      <c r="P2189" t="s">
        <v>8297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7">
        <f t="shared" si="205"/>
        <v>44.056420233463037</v>
      </c>
      <c r="N2190" t="b">
        <v>1</v>
      </c>
      <c r="O2190" s="6">
        <f t="shared" si="204"/>
        <v>412</v>
      </c>
      <c r="P2190" t="s">
        <v>8297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7">
        <f t="shared" si="205"/>
        <v>68.625</v>
      </c>
      <c r="N2191" t="b">
        <v>1</v>
      </c>
      <c r="O2191" s="6">
        <f t="shared" si="204"/>
        <v>503</v>
      </c>
      <c r="P2191" t="s">
        <v>8297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7">
        <f t="shared" si="205"/>
        <v>65.318435754189949</v>
      </c>
      <c r="N2192" t="b">
        <v>1</v>
      </c>
      <c r="O2192" s="6">
        <f t="shared" si="204"/>
        <v>185</v>
      </c>
      <c r="P2192" t="s">
        <v>8297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7">
        <f t="shared" si="205"/>
        <v>35.92</v>
      </c>
      <c r="N2193" t="b">
        <v>1</v>
      </c>
      <c r="O2193" s="6">
        <f t="shared" si="204"/>
        <v>120</v>
      </c>
      <c r="P2193" t="s">
        <v>8297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7">
        <f t="shared" si="205"/>
        <v>40.070667078443485</v>
      </c>
      <c r="N2194" t="b">
        <v>1</v>
      </c>
      <c r="O2194" s="6">
        <f t="shared" si="204"/>
        <v>1081</v>
      </c>
      <c r="P2194" t="s">
        <v>8297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7">
        <f t="shared" si="205"/>
        <v>75.647714604236342</v>
      </c>
      <c r="N2195" t="b">
        <v>1</v>
      </c>
      <c r="O2195" s="6">
        <f t="shared" si="204"/>
        <v>452</v>
      </c>
      <c r="P2195" t="s">
        <v>8297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7">
        <f t="shared" si="205"/>
        <v>61.203872437357631</v>
      </c>
      <c r="N2196" t="b">
        <v>1</v>
      </c>
      <c r="O2196" s="6">
        <f t="shared" si="204"/>
        <v>537</v>
      </c>
      <c r="P2196" t="s">
        <v>8297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7">
        <f t="shared" si="205"/>
        <v>48.130434782608695</v>
      </c>
      <c r="N2197" t="b">
        <v>1</v>
      </c>
      <c r="O2197" s="6">
        <f t="shared" si="204"/>
        <v>120</v>
      </c>
      <c r="P2197" t="s">
        <v>8297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7">
        <f t="shared" si="205"/>
        <v>68.106837606837601</v>
      </c>
      <c r="N2198" t="b">
        <v>1</v>
      </c>
      <c r="O2198" s="6">
        <f t="shared" si="204"/>
        <v>114</v>
      </c>
      <c r="P2198" t="s">
        <v>8297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7">
        <f t="shared" si="205"/>
        <v>65.891300230946882</v>
      </c>
      <c r="N2199" t="b">
        <v>1</v>
      </c>
      <c r="O2199" s="6">
        <f t="shared" si="204"/>
        <v>951</v>
      </c>
      <c r="P2199" t="s">
        <v>8297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7">
        <f t="shared" si="205"/>
        <v>81.654377880184327</v>
      </c>
      <c r="N2200" t="b">
        <v>1</v>
      </c>
      <c r="O2200" s="6">
        <f t="shared" si="204"/>
        <v>133</v>
      </c>
      <c r="P2200" t="s">
        <v>8297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7">
        <f t="shared" si="205"/>
        <v>52.701195219123505</v>
      </c>
      <c r="N2201" t="b">
        <v>1</v>
      </c>
      <c r="O2201" s="6">
        <f t="shared" si="204"/>
        <v>147</v>
      </c>
      <c r="P2201" t="s">
        <v>8297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7">
        <f t="shared" si="205"/>
        <v>41.228136882129277</v>
      </c>
      <c r="N2202" t="b">
        <v>1</v>
      </c>
      <c r="O2202" s="6">
        <f t="shared" si="204"/>
        <v>542</v>
      </c>
      <c r="P2202" t="s">
        <v>8297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7">
        <f t="shared" si="205"/>
        <v>15.035357142857142</v>
      </c>
      <c r="N2203" t="b">
        <v>1</v>
      </c>
      <c r="O2203" s="6">
        <f t="shared" si="204"/>
        <v>383</v>
      </c>
      <c r="P2203" t="s">
        <v>8280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7">
        <f t="shared" si="205"/>
        <v>39.066920943134534</v>
      </c>
      <c r="N2204" t="b">
        <v>1</v>
      </c>
      <c r="O2204" s="6">
        <f t="shared" si="204"/>
        <v>704</v>
      </c>
      <c r="P2204" t="s">
        <v>8280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7">
        <f t="shared" si="205"/>
        <v>43.82</v>
      </c>
      <c r="N2205" t="b">
        <v>1</v>
      </c>
      <c r="O2205" s="6">
        <f t="shared" si="204"/>
        <v>110</v>
      </c>
      <c r="P2205" t="s">
        <v>8280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7">
        <f t="shared" si="205"/>
        <v>27.301369863013697</v>
      </c>
      <c r="N2206" t="b">
        <v>1</v>
      </c>
      <c r="O2206" s="6">
        <f t="shared" si="204"/>
        <v>133</v>
      </c>
      <c r="P2206" t="s">
        <v>8280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7">
        <f t="shared" si="205"/>
        <v>42.222222222222221</v>
      </c>
      <c r="N2207" t="b">
        <v>1</v>
      </c>
      <c r="O2207" s="6">
        <f t="shared" si="204"/>
        <v>152</v>
      </c>
      <c r="P2207" t="s">
        <v>8280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7">
        <f t="shared" si="205"/>
        <v>33.235294117647058</v>
      </c>
      <c r="N2208" t="b">
        <v>1</v>
      </c>
      <c r="O2208" s="6">
        <f t="shared" si="204"/>
        <v>103</v>
      </c>
      <c r="P2208" t="s">
        <v>8280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7">
        <f t="shared" si="205"/>
        <v>285.71428571428572</v>
      </c>
      <c r="N2209" t="b">
        <v>1</v>
      </c>
      <c r="O2209" s="6">
        <f t="shared" si="204"/>
        <v>100</v>
      </c>
      <c r="P2209" t="s">
        <v>8280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7">
        <f t="shared" si="205"/>
        <v>42.333333333333336</v>
      </c>
      <c r="N2210" t="b">
        <v>1</v>
      </c>
      <c r="O2210" s="6">
        <f t="shared" si="204"/>
        <v>102</v>
      </c>
      <c r="P2210" t="s">
        <v>8280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7">
        <f t="shared" si="205"/>
        <v>50.266666666666666</v>
      </c>
      <c r="N2211" t="b">
        <v>1</v>
      </c>
      <c r="O2211" s="6">
        <f t="shared" si="204"/>
        <v>151</v>
      </c>
      <c r="P2211" t="s">
        <v>8280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7">
        <f t="shared" si="205"/>
        <v>61.902777777777779</v>
      </c>
      <c r="N2212" t="b">
        <v>1</v>
      </c>
      <c r="O2212" s="6">
        <f t="shared" si="204"/>
        <v>111</v>
      </c>
      <c r="P2212" t="s">
        <v>8280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7">
        <f t="shared" si="205"/>
        <v>40.75</v>
      </c>
      <c r="N2213" t="b">
        <v>1</v>
      </c>
      <c r="O2213" s="6">
        <f t="shared" si="204"/>
        <v>196</v>
      </c>
      <c r="P2213" t="s">
        <v>8280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7">
        <f t="shared" si="205"/>
        <v>55.796747967479675</v>
      </c>
      <c r="N2214" t="b">
        <v>1</v>
      </c>
      <c r="O2214" s="6">
        <f t="shared" si="204"/>
        <v>114</v>
      </c>
      <c r="P2214" t="s">
        <v>8280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7">
        <f t="shared" si="205"/>
        <v>10</v>
      </c>
      <c r="N2215" t="b">
        <v>1</v>
      </c>
      <c r="O2215" s="6">
        <f t="shared" si="204"/>
        <v>200</v>
      </c>
      <c r="P2215" t="s">
        <v>8280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7">
        <f t="shared" si="205"/>
        <v>73.125416666666666</v>
      </c>
      <c r="N2216" t="b">
        <v>1</v>
      </c>
      <c r="O2216" s="6">
        <f t="shared" si="204"/>
        <v>293</v>
      </c>
      <c r="P2216" t="s">
        <v>8280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7">
        <f t="shared" si="205"/>
        <v>26.060606060606062</v>
      </c>
      <c r="N2217" t="b">
        <v>1</v>
      </c>
      <c r="O2217" s="6">
        <f t="shared" si="204"/>
        <v>156</v>
      </c>
      <c r="P2217" t="s">
        <v>8280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7">
        <f t="shared" si="205"/>
        <v>22.642857142857142</v>
      </c>
      <c r="N2218" t="b">
        <v>1</v>
      </c>
      <c r="O2218" s="6">
        <f t="shared" si="204"/>
        <v>106</v>
      </c>
      <c r="P2218" t="s">
        <v>8280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7">
        <f t="shared" si="205"/>
        <v>47.222222222222221</v>
      </c>
      <c r="N2219" t="b">
        <v>1</v>
      </c>
      <c r="O2219" s="6">
        <f t="shared" si="204"/>
        <v>101</v>
      </c>
      <c r="P2219" t="s">
        <v>8280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7">
        <f t="shared" si="205"/>
        <v>32.324473684210524</v>
      </c>
      <c r="N2220" t="b">
        <v>1</v>
      </c>
      <c r="O2220" s="6">
        <f t="shared" si="204"/>
        <v>123</v>
      </c>
      <c r="P2220" t="s">
        <v>8280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7">
        <f t="shared" si="205"/>
        <v>53.421052631578945</v>
      </c>
      <c r="N2221" t="b">
        <v>1</v>
      </c>
      <c r="O2221" s="6">
        <f t="shared" si="204"/>
        <v>102</v>
      </c>
      <c r="P2221" t="s">
        <v>8280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7">
        <f t="shared" si="205"/>
        <v>51.304347826086953</v>
      </c>
      <c r="N2222" t="b">
        <v>1</v>
      </c>
      <c r="O2222" s="6">
        <f t="shared" si="204"/>
        <v>101</v>
      </c>
      <c r="P2222" t="s">
        <v>8280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7">
        <f t="shared" si="205"/>
        <v>37.197247706422019</v>
      </c>
      <c r="N2223" t="b">
        <v>1</v>
      </c>
      <c r="O2223" s="6">
        <f t="shared" si="204"/>
        <v>108</v>
      </c>
      <c r="P2223" t="s">
        <v>8297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7">
        <f t="shared" si="205"/>
        <v>27.1</v>
      </c>
      <c r="N2224" t="b">
        <v>1</v>
      </c>
      <c r="O2224" s="6">
        <f t="shared" si="204"/>
        <v>163</v>
      </c>
      <c r="P2224" t="s">
        <v>8297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7">
        <f t="shared" si="205"/>
        <v>206.31</v>
      </c>
      <c r="N2225" t="b">
        <v>1</v>
      </c>
      <c r="O2225" s="6">
        <f t="shared" si="204"/>
        <v>106</v>
      </c>
      <c r="P2225" t="s">
        <v>8297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7">
        <f t="shared" si="205"/>
        <v>82.145270270270274</v>
      </c>
      <c r="N2226" t="b">
        <v>1</v>
      </c>
      <c r="O2226" s="6">
        <f t="shared" si="204"/>
        <v>243</v>
      </c>
      <c r="P2226" t="s">
        <v>8297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7">
        <f t="shared" si="205"/>
        <v>164.79651993355483</v>
      </c>
      <c r="N2227" t="b">
        <v>1</v>
      </c>
      <c r="O2227" s="6">
        <f t="shared" si="204"/>
        <v>945</v>
      </c>
      <c r="P2227" t="s">
        <v>8297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7">
        <f t="shared" si="205"/>
        <v>60.820280373831778</v>
      </c>
      <c r="N2228" t="b">
        <v>1</v>
      </c>
      <c r="O2228" s="6">
        <f t="shared" si="204"/>
        <v>108</v>
      </c>
      <c r="P2228" t="s">
        <v>8297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7">
        <f t="shared" si="205"/>
        <v>67.970099667774093</v>
      </c>
      <c r="N2229" t="b">
        <v>1</v>
      </c>
      <c r="O2229" s="6">
        <f t="shared" si="204"/>
        <v>157</v>
      </c>
      <c r="P2229" t="s">
        <v>8297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7">
        <f t="shared" si="205"/>
        <v>81.561805555555551</v>
      </c>
      <c r="N2230" t="b">
        <v>1</v>
      </c>
      <c r="O2230" s="6">
        <f t="shared" si="204"/>
        <v>1174</v>
      </c>
      <c r="P2230" t="s">
        <v>8297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7">
        <f t="shared" si="205"/>
        <v>25.42547309833024</v>
      </c>
      <c r="N2231" t="b">
        <v>1</v>
      </c>
      <c r="O2231" s="6">
        <f t="shared" si="204"/>
        <v>171</v>
      </c>
      <c r="P2231" t="s">
        <v>8297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7">
        <f t="shared" si="205"/>
        <v>21.497991967871485</v>
      </c>
      <c r="N2232" t="b">
        <v>1</v>
      </c>
      <c r="O2232" s="6">
        <f t="shared" si="204"/>
        <v>126</v>
      </c>
      <c r="P2232" t="s">
        <v>8297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7">
        <f t="shared" si="205"/>
        <v>27.226630727762803</v>
      </c>
      <c r="N2233" t="b">
        <v>1</v>
      </c>
      <c r="O2233" s="6">
        <f t="shared" si="204"/>
        <v>1212</v>
      </c>
      <c r="P2233" t="s">
        <v>8297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7">
        <f t="shared" si="205"/>
        <v>25.091093117408906</v>
      </c>
      <c r="N2234" t="b">
        <v>1</v>
      </c>
      <c r="O2234" s="6">
        <f t="shared" si="204"/>
        <v>496</v>
      </c>
      <c r="P2234" t="s">
        <v>8297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7">
        <f t="shared" si="205"/>
        <v>21.230179028132991</v>
      </c>
      <c r="N2235" t="b">
        <v>1</v>
      </c>
      <c r="O2235" s="6">
        <f t="shared" si="204"/>
        <v>332</v>
      </c>
      <c r="P2235" t="s">
        <v>8297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7">
        <f t="shared" si="205"/>
        <v>41.607142857142854</v>
      </c>
      <c r="N2236" t="b">
        <v>1</v>
      </c>
      <c r="O2236" s="6">
        <f t="shared" si="204"/>
        <v>1165</v>
      </c>
      <c r="P2236" t="s">
        <v>8297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7">
        <f t="shared" si="205"/>
        <v>135.58503401360545</v>
      </c>
      <c r="N2237" t="b">
        <v>1</v>
      </c>
      <c r="O2237" s="6">
        <f t="shared" si="204"/>
        <v>153</v>
      </c>
      <c r="P2237" t="s">
        <v>8297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7">
        <f t="shared" si="205"/>
        <v>22.116176470588236</v>
      </c>
      <c r="N2238" t="b">
        <v>1</v>
      </c>
      <c r="O2238" s="6">
        <f t="shared" si="204"/>
        <v>537</v>
      </c>
      <c r="P2238" t="s">
        <v>8297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7">
        <f t="shared" si="205"/>
        <v>64.625635808748726</v>
      </c>
      <c r="N2239" t="b">
        <v>1</v>
      </c>
      <c r="O2239" s="6">
        <f t="shared" si="204"/>
        <v>353</v>
      </c>
      <c r="P2239" t="s">
        <v>8297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7">
        <f t="shared" si="205"/>
        <v>69.569620253164558</v>
      </c>
      <c r="N2240" t="b">
        <v>1</v>
      </c>
      <c r="O2240" s="6">
        <f t="shared" si="204"/>
        <v>137</v>
      </c>
      <c r="P2240" t="s">
        <v>8297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7">
        <f t="shared" si="205"/>
        <v>75.133028169014082</v>
      </c>
      <c r="N2241" t="b">
        <v>1</v>
      </c>
      <c r="O2241" s="6">
        <f t="shared" si="204"/>
        <v>128</v>
      </c>
      <c r="P2241" t="s">
        <v>8297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7">
        <f t="shared" si="205"/>
        <v>140.97916666666666</v>
      </c>
      <c r="N2242" t="b">
        <v>1</v>
      </c>
      <c r="O2242" s="6">
        <f t="shared" ref="O2242:O2305" si="210">ROUND((E2242/D2242)*100,0)</f>
        <v>271</v>
      </c>
      <c r="P2242" t="s">
        <v>8297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7">
        <f t="shared" ref="M2243:M2306" si="211">IF(L2243 = 0, 0, E2243/L2243)</f>
        <v>49.472392638036808</v>
      </c>
      <c r="N2243" t="b">
        <v>1</v>
      </c>
      <c r="O2243" s="6">
        <f t="shared" si="210"/>
        <v>806</v>
      </c>
      <c r="P2243" t="s">
        <v>8297</v>
      </c>
      <c r="Q2243" t="str">
        <f t="shared" ref="Q2243:Q2306" si="212">LEFT(P2243,FIND("/",P2243)-1)</f>
        <v>games</v>
      </c>
      <c r="R2243" t="str">
        <f t="shared" ref="R2243:R2306" si="213">REPLACE(P2243,1,FIND("/",P2243),"")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7">
        <f t="shared" si="211"/>
        <v>53.865251485148519</v>
      </c>
      <c r="N2244" t="b">
        <v>1</v>
      </c>
      <c r="O2244" s="6">
        <f t="shared" si="210"/>
        <v>1360</v>
      </c>
      <c r="P2244" t="s">
        <v>8297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7">
        <f t="shared" si="211"/>
        <v>4.5712530712530715</v>
      </c>
      <c r="N2245" t="b">
        <v>1</v>
      </c>
      <c r="O2245" s="6">
        <f t="shared" si="210"/>
        <v>930250</v>
      </c>
      <c r="P2245" t="s">
        <v>8297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7">
        <f t="shared" si="211"/>
        <v>65.00344827586207</v>
      </c>
      <c r="N2246" t="b">
        <v>1</v>
      </c>
      <c r="O2246" s="6">
        <f t="shared" si="210"/>
        <v>377</v>
      </c>
      <c r="P2246" t="s">
        <v>8297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7">
        <f t="shared" si="211"/>
        <v>53.475252525252522</v>
      </c>
      <c r="N2247" t="b">
        <v>1</v>
      </c>
      <c r="O2247" s="6">
        <f t="shared" si="210"/>
        <v>2647</v>
      </c>
      <c r="P2247" t="s">
        <v>8297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7">
        <f t="shared" si="211"/>
        <v>43.912280701754383</v>
      </c>
      <c r="N2248" t="b">
        <v>1</v>
      </c>
      <c r="O2248" s="6">
        <f t="shared" si="210"/>
        <v>100</v>
      </c>
      <c r="P2248" t="s">
        <v>8297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7">
        <f t="shared" si="211"/>
        <v>50.852631578947367</v>
      </c>
      <c r="N2249" t="b">
        <v>1</v>
      </c>
      <c r="O2249" s="6">
        <f t="shared" si="210"/>
        <v>104</v>
      </c>
      <c r="P2249" t="s">
        <v>8297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7">
        <f t="shared" si="211"/>
        <v>58.6328125</v>
      </c>
      <c r="N2250" t="b">
        <v>1</v>
      </c>
      <c r="O2250" s="6">
        <f t="shared" si="210"/>
        <v>107</v>
      </c>
      <c r="P2250" t="s">
        <v>8297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7">
        <f t="shared" si="211"/>
        <v>32.81666666666667</v>
      </c>
      <c r="N2251" t="b">
        <v>1</v>
      </c>
      <c r="O2251" s="6">
        <f t="shared" si="210"/>
        <v>169</v>
      </c>
      <c r="P2251" t="s">
        <v>8297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7">
        <f t="shared" si="211"/>
        <v>426.93169877408059</v>
      </c>
      <c r="N2252" t="b">
        <v>1</v>
      </c>
      <c r="O2252" s="6">
        <f t="shared" si="210"/>
        <v>975</v>
      </c>
      <c r="P2252" t="s">
        <v>8297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7">
        <f t="shared" si="211"/>
        <v>23.808729166666669</v>
      </c>
      <c r="N2253" t="b">
        <v>1</v>
      </c>
      <c r="O2253" s="6">
        <f t="shared" si="210"/>
        <v>134</v>
      </c>
      <c r="P2253" t="s">
        <v>8297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7">
        <f t="shared" si="211"/>
        <v>98.413654618473899</v>
      </c>
      <c r="N2254" t="b">
        <v>1</v>
      </c>
      <c r="O2254" s="6">
        <f t="shared" si="210"/>
        <v>272</v>
      </c>
      <c r="P2254" t="s">
        <v>8297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7">
        <f t="shared" si="211"/>
        <v>107.32142857142857</v>
      </c>
      <c r="N2255" t="b">
        <v>1</v>
      </c>
      <c r="O2255" s="6">
        <f t="shared" si="210"/>
        <v>113</v>
      </c>
      <c r="P2255" t="s">
        <v>8297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7">
        <f t="shared" si="211"/>
        <v>11.67005076142132</v>
      </c>
      <c r="N2256" t="b">
        <v>1</v>
      </c>
      <c r="O2256" s="6">
        <f t="shared" si="210"/>
        <v>460</v>
      </c>
      <c r="P2256" t="s">
        <v>8297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7">
        <f t="shared" si="211"/>
        <v>41.782287822878232</v>
      </c>
      <c r="N2257" t="b">
        <v>1</v>
      </c>
      <c r="O2257" s="6">
        <f t="shared" si="210"/>
        <v>287</v>
      </c>
      <c r="P2257" t="s">
        <v>8297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7">
        <f t="shared" si="211"/>
        <v>21.38</v>
      </c>
      <c r="N2258" t="b">
        <v>1</v>
      </c>
      <c r="O2258" s="6">
        <f t="shared" si="210"/>
        <v>223</v>
      </c>
      <c r="P2258" t="s">
        <v>8297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7">
        <f t="shared" si="211"/>
        <v>94.103550295857985</v>
      </c>
      <c r="N2259" t="b">
        <v>1</v>
      </c>
      <c r="O2259" s="6">
        <f t="shared" si="210"/>
        <v>636</v>
      </c>
      <c r="P2259" t="s">
        <v>8297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7">
        <f t="shared" si="211"/>
        <v>15.721951219512196</v>
      </c>
      <c r="N2260" t="b">
        <v>1</v>
      </c>
      <c r="O2260" s="6">
        <f t="shared" si="210"/>
        <v>147</v>
      </c>
      <c r="P2260" t="s">
        <v>8297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7">
        <f t="shared" si="211"/>
        <v>90.635922330097088</v>
      </c>
      <c r="N2261" t="b">
        <v>1</v>
      </c>
      <c r="O2261" s="6">
        <f t="shared" si="210"/>
        <v>1867</v>
      </c>
      <c r="P2261" t="s">
        <v>8297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7">
        <f t="shared" si="211"/>
        <v>97.297619047619051</v>
      </c>
      <c r="N2262" t="b">
        <v>1</v>
      </c>
      <c r="O2262" s="6">
        <f t="shared" si="210"/>
        <v>327</v>
      </c>
      <c r="P2262" t="s">
        <v>8297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7">
        <f t="shared" si="211"/>
        <v>37.11904761904762</v>
      </c>
      <c r="N2263" t="b">
        <v>1</v>
      </c>
      <c r="O2263" s="6">
        <f t="shared" si="210"/>
        <v>780</v>
      </c>
      <c r="P2263" t="s">
        <v>8297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7">
        <f t="shared" si="211"/>
        <v>28.104972375690608</v>
      </c>
      <c r="N2264" t="b">
        <v>1</v>
      </c>
      <c r="O2264" s="6">
        <f t="shared" si="210"/>
        <v>154</v>
      </c>
      <c r="P2264" t="s">
        <v>8297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7">
        <f t="shared" si="211"/>
        <v>144.43333333333334</v>
      </c>
      <c r="N2265" t="b">
        <v>1</v>
      </c>
      <c r="O2265" s="6">
        <f t="shared" si="210"/>
        <v>116</v>
      </c>
      <c r="P2265" t="s">
        <v>8297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7">
        <f t="shared" si="211"/>
        <v>24.274157303370785</v>
      </c>
      <c r="N2266" t="b">
        <v>1</v>
      </c>
      <c r="O2266" s="6">
        <f t="shared" si="210"/>
        <v>180</v>
      </c>
      <c r="P2266" t="s">
        <v>8297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7">
        <f t="shared" si="211"/>
        <v>35.117647058823529</v>
      </c>
      <c r="N2267" t="b">
        <v>1</v>
      </c>
      <c r="O2267" s="6">
        <f t="shared" si="210"/>
        <v>299</v>
      </c>
      <c r="P2267" t="s">
        <v>8297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7">
        <f t="shared" si="211"/>
        <v>24.762886597938145</v>
      </c>
      <c r="N2268" t="b">
        <v>1</v>
      </c>
      <c r="O2268" s="6">
        <f t="shared" si="210"/>
        <v>320</v>
      </c>
      <c r="P2268" t="s">
        <v>8297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7">
        <f t="shared" si="211"/>
        <v>188.37871287128712</v>
      </c>
      <c r="N2269" t="b">
        <v>1</v>
      </c>
      <c r="O2269" s="6">
        <f t="shared" si="210"/>
        <v>381</v>
      </c>
      <c r="P2269" t="s">
        <v>8297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7">
        <f t="shared" si="211"/>
        <v>148.08247422680412</v>
      </c>
      <c r="N2270" t="b">
        <v>1</v>
      </c>
      <c r="O2270" s="6">
        <f t="shared" si="210"/>
        <v>103</v>
      </c>
      <c r="P2270" t="s">
        <v>8297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7">
        <f t="shared" si="211"/>
        <v>49.934589800443462</v>
      </c>
      <c r="N2271" t="b">
        <v>1</v>
      </c>
      <c r="O2271" s="6">
        <f t="shared" si="210"/>
        <v>1802</v>
      </c>
      <c r="P2271" t="s">
        <v>8297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7">
        <f t="shared" si="211"/>
        <v>107.82155688622754</v>
      </c>
      <c r="N2272" t="b">
        <v>1</v>
      </c>
      <c r="O2272" s="6">
        <f t="shared" si="210"/>
        <v>720</v>
      </c>
      <c r="P2272" t="s">
        <v>8297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7">
        <f t="shared" si="211"/>
        <v>42.63403614457831</v>
      </c>
      <c r="N2273" t="b">
        <v>1</v>
      </c>
      <c r="O2273" s="6">
        <f t="shared" si="210"/>
        <v>283</v>
      </c>
      <c r="P2273" t="s">
        <v>8297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7">
        <f t="shared" si="211"/>
        <v>14.370762711864407</v>
      </c>
      <c r="N2274" t="b">
        <v>1</v>
      </c>
      <c r="O2274" s="6">
        <f t="shared" si="210"/>
        <v>1357</v>
      </c>
      <c r="P2274" t="s">
        <v>8297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7">
        <f t="shared" si="211"/>
        <v>37.476190476190474</v>
      </c>
      <c r="N2275" t="b">
        <v>1</v>
      </c>
      <c r="O2275" s="6">
        <f t="shared" si="210"/>
        <v>220</v>
      </c>
      <c r="P2275" t="s">
        <v>8297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7">
        <f t="shared" si="211"/>
        <v>30.202020202020201</v>
      </c>
      <c r="N2276" t="b">
        <v>1</v>
      </c>
      <c r="O2276" s="6">
        <f t="shared" si="210"/>
        <v>120</v>
      </c>
      <c r="P2276" t="s">
        <v>8297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7">
        <f t="shared" si="211"/>
        <v>33.550632911392405</v>
      </c>
      <c r="N2277" t="b">
        <v>1</v>
      </c>
      <c r="O2277" s="6">
        <f t="shared" si="210"/>
        <v>408</v>
      </c>
      <c r="P2277" t="s">
        <v>8297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7">
        <f t="shared" si="211"/>
        <v>64.74666666666667</v>
      </c>
      <c r="N2278" t="b">
        <v>1</v>
      </c>
      <c r="O2278" s="6">
        <f t="shared" si="210"/>
        <v>106</v>
      </c>
      <c r="P2278" t="s">
        <v>8297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7">
        <f t="shared" si="211"/>
        <v>57.932367149758456</v>
      </c>
      <c r="N2279" t="b">
        <v>1</v>
      </c>
      <c r="O2279" s="6">
        <f t="shared" si="210"/>
        <v>141</v>
      </c>
      <c r="P2279" t="s">
        <v>8297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7">
        <f t="shared" si="211"/>
        <v>53.078431372549019</v>
      </c>
      <c r="N2280" t="b">
        <v>1</v>
      </c>
      <c r="O2280" s="6">
        <f t="shared" si="210"/>
        <v>271</v>
      </c>
      <c r="P2280" t="s">
        <v>8297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7">
        <f t="shared" si="211"/>
        <v>48.0625</v>
      </c>
      <c r="N2281" t="b">
        <v>1</v>
      </c>
      <c r="O2281" s="6">
        <f t="shared" si="210"/>
        <v>154</v>
      </c>
      <c r="P2281" t="s">
        <v>8297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7">
        <f t="shared" si="211"/>
        <v>82.396874999999994</v>
      </c>
      <c r="N2282" t="b">
        <v>1</v>
      </c>
      <c r="O2282" s="6">
        <f t="shared" si="210"/>
        <v>404</v>
      </c>
      <c r="P2282" t="s">
        <v>8297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7">
        <f t="shared" si="211"/>
        <v>50.454545454545453</v>
      </c>
      <c r="N2283" t="b">
        <v>1</v>
      </c>
      <c r="O2283" s="6">
        <f t="shared" si="210"/>
        <v>185</v>
      </c>
      <c r="P2283" t="s">
        <v>8276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7">
        <f t="shared" si="211"/>
        <v>115.83333333333333</v>
      </c>
      <c r="N2284" t="b">
        <v>1</v>
      </c>
      <c r="O2284" s="6">
        <f t="shared" si="210"/>
        <v>185</v>
      </c>
      <c r="P2284" t="s">
        <v>8276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7">
        <f t="shared" si="211"/>
        <v>63.03458333333333</v>
      </c>
      <c r="N2285" t="b">
        <v>1</v>
      </c>
      <c r="O2285" s="6">
        <f t="shared" si="210"/>
        <v>101</v>
      </c>
      <c r="P2285" t="s">
        <v>8276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7">
        <f t="shared" si="211"/>
        <v>108.02152542372882</v>
      </c>
      <c r="N2286" t="b">
        <v>1</v>
      </c>
      <c r="O2286" s="6">
        <f t="shared" si="210"/>
        <v>106</v>
      </c>
      <c r="P2286" t="s">
        <v>8276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7">
        <f t="shared" si="211"/>
        <v>46.088607594936711</v>
      </c>
      <c r="N2287" t="b">
        <v>1</v>
      </c>
      <c r="O2287" s="6">
        <f t="shared" si="210"/>
        <v>121</v>
      </c>
      <c r="P2287" t="s">
        <v>8276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7">
        <f t="shared" si="211"/>
        <v>107.21428571428571</v>
      </c>
      <c r="N2288" t="b">
        <v>1</v>
      </c>
      <c r="O2288" s="6">
        <f t="shared" si="210"/>
        <v>100</v>
      </c>
      <c r="P2288" t="s">
        <v>8276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7">
        <f t="shared" si="211"/>
        <v>50.9338679245283</v>
      </c>
      <c r="N2289" t="b">
        <v>1</v>
      </c>
      <c r="O2289" s="6">
        <f t="shared" si="210"/>
        <v>120</v>
      </c>
      <c r="P2289" t="s">
        <v>8276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7">
        <f t="shared" si="211"/>
        <v>40.04</v>
      </c>
      <c r="N2290" t="b">
        <v>1</v>
      </c>
      <c r="O2290" s="6">
        <f t="shared" si="210"/>
        <v>100</v>
      </c>
      <c r="P2290" t="s">
        <v>8276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7">
        <f t="shared" si="211"/>
        <v>64.44</v>
      </c>
      <c r="N2291" t="b">
        <v>1</v>
      </c>
      <c r="O2291" s="6">
        <f t="shared" si="210"/>
        <v>107</v>
      </c>
      <c r="P2291" t="s">
        <v>8276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7">
        <f t="shared" si="211"/>
        <v>53.827586206896555</v>
      </c>
      <c r="N2292" t="b">
        <v>1</v>
      </c>
      <c r="O2292" s="6">
        <f t="shared" si="210"/>
        <v>104</v>
      </c>
      <c r="P2292" t="s">
        <v>8276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7">
        <f t="shared" si="211"/>
        <v>100.46511627906976</v>
      </c>
      <c r="N2293" t="b">
        <v>1</v>
      </c>
      <c r="O2293" s="6">
        <f t="shared" si="210"/>
        <v>173</v>
      </c>
      <c r="P2293" t="s">
        <v>8276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7">
        <f t="shared" si="211"/>
        <v>46.630652173913049</v>
      </c>
      <c r="N2294" t="b">
        <v>1</v>
      </c>
      <c r="O2294" s="6">
        <f t="shared" si="210"/>
        <v>107</v>
      </c>
      <c r="P2294" t="s">
        <v>8276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7">
        <f t="shared" si="211"/>
        <v>34.074074074074076</v>
      </c>
      <c r="N2295" t="b">
        <v>1</v>
      </c>
      <c r="O2295" s="6">
        <f t="shared" si="210"/>
        <v>108</v>
      </c>
      <c r="P2295" t="s">
        <v>8276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7">
        <f t="shared" si="211"/>
        <v>65.214642857142863</v>
      </c>
      <c r="N2296" t="b">
        <v>1</v>
      </c>
      <c r="O2296" s="6">
        <f t="shared" si="210"/>
        <v>146</v>
      </c>
      <c r="P2296" t="s">
        <v>8276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7">
        <f t="shared" si="211"/>
        <v>44.205882352941174</v>
      </c>
      <c r="N2297" t="b">
        <v>1</v>
      </c>
      <c r="O2297" s="6">
        <f t="shared" si="210"/>
        <v>125</v>
      </c>
      <c r="P2297" t="s">
        <v>8276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7">
        <f t="shared" si="211"/>
        <v>71.965517241379317</v>
      </c>
      <c r="N2298" t="b">
        <v>1</v>
      </c>
      <c r="O2298" s="6">
        <f t="shared" si="210"/>
        <v>149</v>
      </c>
      <c r="P2298" t="s">
        <v>8276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7">
        <f t="shared" si="211"/>
        <v>52.94736842105263</v>
      </c>
      <c r="N2299" t="b">
        <v>1</v>
      </c>
      <c r="O2299" s="6">
        <f t="shared" si="210"/>
        <v>101</v>
      </c>
      <c r="P2299" t="s">
        <v>8276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7">
        <f t="shared" si="211"/>
        <v>109.45138888888889</v>
      </c>
      <c r="N2300" t="b">
        <v>1</v>
      </c>
      <c r="O2300" s="6">
        <f t="shared" si="210"/>
        <v>105</v>
      </c>
      <c r="P2300" t="s">
        <v>8276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7">
        <f t="shared" si="211"/>
        <v>75.035714285714292</v>
      </c>
      <c r="N2301" t="b">
        <v>1</v>
      </c>
      <c r="O2301" s="6">
        <f t="shared" si="210"/>
        <v>350</v>
      </c>
      <c r="P2301" t="s">
        <v>8276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7">
        <f t="shared" si="211"/>
        <v>115.71428571428571</v>
      </c>
      <c r="N2302" t="b">
        <v>1</v>
      </c>
      <c r="O2302" s="6">
        <f t="shared" si="210"/>
        <v>101</v>
      </c>
      <c r="P2302" t="s">
        <v>8276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7">
        <f t="shared" si="211"/>
        <v>31.659810426540286</v>
      </c>
      <c r="N2303" t="b">
        <v>1</v>
      </c>
      <c r="O2303" s="6">
        <f t="shared" si="210"/>
        <v>134</v>
      </c>
      <c r="P2303" t="s">
        <v>8279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7">
        <f t="shared" si="211"/>
        <v>46.176470588235297</v>
      </c>
      <c r="N2304" t="b">
        <v>1</v>
      </c>
      <c r="O2304" s="6">
        <f t="shared" si="210"/>
        <v>171</v>
      </c>
      <c r="P2304" t="s">
        <v>8279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7">
        <f t="shared" si="211"/>
        <v>68.481650485436887</v>
      </c>
      <c r="N2305" t="b">
        <v>1</v>
      </c>
      <c r="O2305" s="6">
        <f t="shared" si="210"/>
        <v>109</v>
      </c>
      <c r="P2305" t="s">
        <v>8279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7">
        <f t="shared" si="211"/>
        <v>53.469203539823013</v>
      </c>
      <c r="N2306" t="b">
        <v>1</v>
      </c>
      <c r="O2306" s="6">
        <f t="shared" ref="O2306:O2369" si="216">ROUND((E2306/D2306)*100,0)</f>
        <v>101</v>
      </c>
      <c r="P2306" t="s">
        <v>8279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7">
        <f t="shared" ref="M2307:M2370" si="217">IF(L2307 = 0, 0, E2307/L2307)</f>
        <v>109.10778443113773</v>
      </c>
      <c r="N2307" t="b">
        <v>1</v>
      </c>
      <c r="O2307" s="6">
        <f t="shared" si="216"/>
        <v>101</v>
      </c>
      <c r="P2307" t="s">
        <v>8279</v>
      </c>
      <c r="Q2307" t="str">
        <f t="shared" ref="Q2307:Q2370" si="218">LEFT(P2307,FIND("/",P2307)-1)</f>
        <v>music</v>
      </c>
      <c r="R2307" t="str">
        <f t="shared" ref="R2307:R2370" si="219">REPLACE(P2307,1,FIND("/",P2307),"")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7">
        <f t="shared" si="217"/>
        <v>51.185616438356163</v>
      </c>
      <c r="N2308" t="b">
        <v>1</v>
      </c>
      <c r="O2308" s="6">
        <f t="shared" si="216"/>
        <v>107</v>
      </c>
      <c r="P2308" t="s">
        <v>8279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7">
        <f t="shared" si="217"/>
        <v>27.936800000000002</v>
      </c>
      <c r="N2309" t="b">
        <v>1</v>
      </c>
      <c r="O2309" s="6">
        <f t="shared" si="216"/>
        <v>107</v>
      </c>
      <c r="P2309" t="s">
        <v>8279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7">
        <f t="shared" si="217"/>
        <v>82.496921824104234</v>
      </c>
      <c r="N2310" t="b">
        <v>1</v>
      </c>
      <c r="O2310" s="6">
        <f t="shared" si="216"/>
        <v>101</v>
      </c>
      <c r="P2310" t="s">
        <v>8279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7">
        <f t="shared" si="217"/>
        <v>59.817476635514019</v>
      </c>
      <c r="N2311" t="b">
        <v>1</v>
      </c>
      <c r="O2311" s="6">
        <f t="shared" si="216"/>
        <v>107</v>
      </c>
      <c r="P2311" t="s">
        <v>8279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7">
        <f t="shared" si="217"/>
        <v>64.816470588235291</v>
      </c>
      <c r="N2312" t="b">
        <v>1</v>
      </c>
      <c r="O2312" s="6">
        <f t="shared" si="216"/>
        <v>429</v>
      </c>
      <c r="P2312" t="s">
        <v>8279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7">
        <f t="shared" si="217"/>
        <v>90.09615384615384</v>
      </c>
      <c r="N2313" t="b">
        <v>1</v>
      </c>
      <c r="O2313" s="6">
        <f t="shared" si="216"/>
        <v>104</v>
      </c>
      <c r="P2313" t="s">
        <v>8279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7">
        <f t="shared" si="217"/>
        <v>40.962025316455694</v>
      </c>
      <c r="N2314" t="b">
        <v>1</v>
      </c>
      <c r="O2314" s="6">
        <f t="shared" si="216"/>
        <v>108</v>
      </c>
      <c r="P2314" t="s">
        <v>8279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7">
        <f t="shared" si="217"/>
        <v>56.000127388535034</v>
      </c>
      <c r="N2315" t="b">
        <v>1</v>
      </c>
      <c r="O2315" s="6">
        <f t="shared" si="216"/>
        <v>176</v>
      </c>
      <c r="P2315" t="s">
        <v>8279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7">
        <f t="shared" si="217"/>
        <v>37.672800000000002</v>
      </c>
      <c r="N2316" t="b">
        <v>1</v>
      </c>
      <c r="O2316" s="6">
        <f t="shared" si="216"/>
        <v>157</v>
      </c>
      <c r="P2316" t="s">
        <v>8279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7">
        <f t="shared" si="217"/>
        <v>40.078125</v>
      </c>
      <c r="N2317" t="b">
        <v>1</v>
      </c>
      <c r="O2317" s="6">
        <f t="shared" si="216"/>
        <v>103</v>
      </c>
      <c r="P2317" t="s">
        <v>8279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7">
        <f t="shared" si="217"/>
        <v>78.031999999999996</v>
      </c>
      <c r="N2318" t="b">
        <v>1</v>
      </c>
      <c r="O2318" s="6">
        <f t="shared" si="216"/>
        <v>104</v>
      </c>
      <c r="P2318" t="s">
        <v>8279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7">
        <f t="shared" si="217"/>
        <v>18.90909090909091</v>
      </c>
      <c r="N2319" t="b">
        <v>1</v>
      </c>
      <c r="O2319" s="6">
        <f t="shared" si="216"/>
        <v>104</v>
      </c>
      <c r="P2319" t="s">
        <v>8279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7">
        <f t="shared" si="217"/>
        <v>37.134969325153371</v>
      </c>
      <c r="N2320" t="b">
        <v>1</v>
      </c>
      <c r="O2320" s="6">
        <f t="shared" si="216"/>
        <v>121</v>
      </c>
      <c r="P2320" t="s">
        <v>8279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7">
        <f t="shared" si="217"/>
        <v>41.961038961038959</v>
      </c>
      <c r="N2321" t="b">
        <v>1</v>
      </c>
      <c r="O2321" s="6">
        <f t="shared" si="216"/>
        <v>108</v>
      </c>
      <c r="P2321" t="s">
        <v>8279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7">
        <f t="shared" si="217"/>
        <v>61.044943820224717</v>
      </c>
      <c r="N2322" t="b">
        <v>1</v>
      </c>
      <c r="O2322" s="6">
        <f t="shared" si="216"/>
        <v>109</v>
      </c>
      <c r="P2322" t="s">
        <v>8279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7">
        <f t="shared" si="217"/>
        <v>64.53125</v>
      </c>
      <c r="N2323" t="b">
        <v>0</v>
      </c>
      <c r="O2323" s="6">
        <f t="shared" si="216"/>
        <v>39</v>
      </c>
      <c r="P2323" t="s">
        <v>8298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7">
        <f t="shared" si="217"/>
        <v>21.25</v>
      </c>
      <c r="N2324" t="b">
        <v>0</v>
      </c>
      <c r="O2324" s="6">
        <f t="shared" si="216"/>
        <v>3</v>
      </c>
      <c r="P2324" t="s">
        <v>8298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7">
        <f t="shared" si="217"/>
        <v>30</v>
      </c>
      <c r="N2325" t="b">
        <v>0</v>
      </c>
      <c r="O2325" s="6">
        <f t="shared" si="216"/>
        <v>48</v>
      </c>
      <c r="P2325" t="s">
        <v>8298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7">
        <f t="shared" si="217"/>
        <v>25.491803278688526</v>
      </c>
      <c r="N2326" t="b">
        <v>0</v>
      </c>
      <c r="O2326" s="6">
        <f t="shared" si="216"/>
        <v>21</v>
      </c>
      <c r="P2326" t="s">
        <v>8298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7">
        <f t="shared" si="217"/>
        <v>11.428571428571429</v>
      </c>
      <c r="N2327" t="b">
        <v>0</v>
      </c>
      <c r="O2327" s="6">
        <f t="shared" si="216"/>
        <v>8</v>
      </c>
      <c r="P2327" t="s">
        <v>8298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7">
        <f t="shared" si="217"/>
        <v>108</v>
      </c>
      <c r="N2328" t="b">
        <v>0</v>
      </c>
      <c r="O2328" s="6">
        <f t="shared" si="216"/>
        <v>1</v>
      </c>
      <c r="P2328" t="s">
        <v>8298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7">
        <f t="shared" si="217"/>
        <v>54.883162444113267</v>
      </c>
      <c r="N2329" t="b">
        <v>1</v>
      </c>
      <c r="O2329" s="6">
        <f t="shared" si="216"/>
        <v>526</v>
      </c>
      <c r="P2329" t="s">
        <v>8298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7">
        <f t="shared" si="217"/>
        <v>47.383612662942269</v>
      </c>
      <c r="N2330" t="b">
        <v>1</v>
      </c>
      <c r="O2330" s="6">
        <f t="shared" si="216"/>
        <v>254</v>
      </c>
      <c r="P2330" t="s">
        <v>8298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7">
        <f t="shared" si="217"/>
        <v>211.84</v>
      </c>
      <c r="N2331" t="b">
        <v>1</v>
      </c>
      <c r="O2331" s="6">
        <f t="shared" si="216"/>
        <v>106</v>
      </c>
      <c r="P2331" t="s">
        <v>8298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7">
        <f t="shared" si="217"/>
        <v>219.92638036809817</v>
      </c>
      <c r="N2332" t="b">
        <v>1</v>
      </c>
      <c r="O2332" s="6">
        <f t="shared" si="216"/>
        <v>102</v>
      </c>
      <c r="P2332" t="s">
        <v>8298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7">
        <f t="shared" si="217"/>
        <v>40.795406360424032</v>
      </c>
      <c r="N2333" t="b">
        <v>1</v>
      </c>
      <c r="O2333" s="6">
        <f t="shared" si="216"/>
        <v>144</v>
      </c>
      <c r="P2333" t="s">
        <v>8298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7">
        <f t="shared" si="217"/>
        <v>75.502840909090907</v>
      </c>
      <c r="N2334" t="b">
        <v>1</v>
      </c>
      <c r="O2334" s="6">
        <f t="shared" si="216"/>
        <v>106</v>
      </c>
      <c r="P2334" t="s">
        <v>8298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7">
        <f t="shared" si="217"/>
        <v>13.542553191489361</v>
      </c>
      <c r="N2335" t="b">
        <v>1</v>
      </c>
      <c r="O2335" s="6">
        <f t="shared" si="216"/>
        <v>212</v>
      </c>
      <c r="P2335" t="s">
        <v>8298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7">
        <f t="shared" si="217"/>
        <v>60.865671641791046</v>
      </c>
      <c r="N2336" t="b">
        <v>1</v>
      </c>
      <c r="O2336" s="6">
        <f t="shared" si="216"/>
        <v>102</v>
      </c>
      <c r="P2336" t="s">
        <v>8298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7">
        <f t="shared" si="217"/>
        <v>115.69230769230769</v>
      </c>
      <c r="N2337" t="b">
        <v>1</v>
      </c>
      <c r="O2337" s="6">
        <f t="shared" si="216"/>
        <v>102</v>
      </c>
      <c r="P2337" t="s">
        <v>8298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7">
        <f t="shared" si="217"/>
        <v>48.104623556581984</v>
      </c>
      <c r="N2338" t="b">
        <v>1</v>
      </c>
      <c r="O2338" s="6">
        <f t="shared" si="216"/>
        <v>521</v>
      </c>
      <c r="P2338" t="s">
        <v>8298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7">
        <f t="shared" si="217"/>
        <v>74.184357541899445</v>
      </c>
      <c r="N2339" t="b">
        <v>1</v>
      </c>
      <c r="O2339" s="6">
        <f t="shared" si="216"/>
        <v>111</v>
      </c>
      <c r="P2339" t="s">
        <v>8298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7">
        <f t="shared" si="217"/>
        <v>123.34552845528455</v>
      </c>
      <c r="N2340" t="b">
        <v>1</v>
      </c>
      <c r="O2340" s="6">
        <f t="shared" si="216"/>
        <v>101</v>
      </c>
      <c r="P2340" t="s">
        <v>8298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7">
        <f t="shared" si="217"/>
        <v>66.623188405797094</v>
      </c>
      <c r="N2341" t="b">
        <v>1</v>
      </c>
      <c r="O2341" s="6">
        <f t="shared" si="216"/>
        <v>294</v>
      </c>
      <c r="P2341" t="s">
        <v>8298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7">
        <f t="shared" si="217"/>
        <v>104.99007444168734</v>
      </c>
      <c r="N2342" t="b">
        <v>1</v>
      </c>
      <c r="O2342" s="6">
        <f t="shared" si="216"/>
        <v>106</v>
      </c>
      <c r="P2342" t="s">
        <v>8298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7">
        <f t="shared" si="217"/>
        <v>0</v>
      </c>
      <c r="N2343" t="b">
        <v>0</v>
      </c>
      <c r="O2343" s="6">
        <f t="shared" si="216"/>
        <v>0</v>
      </c>
      <c r="P2343" t="s">
        <v>8272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7">
        <f t="shared" si="217"/>
        <v>0</v>
      </c>
      <c r="N2344" t="b">
        <v>0</v>
      </c>
      <c r="O2344" s="6">
        <f t="shared" si="216"/>
        <v>0</v>
      </c>
      <c r="P2344" t="s">
        <v>8272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7">
        <f t="shared" si="217"/>
        <v>300</v>
      </c>
      <c r="N2345" t="b">
        <v>0</v>
      </c>
      <c r="O2345" s="6">
        <f t="shared" si="216"/>
        <v>3</v>
      </c>
      <c r="P2345" t="s">
        <v>8272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7">
        <f t="shared" si="217"/>
        <v>1</v>
      </c>
      <c r="N2346" t="b">
        <v>0</v>
      </c>
      <c r="O2346" s="6">
        <f t="shared" si="216"/>
        <v>0</v>
      </c>
      <c r="P2346" t="s">
        <v>8272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7">
        <f t="shared" si="217"/>
        <v>0</v>
      </c>
      <c r="N2347" t="b">
        <v>0</v>
      </c>
      <c r="O2347" s="6">
        <f t="shared" si="216"/>
        <v>0</v>
      </c>
      <c r="P2347" t="s">
        <v>8272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7">
        <f t="shared" si="217"/>
        <v>13</v>
      </c>
      <c r="N2348" t="b">
        <v>0</v>
      </c>
      <c r="O2348" s="6">
        <f t="shared" si="216"/>
        <v>0</v>
      </c>
      <c r="P2348" t="s">
        <v>8272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7">
        <f t="shared" si="217"/>
        <v>15</v>
      </c>
      <c r="N2349" t="b">
        <v>0</v>
      </c>
      <c r="O2349" s="6">
        <f t="shared" si="216"/>
        <v>2</v>
      </c>
      <c r="P2349" t="s">
        <v>8272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7">
        <f t="shared" si="217"/>
        <v>54</v>
      </c>
      <c r="N2350" t="b">
        <v>0</v>
      </c>
      <c r="O2350" s="6">
        <f t="shared" si="216"/>
        <v>0</v>
      </c>
      <c r="P2350" t="s">
        <v>8272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7">
        <f t="shared" si="217"/>
        <v>0</v>
      </c>
      <c r="N2351" t="b">
        <v>0</v>
      </c>
      <c r="O2351" s="6">
        <f t="shared" si="216"/>
        <v>0</v>
      </c>
      <c r="P2351" t="s">
        <v>8272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7">
        <f t="shared" si="217"/>
        <v>0</v>
      </c>
      <c r="N2352" t="b">
        <v>0</v>
      </c>
      <c r="O2352" s="6">
        <f t="shared" si="216"/>
        <v>0</v>
      </c>
      <c r="P2352" t="s">
        <v>8272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7">
        <f t="shared" si="217"/>
        <v>15.428571428571429</v>
      </c>
      <c r="N2353" t="b">
        <v>0</v>
      </c>
      <c r="O2353" s="6">
        <f t="shared" si="216"/>
        <v>1</v>
      </c>
      <c r="P2353" t="s">
        <v>8272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7">
        <f t="shared" si="217"/>
        <v>0</v>
      </c>
      <c r="N2354" t="b">
        <v>0</v>
      </c>
      <c r="O2354" s="6">
        <f t="shared" si="216"/>
        <v>0</v>
      </c>
      <c r="P2354" t="s">
        <v>8272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7">
        <f t="shared" si="217"/>
        <v>0</v>
      </c>
      <c r="N2355" t="b">
        <v>0</v>
      </c>
      <c r="O2355" s="6">
        <f t="shared" si="216"/>
        <v>0</v>
      </c>
      <c r="P2355" t="s">
        <v>8272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7">
        <f t="shared" si="217"/>
        <v>25</v>
      </c>
      <c r="N2356" t="b">
        <v>0</v>
      </c>
      <c r="O2356" s="6">
        <f t="shared" si="216"/>
        <v>0</v>
      </c>
      <c r="P2356" t="s">
        <v>8272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7">
        <f t="shared" si="217"/>
        <v>27.5</v>
      </c>
      <c r="N2357" t="b">
        <v>0</v>
      </c>
      <c r="O2357" s="6">
        <f t="shared" si="216"/>
        <v>1</v>
      </c>
      <c r="P2357" t="s">
        <v>8272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7">
        <f t="shared" si="217"/>
        <v>0</v>
      </c>
      <c r="N2358" t="b">
        <v>0</v>
      </c>
      <c r="O2358" s="6">
        <f t="shared" si="216"/>
        <v>0</v>
      </c>
      <c r="P2358" t="s">
        <v>8272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7">
        <f t="shared" si="217"/>
        <v>0</v>
      </c>
      <c r="N2359" t="b">
        <v>0</v>
      </c>
      <c r="O2359" s="6">
        <f t="shared" si="216"/>
        <v>0</v>
      </c>
      <c r="P2359" t="s">
        <v>8272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7">
        <f t="shared" si="217"/>
        <v>0</v>
      </c>
      <c r="N2360" t="b">
        <v>0</v>
      </c>
      <c r="O2360" s="6">
        <f t="shared" si="216"/>
        <v>0</v>
      </c>
      <c r="P2360" t="s">
        <v>8272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7">
        <f t="shared" si="217"/>
        <v>367</v>
      </c>
      <c r="N2361" t="b">
        <v>0</v>
      </c>
      <c r="O2361" s="6">
        <f t="shared" si="216"/>
        <v>15</v>
      </c>
      <c r="P2361" t="s">
        <v>8272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7">
        <f t="shared" si="217"/>
        <v>2</v>
      </c>
      <c r="N2362" t="b">
        <v>0</v>
      </c>
      <c r="O2362" s="6">
        <f t="shared" si="216"/>
        <v>0</v>
      </c>
      <c r="P2362" t="s">
        <v>8272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7">
        <f t="shared" si="217"/>
        <v>0</v>
      </c>
      <c r="N2363" t="b">
        <v>0</v>
      </c>
      <c r="O2363" s="6">
        <f t="shared" si="216"/>
        <v>0</v>
      </c>
      <c r="P2363" t="s">
        <v>8272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7">
        <f t="shared" si="217"/>
        <v>60</v>
      </c>
      <c r="N2364" t="b">
        <v>0</v>
      </c>
      <c r="O2364" s="6">
        <f t="shared" si="216"/>
        <v>29</v>
      </c>
      <c r="P2364" t="s">
        <v>8272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7">
        <f t="shared" si="217"/>
        <v>0</v>
      </c>
      <c r="N2365" t="b">
        <v>0</v>
      </c>
      <c r="O2365" s="6">
        <f t="shared" si="216"/>
        <v>0</v>
      </c>
      <c r="P2365" t="s">
        <v>8272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7">
        <f t="shared" si="217"/>
        <v>0</v>
      </c>
      <c r="N2366" t="b">
        <v>0</v>
      </c>
      <c r="O2366" s="6">
        <f t="shared" si="216"/>
        <v>0</v>
      </c>
      <c r="P2366" t="s">
        <v>8272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7">
        <f t="shared" si="217"/>
        <v>0</v>
      </c>
      <c r="N2367" t="b">
        <v>0</v>
      </c>
      <c r="O2367" s="6">
        <f t="shared" si="216"/>
        <v>0</v>
      </c>
      <c r="P2367" t="s">
        <v>8272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7">
        <f t="shared" si="217"/>
        <v>97.407407407407405</v>
      </c>
      <c r="N2368" t="b">
        <v>0</v>
      </c>
      <c r="O2368" s="6">
        <f t="shared" si="216"/>
        <v>11</v>
      </c>
      <c r="P2368" t="s">
        <v>8272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7">
        <f t="shared" si="217"/>
        <v>47.857142857142854</v>
      </c>
      <c r="N2369" t="b">
        <v>0</v>
      </c>
      <c r="O2369" s="6">
        <f t="shared" si="216"/>
        <v>1</v>
      </c>
      <c r="P2369" t="s">
        <v>8272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7">
        <f t="shared" si="217"/>
        <v>50</v>
      </c>
      <c r="N2370" t="b">
        <v>0</v>
      </c>
      <c r="O2370" s="6">
        <f t="shared" ref="O2370:O2433" si="222">ROUND((E2370/D2370)*100,0)</f>
        <v>0</v>
      </c>
      <c r="P2370" t="s">
        <v>8272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7">
        <f t="shared" ref="M2371:M2434" si="223">IF(L2371 = 0, 0, E2371/L2371)</f>
        <v>0</v>
      </c>
      <c r="N2371" t="b">
        <v>0</v>
      </c>
      <c r="O2371" s="6">
        <f t="shared" si="222"/>
        <v>0</v>
      </c>
      <c r="P2371" t="s">
        <v>8272</v>
      </c>
      <c r="Q2371" t="str">
        <f t="shared" ref="Q2371:Q2434" si="224">LEFT(P2371,FIND("/",P2371)-1)</f>
        <v>technology</v>
      </c>
      <c r="R2371" t="str">
        <f t="shared" ref="R2371:R2434" si="225">REPLACE(P2371,1,FIND("/",P2371),"")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7">
        <f t="shared" si="223"/>
        <v>20.5</v>
      </c>
      <c r="N2372" t="b">
        <v>0</v>
      </c>
      <c r="O2372" s="6">
        <f t="shared" si="222"/>
        <v>0</v>
      </c>
      <c r="P2372" t="s">
        <v>8272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7">
        <f t="shared" si="223"/>
        <v>0</v>
      </c>
      <c r="N2373" t="b">
        <v>0</v>
      </c>
      <c r="O2373" s="6">
        <f t="shared" si="222"/>
        <v>0</v>
      </c>
      <c r="P2373" t="s">
        <v>8272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7">
        <f t="shared" si="223"/>
        <v>30</v>
      </c>
      <c r="N2374" t="b">
        <v>0</v>
      </c>
      <c r="O2374" s="6">
        <f t="shared" si="222"/>
        <v>3</v>
      </c>
      <c r="P2374" t="s">
        <v>8272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7">
        <f t="shared" si="223"/>
        <v>50</v>
      </c>
      <c r="N2375" t="b">
        <v>0</v>
      </c>
      <c r="O2375" s="6">
        <f t="shared" si="222"/>
        <v>0</v>
      </c>
      <c r="P2375" t="s">
        <v>8272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7">
        <f t="shared" si="223"/>
        <v>10</v>
      </c>
      <c r="N2376" t="b">
        <v>0</v>
      </c>
      <c r="O2376" s="6">
        <f t="shared" si="222"/>
        <v>0</v>
      </c>
      <c r="P2376" t="s">
        <v>8272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7">
        <f t="shared" si="223"/>
        <v>0</v>
      </c>
      <c r="N2377" t="b">
        <v>0</v>
      </c>
      <c r="O2377" s="6">
        <f t="shared" si="222"/>
        <v>0</v>
      </c>
      <c r="P2377" t="s">
        <v>8272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7">
        <f t="shared" si="223"/>
        <v>81.582499999999996</v>
      </c>
      <c r="N2378" t="b">
        <v>0</v>
      </c>
      <c r="O2378" s="6">
        <f t="shared" si="222"/>
        <v>11</v>
      </c>
      <c r="P2378" t="s">
        <v>8272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7">
        <f t="shared" si="223"/>
        <v>0</v>
      </c>
      <c r="N2379" t="b">
        <v>0</v>
      </c>
      <c r="O2379" s="6">
        <f t="shared" si="222"/>
        <v>0</v>
      </c>
      <c r="P2379" t="s">
        <v>8272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7">
        <f t="shared" si="223"/>
        <v>0</v>
      </c>
      <c r="N2380" t="b">
        <v>0</v>
      </c>
      <c r="O2380" s="6">
        <f t="shared" si="222"/>
        <v>0</v>
      </c>
      <c r="P2380" t="s">
        <v>8272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7">
        <f t="shared" si="223"/>
        <v>0</v>
      </c>
      <c r="N2381" t="b">
        <v>0</v>
      </c>
      <c r="O2381" s="6">
        <f t="shared" si="222"/>
        <v>0</v>
      </c>
      <c r="P2381" t="s">
        <v>8272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7">
        <f t="shared" si="223"/>
        <v>18.333333333333332</v>
      </c>
      <c r="N2382" t="b">
        <v>0</v>
      </c>
      <c r="O2382" s="6">
        <f t="shared" si="222"/>
        <v>0</v>
      </c>
      <c r="P2382" t="s">
        <v>8272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7">
        <f t="shared" si="223"/>
        <v>224.42857142857142</v>
      </c>
      <c r="N2383" t="b">
        <v>0</v>
      </c>
      <c r="O2383" s="6">
        <f t="shared" si="222"/>
        <v>2</v>
      </c>
      <c r="P2383" t="s">
        <v>8272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7">
        <f t="shared" si="223"/>
        <v>37.5</v>
      </c>
      <c r="N2384" t="b">
        <v>0</v>
      </c>
      <c r="O2384" s="6">
        <f t="shared" si="222"/>
        <v>3</v>
      </c>
      <c r="P2384" t="s">
        <v>8272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7">
        <f t="shared" si="223"/>
        <v>145</v>
      </c>
      <c r="N2385" t="b">
        <v>0</v>
      </c>
      <c r="O2385" s="6">
        <f t="shared" si="222"/>
        <v>4</v>
      </c>
      <c r="P2385" t="s">
        <v>8272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7">
        <f t="shared" si="223"/>
        <v>1</v>
      </c>
      <c r="N2386" t="b">
        <v>0</v>
      </c>
      <c r="O2386" s="6">
        <f t="shared" si="222"/>
        <v>1</v>
      </c>
      <c r="P2386" t="s">
        <v>8272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7">
        <f t="shared" si="223"/>
        <v>112.57142857142857</v>
      </c>
      <c r="N2387" t="b">
        <v>0</v>
      </c>
      <c r="O2387" s="6">
        <f t="shared" si="222"/>
        <v>1</v>
      </c>
      <c r="P2387" t="s">
        <v>8272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7">
        <f t="shared" si="223"/>
        <v>0</v>
      </c>
      <c r="N2388" t="b">
        <v>0</v>
      </c>
      <c r="O2388" s="6">
        <f t="shared" si="222"/>
        <v>0</v>
      </c>
      <c r="P2388" t="s">
        <v>8272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7">
        <f t="shared" si="223"/>
        <v>342</v>
      </c>
      <c r="N2389" t="b">
        <v>0</v>
      </c>
      <c r="O2389" s="6">
        <f t="shared" si="222"/>
        <v>1</v>
      </c>
      <c r="P2389" t="s">
        <v>8272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7">
        <f t="shared" si="223"/>
        <v>57.875</v>
      </c>
      <c r="N2390" t="b">
        <v>0</v>
      </c>
      <c r="O2390" s="6">
        <f t="shared" si="222"/>
        <v>1</v>
      </c>
      <c r="P2390" t="s">
        <v>8272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7">
        <f t="shared" si="223"/>
        <v>30</v>
      </c>
      <c r="N2391" t="b">
        <v>0</v>
      </c>
      <c r="O2391" s="6">
        <f t="shared" si="222"/>
        <v>0</v>
      </c>
      <c r="P2391" t="s">
        <v>8272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7">
        <f t="shared" si="223"/>
        <v>0</v>
      </c>
      <c r="N2392" t="b">
        <v>0</v>
      </c>
      <c r="O2392" s="6">
        <f t="shared" si="222"/>
        <v>0</v>
      </c>
      <c r="P2392" t="s">
        <v>8272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7">
        <f t="shared" si="223"/>
        <v>25</v>
      </c>
      <c r="N2393" t="b">
        <v>0</v>
      </c>
      <c r="O2393" s="6">
        <f t="shared" si="222"/>
        <v>0</v>
      </c>
      <c r="P2393" t="s">
        <v>8272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7">
        <f t="shared" si="223"/>
        <v>0</v>
      </c>
      <c r="N2394" t="b">
        <v>0</v>
      </c>
      <c r="O2394" s="6">
        <f t="shared" si="222"/>
        <v>0</v>
      </c>
      <c r="P2394" t="s">
        <v>8272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7">
        <f t="shared" si="223"/>
        <v>50</v>
      </c>
      <c r="N2395" t="b">
        <v>0</v>
      </c>
      <c r="O2395" s="6">
        <f t="shared" si="222"/>
        <v>0</v>
      </c>
      <c r="P2395" t="s">
        <v>8272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7">
        <f t="shared" si="223"/>
        <v>1.5</v>
      </c>
      <c r="N2396" t="b">
        <v>0</v>
      </c>
      <c r="O2396" s="6">
        <f t="shared" si="222"/>
        <v>0</v>
      </c>
      <c r="P2396" t="s">
        <v>8272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7">
        <f t="shared" si="223"/>
        <v>0</v>
      </c>
      <c r="N2397" t="b">
        <v>0</v>
      </c>
      <c r="O2397" s="6">
        <f t="shared" si="222"/>
        <v>0</v>
      </c>
      <c r="P2397" t="s">
        <v>8272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7">
        <f t="shared" si="223"/>
        <v>10</v>
      </c>
      <c r="N2398" t="b">
        <v>0</v>
      </c>
      <c r="O2398" s="6">
        <f t="shared" si="222"/>
        <v>0</v>
      </c>
      <c r="P2398" t="s">
        <v>8272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7">
        <f t="shared" si="223"/>
        <v>0</v>
      </c>
      <c r="N2399" t="b">
        <v>0</v>
      </c>
      <c r="O2399" s="6">
        <f t="shared" si="222"/>
        <v>0</v>
      </c>
      <c r="P2399" t="s">
        <v>8272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7">
        <f t="shared" si="223"/>
        <v>0</v>
      </c>
      <c r="N2400" t="b">
        <v>0</v>
      </c>
      <c r="O2400" s="6">
        <f t="shared" si="222"/>
        <v>0</v>
      </c>
      <c r="P2400" t="s">
        <v>8272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7">
        <f t="shared" si="223"/>
        <v>0</v>
      </c>
      <c r="N2401" t="b">
        <v>0</v>
      </c>
      <c r="O2401" s="6">
        <f t="shared" si="222"/>
        <v>0</v>
      </c>
      <c r="P2401" t="s">
        <v>8272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7">
        <f t="shared" si="223"/>
        <v>0</v>
      </c>
      <c r="N2402" t="b">
        <v>0</v>
      </c>
      <c r="O2402" s="6">
        <f t="shared" si="222"/>
        <v>0</v>
      </c>
      <c r="P2402" t="s">
        <v>8272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7">
        <f t="shared" si="223"/>
        <v>22.333333333333332</v>
      </c>
      <c r="N2403" t="b">
        <v>0</v>
      </c>
      <c r="O2403" s="6">
        <f t="shared" si="222"/>
        <v>1</v>
      </c>
      <c r="P2403" t="s">
        <v>8284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7">
        <f t="shared" si="223"/>
        <v>52</v>
      </c>
      <c r="N2404" t="b">
        <v>0</v>
      </c>
      <c r="O2404" s="6">
        <f t="shared" si="222"/>
        <v>0</v>
      </c>
      <c r="P2404" t="s">
        <v>8284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7">
        <f t="shared" si="223"/>
        <v>16.833333333333332</v>
      </c>
      <c r="N2405" t="b">
        <v>0</v>
      </c>
      <c r="O2405" s="6">
        <f t="shared" si="222"/>
        <v>17</v>
      </c>
      <c r="P2405" t="s">
        <v>8284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7">
        <f t="shared" si="223"/>
        <v>0</v>
      </c>
      <c r="N2406" t="b">
        <v>0</v>
      </c>
      <c r="O2406" s="6">
        <f t="shared" si="222"/>
        <v>0</v>
      </c>
      <c r="P2406" t="s">
        <v>8284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7">
        <f t="shared" si="223"/>
        <v>56.3</v>
      </c>
      <c r="N2407" t="b">
        <v>0</v>
      </c>
      <c r="O2407" s="6">
        <f t="shared" si="222"/>
        <v>23</v>
      </c>
      <c r="P2407" t="s">
        <v>8284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7">
        <f t="shared" si="223"/>
        <v>84.0625</v>
      </c>
      <c r="N2408" t="b">
        <v>0</v>
      </c>
      <c r="O2408" s="6">
        <f t="shared" si="222"/>
        <v>41</v>
      </c>
      <c r="P2408" t="s">
        <v>8284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7">
        <f t="shared" si="223"/>
        <v>168.39393939393941</v>
      </c>
      <c r="N2409" t="b">
        <v>0</v>
      </c>
      <c r="O2409" s="6">
        <f t="shared" si="222"/>
        <v>25</v>
      </c>
      <c r="P2409" t="s">
        <v>8284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7">
        <f t="shared" si="223"/>
        <v>15</v>
      </c>
      <c r="N2410" t="b">
        <v>0</v>
      </c>
      <c r="O2410" s="6">
        <f t="shared" si="222"/>
        <v>0</v>
      </c>
      <c r="P2410" t="s">
        <v>8284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7">
        <f t="shared" si="223"/>
        <v>76.666666666666671</v>
      </c>
      <c r="N2411" t="b">
        <v>0</v>
      </c>
      <c r="O2411" s="6">
        <f t="shared" si="222"/>
        <v>2</v>
      </c>
      <c r="P2411" t="s">
        <v>8284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7">
        <f t="shared" si="223"/>
        <v>0</v>
      </c>
      <c r="N2412" t="b">
        <v>0</v>
      </c>
      <c r="O2412" s="6">
        <f t="shared" si="222"/>
        <v>0</v>
      </c>
      <c r="P2412" t="s">
        <v>8284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7">
        <f t="shared" si="223"/>
        <v>50.333333333333336</v>
      </c>
      <c r="N2413" t="b">
        <v>0</v>
      </c>
      <c r="O2413" s="6">
        <f t="shared" si="222"/>
        <v>1</v>
      </c>
      <c r="P2413" t="s">
        <v>8284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7">
        <f t="shared" si="223"/>
        <v>0</v>
      </c>
      <c r="N2414" t="b">
        <v>0</v>
      </c>
      <c r="O2414" s="6">
        <f t="shared" si="222"/>
        <v>0</v>
      </c>
      <c r="P2414" t="s">
        <v>8284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7">
        <f t="shared" si="223"/>
        <v>8.3333333333333339</v>
      </c>
      <c r="N2415" t="b">
        <v>0</v>
      </c>
      <c r="O2415" s="6">
        <f t="shared" si="222"/>
        <v>1</v>
      </c>
      <c r="P2415" t="s">
        <v>8284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7">
        <f t="shared" si="223"/>
        <v>35.384615384615387</v>
      </c>
      <c r="N2416" t="b">
        <v>0</v>
      </c>
      <c r="O2416" s="6">
        <f t="shared" si="222"/>
        <v>3</v>
      </c>
      <c r="P2416" t="s">
        <v>8284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7">
        <f t="shared" si="223"/>
        <v>55.833333333333336</v>
      </c>
      <c r="N2417" t="b">
        <v>0</v>
      </c>
      <c r="O2417" s="6">
        <f t="shared" si="222"/>
        <v>1</v>
      </c>
      <c r="P2417" t="s">
        <v>8284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7">
        <f t="shared" si="223"/>
        <v>5</v>
      </c>
      <c r="N2418" t="b">
        <v>0</v>
      </c>
      <c r="O2418" s="6">
        <f t="shared" si="222"/>
        <v>0</v>
      </c>
      <c r="P2418" t="s">
        <v>8284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7">
        <f t="shared" si="223"/>
        <v>0</v>
      </c>
      <c r="N2419" t="b">
        <v>0</v>
      </c>
      <c r="O2419" s="6">
        <f t="shared" si="222"/>
        <v>0</v>
      </c>
      <c r="P2419" t="s">
        <v>8284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7">
        <f t="shared" si="223"/>
        <v>1</v>
      </c>
      <c r="N2420" t="b">
        <v>0</v>
      </c>
      <c r="O2420" s="6">
        <f t="shared" si="222"/>
        <v>0</v>
      </c>
      <c r="P2420" t="s">
        <v>8284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7">
        <f t="shared" si="223"/>
        <v>0</v>
      </c>
      <c r="N2421" t="b">
        <v>0</v>
      </c>
      <c r="O2421" s="6">
        <f t="shared" si="222"/>
        <v>0</v>
      </c>
      <c r="P2421" t="s">
        <v>8284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7">
        <f t="shared" si="223"/>
        <v>69.472222222222229</v>
      </c>
      <c r="N2422" t="b">
        <v>0</v>
      </c>
      <c r="O2422" s="6">
        <f t="shared" si="222"/>
        <v>15</v>
      </c>
      <c r="P2422" t="s">
        <v>8284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7">
        <f t="shared" si="223"/>
        <v>1</v>
      </c>
      <c r="N2423" t="b">
        <v>0</v>
      </c>
      <c r="O2423" s="6">
        <f t="shared" si="222"/>
        <v>0</v>
      </c>
      <c r="P2423" t="s">
        <v>8284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7">
        <f t="shared" si="223"/>
        <v>1</v>
      </c>
      <c r="N2424" t="b">
        <v>0</v>
      </c>
      <c r="O2424" s="6">
        <f t="shared" si="222"/>
        <v>0</v>
      </c>
      <c r="P2424" t="s">
        <v>8284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7">
        <f t="shared" si="223"/>
        <v>8</v>
      </c>
      <c r="N2425" t="b">
        <v>0</v>
      </c>
      <c r="O2425" s="6">
        <f t="shared" si="222"/>
        <v>0</v>
      </c>
      <c r="P2425" t="s">
        <v>8284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7">
        <f t="shared" si="223"/>
        <v>34.444444444444443</v>
      </c>
      <c r="N2426" t="b">
        <v>0</v>
      </c>
      <c r="O2426" s="6">
        <f t="shared" si="222"/>
        <v>1</v>
      </c>
      <c r="P2426" t="s">
        <v>8284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7">
        <f t="shared" si="223"/>
        <v>1</v>
      </c>
      <c r="N2427" t="b">
        <v>0</v>
      </c>
      <c r="O2427" s="6">
        <f t="shared" si="222"/>
        <v>0</v>
      </c>
      <c r="P2427" t="s">
        <v>8284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7">
        <f t="shared" si="223"/>
        <v>0</v>
      </c>
      <c r="N2428" t="b">
        <v>0</v>
      </c>
      <c r="O2428" s="6">
        <f t="shared" si="222"/>
        <v>0</v>
      </c>
      <c r="P2428" t="s">
        <v>8284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7">
        <f t="shared" si="223"/>
        <v>1</v>
      </c>
      <c r="N2429" t="b">
        <v>0</v>
      </c>
      <c r="O2429" s="6">
        <f t="shared" si="222"/>
        <v>0</v>
      </c>
      <c r="P2429" t="s">
        <v>8284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7">
        <f t="shared" si="223"/>
        <v>1</v>
      </c>
      <c r="N2430" t="b">
        <v>0</v>
      </c>
      <c r="O2430" s="6">
        <f t="shared" si="222"/>
        <v>0</v>
      </c>
      <c r="P2430" t="s">
        <v>8284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7">
        <f t="shared" si="223"/>
        <v>501.25</v>
      </c>
      <c r="N2431" t="b">
        <v>0</v>
      </c>
      <c r="O2431" s="6">
        <f t="shared" si="222"/>
        <v>1</v>
      </c>
      <c r="P2431" t="s">
        <v>8284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7">
        <f t="shared" si="223"/>
        <v>10.5</v>
      </c>
      <c r="N2432" t="b">
        <v>0</v>
      </c>
      <c r="O2432" s="6">
        <f t="shared" si="222"/>
        <v>1</v>
      </c>
      <c r="P2432" t="s">
        <v>8284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7">
        <f t="shared" si="223"/>
        <v>1</v>
      </c>
      <c r="N2433" t="b">
        <v>0</v>
      </c>
      <c r="O2433" s="6">
        <f t="shared" si="222"/>
        <v>0</v>
      </c>
      <c r="P2433" t="s">
        <v>8284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7">
        <f t="shared" si="223"/>
        <v>1</v>
      </c>
      <c r="N2434" t="b">
        <v>0</v>
      </c>
      <c r="O2434" s="6">
        <f t="shared" ref="O2434:O2497" si="228">ROUND((E2434/D2434)*100,0)</f>
        <v>0</v>
      </c>
      <c r="P2434" t="s">
        <v>8284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7">
        <f t="shared" ref="M2435:M2498" si="229">IF(L2435 = 0, 0, E2435/L2435)</f>
        <v>0</v>
      </c>
      <c r="N2435" t="b">
        <v>0</v>
      </c>
      <c r="O2435" s="6">
        <f t="shared" si="228"/>
        <v>0</v>
      </c>
      <c r="P2435" t="s">
        <v>8284</v>
      </c>
      <c r="Q2435" t="str">
        <f t="shared" ref="Q2435:Q2498" si="230">LEFT(P2435,FIND("/",P2435)-1)</f>
        <v>food</v>
      </c>
      <c r="R2435" t="str">
        <f t="shared" ref="R2435:R2498" si="231">REPLACE(P2435,1,FIND("/",P2435),"")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7">
        <f t="shared" si="229"/>
        <v>13</v>
      </c>
      <c r="N2436" t="b">
        <v>0</v>
      </c>
      <c r="O2436" s="6">
        <f t="shared" si="228"/>
        <v>0</v>
      </c>
      <c r="P2436" t="s">
        <v>8284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7">
        <f t="shared" si="229"/>
        <v>306</v>
      </c>
      <c r="N2437" t="b">
        <v>0</v>
      </c>
      <c r="O2437" s="6">
        <f t="shared" si="228"/>
        <v>0</v>
      </c>
      <c r="P2437" t="s">
        <v>8284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7">
        <f t="shared" si="229"/>
        <v>22.5</v>
      </c>
      <c r="N2438" t="b">
        <v>0</v>
      </c>
      <c r="O2438" s="6">
        <f t="shared" si="228"/>
        <v>0</v>
      </c>
      <c r="P2438" t="s">
        <v>8284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7">
        <f t="shared" si="229"/>
        <v>0</v>
      </c>
      <c r="N2439" t="b">
        <v>0</v>
      </c>
      <c r="O2439" s="6">
        <f t="shared" si="228"/>
        <v>0</v>
      </c>
      <c r="P2439" t="s">
        <v>8284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7">
        <f t="shared" si="229"/>
        <v>50</v>
      </c>
      <c r="N2440" t="b">
        <v>0</v>
      </c>
      <c r="O2440" s="6">
        <f t="shared" si="228"/>
        <v>0</v>
      </c>
      <c r="P2440" t="s">
        <v>8284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7">
        <f t="shared" si="229"/>
        <v>0</v>
      </c>
      <c r="N2441" t="b">
        <v>0</v>
      </c>
      <c r="O2441" s="6">
        <f t="shared" si="228"/>
        <v>0</v>
      </c>
      <c r="P2441" t="s">
        <v>8284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7">
        <f t="shared" si="229"/>
        <v>5</v>
      </c>
      <c r="N2442" t="b">
        <v>0</v>
      </c>
      <c r="O2442" s="6">
        <f t="shared" si="228"/>
        <v>0</v>
      </c>
      <c r="P2442" t="s">
        <v>8284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7">
        <f t="shared" si="229"/>
        <v>74.22935779816514</v>
      </c>
      <c r="N2443" t="b">
        <v>1</v>
      </c>
      <c r="O2443" s="6">
        <f t="shared" si="228"/>
        <v>108</v>
      </c>
      <c r="P2443" t="s">
        <v>8298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7">
        <f t="shared" si="229"/>
        <v>81.252688172043008</v>
      </c>
      <c r="N2444" t="b">
        <v>1</v>
      </c>
      <c r="O2444" s="6">
        <f t="shared" si="228"/>
        <v>126</v>
      </c>
      <c r="P2444" t="s">
        <v>8298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7">
        <f t="shared" si="229"/>
        <v>130.23469453376205</v>
      </c>
      <c r="N2445" t="b">
        <v>1</v>
      </c>
      <c r="O2445" s="6">
        <f t="shared" si="228"/>
        <v>203</v>
      </c>
      <c r="P2445" t="s">
        <v>8298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7">
        <f t="shared" si="229"/>
        <v>53.409836065573771</v>
      </c>
      <c r="N2446" t="b">
        <v>1</v>
      </c>
      <c r="O2446" s="6">
        <f t="shared" si="228"/>
        <v>109</v>
      </c>
      <c r="P2446" t="s">
        <v>8298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7">
        <f t="shared" si="229"/>
        <v>75.130434782608702</v>
      </c>
      <c r="N2447" t="b">
        <v>1</v>
      </c>
      <c r="O2447" s="6">
        <f t="shared" si="228"/>
        <v>173</v>
      </c>
      <c r="P2447" t="s">
        <v>8298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7">
        <f t="shared" si="229"/>
        <v>75.666666666666671</v>
      </c>
      <c r="N2448" t="b">
        <v>1</v>
      </c>
      <c r="O2448" s="6">
        <f t="shared" si="228"/>
        <v>168</v>
      </c>
      <c r="P2448" t="s">
        <v>8298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7">
        <f t="shared" si="229"/>
        <v>31.691394658753708</v>
      </c>
      <c r="N2449" t="b">
        <v>1</v>
      </c>
      <c r="O2449" s="6">
        <f t="shared" si="228"/>
        <v>427</v>
      </c>
      <c r="P2449" t="s">
        <v>8298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7">
        <f t="shared" si="229"/>
        <v>47.777777777777779</v>
      </c>
      <c r="N2450" t="b">
        <v>1</v>
      </c>
      <c r="O2450" s="6">
        <f t="shared" si="228"/>
        <v>108</v>
      </c>
      <c r="P2450" t="s">
        <v>8298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7">
        <f t="shared" si="229"/>
        <v>90</v>
      </c>
      <c r="N2451" t="b">
        <v>1</v>
      </c>
      <c r="O2451" s="6">
        <f t="shared" si="228"/>
        <v>108</v>
      </c>
      <c r="P2451" t="s">
        <v>8298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7">
        <f t="shared" si="229"/>
        <v>149.31401960784314</v>
      </c>
      <c r="N2452" t="b">
        <v>1</v>
      </c>
      <c r="O2452" s="6">
        <f t="shared" si="228"/>
        <v>102</v>
      </c>
      <c r="P2452" t="s">
        <v>8298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7">
        <f t="shared" si="229"/>
        <v>62.06989247311828</v>
      </c>
      <c r="N2453" t="b">
        <v>1</v>
      </c>
      <c r="O2453" s="6">
        <f t="shared" si="228"/>
        <v>115</v>
      </c>
      <c r="P2453" t="s">
        <v>8298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7">
        <f t="shared" si="229"/>
        <v>53.4</v>
      </c>
      <c r="N2454" t="b">
        <v>1</v>
      </c>
      <c r="O2454" s="6">
        <f t="shared" si="228"/>
        <v>134</v>
      </c>
      <c r="P2454" t="s">
        <v>8298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7">
        <f t="shared" si="229"/>
        <v>69.268656716417908</v>
      </c>
      <c r="N2455" t="b">
        <v>1</v>
      </c>
      <c r="O2455" s="6">
        <f t="shared" si="228"/>
        <v>155</v>
      </c>
      <c r="P2455" t="s">
        <v>8298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7">
        <f t="shared" si="229"/>
        <v>271.50769230769231</v>
      </c>
      <c r="N2456" t="b">
        <v>1</v>
      </c>
      <c r="O2456" s="6">
        <f t="shared" si="228"/>
        <v>101</v>
      </c>
      <c r="P2456" t="s">
        <v>8298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7">
        <f t="shared" si="229"/>
        <v>34.125</v>
      </c>
      <c r="N2457" t="b">
        <v>1</v>
      </c>
      <c r="O2457" s="6">
        <f t="shared" si="228"/>
        <v>182</v>
      </c>
      <c r="P2457" t="s">
        <v>8298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7">
        <f t="shared" si="229"/>
        <v>40.492537313432834</v>
      </c>
      <c r="N2458" t="b">
        <v>1</v>
      </c>
      <c r="O2458" s="6">
        <f t="shared" si="228"/>
        <v>181</v>
      </c>
      <c r="P2458" t="s">
        <v>8298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7">
        <f t="shared" si="229"/>
        <v>189.75806451612902</v>
      </c>
      <c r="N2459" t="b">
        <v>1</v>
      </c>
      <c r="O2459" s="6">
        <f t="shared" si="228"/>
        <v>102</v>
      </c>
      <c r="P2459" t="s">
        <v>8298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7">
        <f t="shared" si="229"/>
        <v>68.862499999999997</v>
      </c>
      <c r="N2460" t="b">
        <v>1</v>
      </c>
      <c r="O2460" s="6">
        <f t="shared" si="228"/>
        <v>110</v>
      </c>
      <c r="P2460" t="s">
        <v>8298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7">
        <f t="shared" si="229"/>
        <v>108.77659574468085</v>
      </c>
      <c r="N2461" t="b">
        <v>1</v>
      </c>
      <c r="O2461" s="6">
        <f t="shared" si="228"/>
        <v>102</v>
      </c>
      <c r="P2461" t="s">
        <v>8298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7">
        <f t="shared" si="229"/>
        <v>125.98529411764706</v>
      </c>
      <c r="N2462" t="b">
        <v>1</v>
      </c>
      <c r="O2462" s="6">
        <f t="shared" si="228"/>
        <v>101</v>
      </c>
      <c r="P2462" t="s">
        <v>8298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7">
        <f t="shared" si="229"/>
        <v>90.523255813953483</v>
      </c>
      <c r="N2463" t="b">
        <v>1</v>
      </c>
      <c r="O2463" s="6">
        <f t="shared" si="228"/>
        <v>104</v>
      </c>
      <c r="P2463" t="s">
        <v>8279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7">
        <f t="shared" si="229"/>
        <v>28.880434782608695</v>
      </c>
      <c r="N2464" t="b">
        <v>1</v>
      </c>
      <c r="O2464" s="6">
        <f t="shared" si="228"/>
        <v>111</v>
      </c>
      <c r="P2464" t="s">
        <v>8279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7">
        <f t="shared" si="229"/>
        <v>31</v>
      </c>
      <c r="N2465" t="b">
        <v>1</v>
      </c>
      <c r="O2465" s="6">
        <f t="shared" si="228"/>
        <v>116</v>
      </c>
      <c r="P2465" t="s">
        <v>8279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7">
        <f t="shared" si="229"/>
        <v>51.674418604651166</v>
      </c>
      <c r="N2466" t="b">
        <v>1</v>
      </c>
      <c r="O2466" s="6">
        <f t="shared" si="228"/>
        <v>111</v>
      </c>
      <c r="P2466" t="s">
        <v>8279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7">
        <f t="shared" si="229"/>
        <v>26.270833333333332</v>
      </c>
      <c r="N2467" t="b">
        <v>1</v>
      </c>
      <c r="O2467" s="6">
        <f t="shared" si="228"/>
        <v>180</v>
      </c>
      <c r="P2467" t="s">
        <v>8279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7">
        <f t="shared" si="229"/>
        <v>48.07692307692308</v>
      </c>
      <c r="N2468" t="b">
        <v>1</v>
      </c>
      <c r="O2468" s="6">
        <f t="shared" si="228"/>
        <v>100</v>
      </c>
      <c r="P2468" t="s">
        <v>8279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7">
        <f t="shared" si="229"/>
        <v>27.558139534883722</v>
      </c>
      <c r="N2469" t="b">
        <v>1</v>
      </c>
      <c r="O2469" s="6">
        <f t="shared" si="228"/>
        <v>119</v>
      </c>
      <c r="P2469" t="s">
        <v>8279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7">
        <f t="shared" si="229"/>
        <v>36.97137931034483</v>
      </c>
      <c r="N2470" t="b">
        <v>1</v>
      </c>
      <c r="O2470" s="6">
        <f t="shared" si="228"/>
        <v>107</v>
      </c>
      <c r="P2470" t="s">
        <v>8279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7">
        <f t="shared" si="229"/>
        <v>29.021276595744681</v>
      </c>
      <c r="N2471" t="b">
        <v>1</v>
      </c>
      <c r="O2471" s="6">
        <f t="shared" si="228"/>
        <v>114</v>
      </c>
      <c r="P2471" t="s">
        <v>8279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7">
        <f t="shared" si="229"/>
        <v>28.65666666666667</v>
      </c>
      <c r="N2472" t="b">
        <v>1</v>
      </c>
      <c r="O2472" s="6">
        <f t="shared" si="228"/>
        <v>103</v>
      </c>
      <c r="P2472" t="s">
        <v>8279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7">
        <f t="shared" si="229"/>
        <v>37.647058823529413</v>
      </c>
      <c r="N2473" t="b">
        <v>1</v>
      </c>
      <c r="O2473" s="6">
        <f t="shared" si="228"/>
        <v>128</v>
      </c>
      <c r="P2473" t="s">
        <v>8279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7">
        <f t="shared" si="229"/>
        <v>97.904038461538462</v>
      </c>
      <c r="N2474" t="b">
        <v>1</v>
      </c>
      <c r="O2474" s="6">
        <f t="shared" si="228"/>
        <v>136</v>
      </c>
      <c r="P2474" t="s">
        <v>8279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7">
        <f t="shared" si="229"/>
        <v>42.553191489361701</v>
      </c>
      <c r="N2475" t="b">
        <v>1</v>
      </c>
      <c r="O2475" s="6">
        <f t="shared" si="228"/>
        <v>100</v>
      </c>
      <c r="P2475" t="s">
        <v>8279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7">
        <f t="shared" si="229"/>
        <v>131.58368421052631</v>
      </c>
      <c r="N2476" t="b">
        <v>1</v>
      </c>
      <c r="O2476" s="6">
        <f t="shared" si="228"/>
        <v>100</v>
      </c>
      <c r="P2476" t="s">
        <v>8279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7">
        <f t="shared" si="229"/>
        <v>32.320987654320987</v>
      </c>
      <c r="N2477" t="b">
        <v>1</v>
      </c>
      <c r="O2477" s="6">
        <f t="shared" si="228"/>
        <v>105</v>
      </c>
      <c r="P2477" t="s">
        <v>8279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7">
        <f t="shared" si="229"/>
        <v>61.103999999999999</v>
      </c>
      <c r="N2478" t="b">
        <v>1</v>
      </c>
      <c r="O2478" s="6">
        <f t="shared" si="228"/>
        <v>105</v>
      </c>
      <c r="P2478" t="s">
        <v>8279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7">
        <f t="shared" si="229"/>
        <v>31.341463414634145</v>
      </c>
      <c r="N2479" t="b">
        <v>1</v>
      </c>
      <c r="O2479" s="6">
        <f t="shared" si="228"/>
        <v>171</v>
      </c>
      <c r="P2479" t="s">
        <v>8279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7">
        <f t="shared" si="229"/>
        <v>129.1139240506329</v>
      </c>
      <c r="N2480" t="b">
        <v>1</v>
      </c>
      <c r="O2480" s="6">
        <f t="shared" si="228"/>
        <v>128</v>
      </c>
      <c r="P2480" t="s">
        <v>8279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7">
        <f t="shared" si="229"/>
        <v>25.020624999999999</v>
      </c>
      <c r="N2481" t="b">
        <v>1</v>
      </c>
      <c r="O2481" s="6">
        <f t="shared" si="228"/>
        <v>133</v>
      </c>
      <c r="P2481" t="s">
        <v>8279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7">
        <f t="shared" si="229"/>
        <v>250</v>
      </c>
      <c r="N2482" t="b">
        <v>1</v>
      </c>
      <c r="O2482" s="6">
        <f t="shared" si="228"/>
        <v>100</v>
      </c>
      <c r="P2482" t="s">
        <v>8279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7">
        <f t="shared" si="229"/>
        <v>47.541473684210523</v>
      </c>
      <c r="N2483" t="b">
        <v>1</v>
      </c>
      <c r="O2483" s="6">
        <f t="shared" si="228"/>
        <v>113</v>
      </c>
      <c r="P2483" t="s">
        <v>8279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7">
        <f t="shared" si="229"/>
        <v>40.04</v>
      </c>
      <c r="N2484" t="b">
        <v>1</v>
      </c>
      <c r="O2484" s="6">
        <f t="shared" si="228"/>
        <v>100</v>
      </c>
      <c r="P2484" t="s">
        <v>8279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7">
        <f t="shared" si="229"/>
        <v>65.84210526315789</v>
      </c>
      <c r="N2485" t="b">
        <v>1</v>
      </c>
      <c r="O2485" s="6">
        <f t="shared" si="228"/>
        <v>114</v>
      </c>
      <c r="P2485" t="s">
        <v>8279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7">
        <f t="shared" si="229"/>
        <v>46.401222222222216</v>
      </c>
      <c r="N2486" t="b">
        <v>1</v>
      </c>
      <c r="O2486" s="6">
        <f t="shared" si="228"/>
        <v>119</v>
      </c>
      <c r="P2486" t="s">
        <v>8279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7">
        <f t="shared" si="229"/>
        <v>50.365853658536587</v>
      </c>
      <c r="N2487" t="b">
        <v>1</v>
      </c>
      <c r="O2487" s="6">
        <f t="shared" si="228"/>
        <v>103</v>
      </c>
      <c r="P2487" t="s">
        <v>8279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7">
        <f t="shared" si="229"/>
        <v>26.566666666666666</v>
      </c>
      <c r="N2488" t="b">
        <v>1</v>
      </c>
      <c r="O2488" s="6">
        <f t="shared" si="228"/>
        <v>266</v>
      </c>
      <c r="P2488" t="s">
        <v>8279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7">
        <f t="shared" si="229"/>
        <v>39.493684210526318</v>
      </c>
      <c r="N2489" t="b">
        <v>1</v>
      </c>
      <c r="O2489" s="6">
        <f t="shared" si="228"/>
        <v>100</v>
      </c>
      <c r="P2489" t="s">
        <v>8279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7">
        <f t="shared" si="229"/>
        <v>49.246153846153845</v>
      </c>
      <c r="N2490" t="b">
        <v>1</v>
      </c>
      <c r="O2490" s="6">
        <f t="shared" si="228"/>
        <v>107</v>
      </c>
      <c r="P2490" t="s">
        <v>8279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7">
        <f t="shared" si="229"/>
        <v>62.38</v>
      </c>
      <c r="N2491" t="b">
        <v>1</v>
      </c>
      <c r="O2491" s="6">
        <f t="shared" si="228"/>
        <v>134</v>
      </c>
      <c r="P2491" t="s">
        <v>8279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7">
        <f t="shared" si="229"/>
        <v>37.9375</v>
      </c>
      <c r="N2492" t="b">
        <v>1</v>
      </c>
      <c r="O2492" s="6">
        <f t="shared" si="228"/>
        <v>121</v>
      </c>
      <c r="P2492" t="s">
        <v>8279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7">
        <f t="shared" si="229"/>
        <v>51.6</v>
      </c>
      <c r="N2493" t="b">
        <v>1</v>
      </c>
      <c r="O2493" s="6">
        <f t="shared" si="228"/>
        <v>103</v>
      </c>
      <c r="P2493" t="s">
        <v>8279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7">
        <f t="shared" si="229"/>
        <v>27.777777777777779</v>
      </c>
      <c r="N2494" t="b">
        <v>1</v>
      </c>
      <c r="O2494" s="6">
        <f t="shared" si="228"/>
        <v>125</v>
      </c>
      <c r="P2494" t="s">
        <v>8279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7">
        <f t="shared" si="229"/>
        <v>99.382239382239376</v>
      </c>
      <c r="N2495" t="b">
        <v>1</v>
      </c>
      <c r="O2495" s="6">
        <f t="shared" si="228"/>
        <v>129</v>
      </c>
      <c r="P2495" t="s">
        <v>8279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7">
        <f t="shared" si="229"/>
        <v>38.848205128205123</v>
      </c>
      <c r="N2496" t="b">
        <v>1</v>
      </c>
      <c r="O2496" s="6">
        <f t="shared" si="228"/>
        <v>101</v>
      </c>
      <c r="P2496" t="s">
        <v>8279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7">
        <f t="shared" si="229"/>
        <v>45.548809523809524</v>
      </c>
      <c r="N2497" t="b">
        <v>1</v>
      </c>
      <c r="O2497" s="6">
        <f t="shared" si="228"/>
        <v>128</v>
      </c>
      <c r="P2497" t="s">
        <v>8279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7">
        <f t="shared" si="229"/>
        <v>600</v>
      </c>
      <c r="N2498" t="b">
        <v>1</v>
      </c>
      <c r="O2498" s="6">
        <f t="shared" ref="O2498:O2561" si="234">ROUND((E2498/D2498)*100,0)</f>
        <v>100</v>
      </c>
      <c r="P2498" t="s">
        <v>8279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7">
        <f t="shared" ref="M2499:M2562" si="235">IF(L2499 = 0, 0, E2499/L2499)</f>
        <v>80.551071428571419</v>
      </c>
      <c r="N2499" t="b">
        <v>1</v>
      </c>
      <c r="O2499" s="6">
        <f t="shared" si="234"/>
        <v>113</v>
      </c>
      <c r="P2499" t="s">
        <v>8279</v>
      </c>
      <c r="Q2499" t="str">
        <f t="shared" ref="Q2499:Q2562" si="236">LEFT(P2499,FIND("/",P2499)-1)</f>
        <v>music</v>
      </c>
      <c r="R2499" t="str">
        <f t="shared" ref="R2499:R2562" si="237">REPLACE(P2499,1,FIND("/",P2499),"")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7">
        <f t="shared" si="235"/>
        <v>52.8</v>
      </c>
      <c r="N2500" t="b">
        <v>1</v>
      </c>
      <c r="O2500" s="6">
        <f t="shared" si="234"/>
        <v>106</v>
      </c>
      <c r="P2500" t="s">
        <v>8279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7">
        <f t="shared" si="235"/>
        <v>47.676470588235297</v>
      </c>
      <c r="N2501" t="b">
        <v>1</v>
      </c>
      <c r="O2501" s="6">
        <f t="shared" si="234"/>
        <v>203</v>
      </c>
      <c r="P2501" t="s">
        <v>8279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7">
        <f t="shared" si="235"/>
        <v>23.448275862068964</v>
      </c>
      <c r="N2502" t="b">
        <v>1</v>
      </c>
      <c r="O2502" s="6">
        <f t="shared" si="234"/>
        <v>113</v>
      </c>
      <c r="P2502" t="s">
        <v>8279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7">
        <f t="shared" si="235"/>
        <v>40.142857142857146</v>
      </c>
      <c r="N2503" t="b">
        <v>0</v>
      </c>
      <c r="O2503" s="6">
        <f t="shared" si="234"/>
        <v>3</v>
      </c>
      <c r="P2503" t="s">
        <v>8299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7">
        <f t="shared" si="235"/>
        <v>17.2</v>
      </c>
      <c r="N2504" t="b">
        <v>0</v>
      </c>
      <c r="O2504" s="6">
        <f t="shared" si="234"/>
        <v>0</v>
      </c>
      <c r="P2504" t="s">
        <v>8299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7">
        <f t="shared" si="235"/>
        <v>0</v>
      </c>
      <c r="N2505" t="b">
        <v>0</v>
      </c>
      <c r="O2505" s="6">
        <f t="shared" si="234"/>
        <v>0</v>
      </c>
      <c r="P2505" t="s">
        <v>8299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7">
        <f t="shared" si="235"/>
        <v>0</v>
      </c>
      <c r="N2506" t="b">
        <v>0</v>
      </c>
      <c r="O2506" s="6">
        <f t="shared" si="234"/>
        <v>0</v>
      </c>
      <c r="P2506" t="s">
        <v>8299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7">
        <f t="shared" si="235"/>
        <v>0</v>
      </c>
      <c r="N2507" t="b">
        <v>0</v>
      </c>
      <c r="O2507" s="6">
        <f t="shared" si="234"/>
        <v>0</v>
      </c>
      <c r="P2507" t="s">
        <v>8299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7">
        <f t="shared" si="235"/>
        <v>15</v>
      </c>
      <c r="N2508" t="b">
        <v>0</v>
      </c>
      <c r="O2508" s="6">
        <f t="shared" si="234"/>
        <v>1</v>
      </c>
      <c r="P2508" t="s">
        <v>8299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7">
        <f t="shared" si="235"/>
        <v>0</v>
      </c>
      <c r="N2509" t="b">
        <v>0</v>
      </c>
      <c r="O2509" s="6">
        <f t="shared" si="234"/>
        <v>0</v>
      </c>
      <c r="P2509" t="s">
        <v>8299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7">
        <f t="shared" si="235"/>
        <v>0</v>
      </c>
      <c r="N2510" t="b">
        <v>0</v>
      </c>
      <c r="O2510" s="6">
        <f t="shared" si="234"/>
        <v>0</v>
      </c>
      <c r="P2510" t="s">
        <v>8299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7">
        <f t="shared" si="235"/>
        <v>35.714285714285715</v>
      </c>
      <c r="N2511" t="b">
        <v>0</v>
      </c>
      <c r="O2511" s="6">
        <f t="shared" si="234"/>
        <v>1</v>
      </c>
      <c r="P2511" t="s">
        <v>8299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7">
        <f t="shared" si="235"/>
        <v>37.5</v>
      </c>
      <c r="N2512" t="b">
        <v>0</v>
      </c>
      <c r="O2512" s="6">
        <f t="shared" si="234"/>
        <v>0</v>
      </c>
      <c r="P2512" t="s">
        <v>8299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7">
        <f t="shared" si="235"/>
        <v>0</v>
      </c>
      <c r="N2513" t="b">
        <v>0</v>
      </c>
      <c r="O2513" s="6">
        <f t="shared" si="234"/>
        <v>0</v>
      </c>
      <c r="P2513" t="s">
        <v>8299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7">
        <f t="shared" si="235"/>
        <v>0</v>
      </c>
      <c r="N2514" t="b">
        <v>0</v>
      </c>
      <c r="O2514" s="6">
        <f t="shared" si="234"/>
        <v>0</v>
      </c>
      <c r="P2514" t="s">
        <v>8299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7">
        <f t="shared" si="235"/>
        <v>0</v>
      </c>
      <c r="N2515" t="b">
        <v>0</v>
      </c>
      <c r="O2515" s="6">
        <f t="shared" si="234"/>
        <v>0</v>
      </c>
      <c r="P2515" t="s">
        <v>8299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7">
        <f t="shared" si="235"/>
        <v>52.5</v>
      </c>
      <c r="N2516" t="b">
        <v>0</v>
      </c>
      <c r="O2516" s="6">
        <f t="shared" si="234"/>
        <v>2</v>
      </c>
      <c r="P2516" t="s">
        <v>8299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7">
        <f t="shared" si="235"/>
        <v>77.5</v>
      </c>
      <c r="N2517" t="b">
        <v>0</v>
      </c>
      <c r="O2517" s="6">
        <f t="shared" si="234"/>
        <v>19</v>
      </c>
      <c r="P2517" t="s">
        <v>8299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7">
        <f t="shared" si="235"/>
        <v>0</v>
      </c>
      <c r="N2518" t="b">
        <v>0</v>
      </c>
      <c r="O2518" s="6">
        <f t="shared" si="234"/>
        <v>0</v>
      </c>
      <c r="P2518" t="s">
        <v>8299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7">
        <f t="shared" si="235"/>
        <v>53.545454545454547</v>
      </c>
      <c r="N2519" t="b">
        <v>0</v>
      </c>
      <c r="O2519" s="6">
        <f t="shared" si="234"/>
        <v>10</v>
      </c>
      <c r="P2519" t="s">
        <v>8299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7">
        <f t="shared" si="235"/>
        <v>0</v>
      </c>
      <c r="N2520" t="b">
        <v>0</v>
      </c>
      <c r="O2520" s="6">
        <f t="shared" si="234"/>
        <v>0</v>
      </c>
      <c r="P2520" t="s">
        <v>8299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7">
        <f t="shared" si="235"/>
        <v>16.25</v>
      </c>
      <c r="N2521" t="b">
        <v>0</v>
      </c>
      <c r="O2521" s="6">
        <f t="shared" si="234"/>
        <v>0</v>
      </c>
      <c r="P2521" t="s">
        <v>8299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7">
        <f t="shared" si="235"/>
        <v>0</v>
      </c>
      <c r="N2522" t="b">
        <v>0</v>
      </c>
      <c r="O2522" s="6">
        <f t="shared" si="234"/>
        <v>0</v>
      </c>
      <c r="P2522" t="s">
        <v>8299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7">
        <f t="shared" si="235"/>
        <v>103.68174242424243</v>
      </c>
      <c r="N2523" t="b">
        <v>1</v>
      </c>
      <c r="O2523" s="6">
        <f t="shared" si="234"/>
        <v>109</v>
      </c>
      <c r="P2523" t="s">
        <v>8300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7">
        <f t="shared" si="235"/>
        <v>185.18518518518519</v>
      </c>
      <c r="N2524" t="b">
        <v>1</v>
      </c>
      <c r="O2524" s="6">
        <f t="shared" si="234"/>
        <v>100</v>
      </c>
      <c r="P2524" t="s">
        <v>8300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7">
        <f t="shared" si="235"/>
        <v>54.153846153846153</v>
      </c>
      <c r="N2525" t="b">
        <v>1</v>
      </c>
      <c r="O2525" s="6">
        <f t="shared" si="234"/>
        <v>156</v>
      </c>
      <c r="P2525" t="s">
        <v>8300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7">
        <f t="shared" si="235"/>
        <v>177.2093023255814</v>
      </c>
      <c r="N2526" t="b">
        <v>1</v>
      </c>
      <c r="O2526" s="6">
        <f t="shared" si="234"/>
        <v>102</v>
      </c>
      <c r="P2526" t="s">
        <v>8300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7">
        <f t="shared" si="235"/>
        <v>100.325</v>
      </c>
      <c r="N2527" t="b">
        <v>1</v>
      </c>
      <c r="O2527" s="6">
        <f t="shared" si="234"/>
        <v>100</v>
      </c>
      <c r="P2527" t="s">
        <v>8300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7">
        <f t="shared" si="235"/>
        <v>136.90909090909091</v>
      </c>
      <c r="N2528" t="b">
        <v>1</v>
      </c>
      <c r="O2528" s="6">
        <f t="shared" si="234"/>
        <v>113</v>
      </c>
      <c r="P2528" t="s">
        <v>8300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7">
        <f t="shared" si="235"/>
        <v>57.535211267605632</v>
      </c>
      <c r="N2529" t="b">
        <v>1</v>
      </c>
      <c r="O2529" s="6">
        <f t="shared" si="234"/>
        <v>102</v>
      </c>
      <c r="P2529" t="s">
        <v>8300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7">
        <f t="shared" si="235"/>
        <v>52.962839506172834</v>
      </c>
      <c r="N2530" t="b">
        <v>1</v>
      </c>
      <c r="O2530" s="6">
        <f t="shared" si="234"/>
        <v>107</v>
      </c>
      <c r="P2530" t="s">
        <v>8300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7">
        <f t="shared" si="235"/>
        <v>82.328947368421055</v>
      </c>
      <c r="N2531" t="b">
        <v>1</v>
      </c>
      <c r="O2531" s="6">
        <f t="shared" si="234"/>
        <v>104</v>
      </c>
      <c r="P2531" t="s">
        <v>8300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7">
        <f t="shared" si="235"/>
        <v>135.41666666666666</v>
      </c>
      <c r="N2532" t="b">
        <v>1</v>
      </c>
      <c r="O2532" s="6">
        <f t="shared" si="234"/>
        <v>100</v>
      </c>
      <c r="P2532" t="s">
        <v>8300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7">
        <f t="shared" si="235"/>
        <v>74.06557377049181</v>
      </c>
      <c r="N2533" t="b">
        <v>1</v>
      </c>
      <c r="O2533" s="6">
        <f t="shared" si="234"/>
        <v>100</v>
      </c>
      <c r="P2533" t="s">
        <v>8300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7">
        <f t="shared" si="235"/>
        <v>84.083333333333329</v>
      </c>
      <c r="N2534" t="b">
        <v>1</v>
      </c>
      <c r="O2534" s="6">
        <f t="shared" si="234"/>
        <v>126</v>
      </c>
      <c r="P2534" t="s">
        <v>8300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7">
        <f t="shared" si="235"/>
        <v>61.029411764705884</v>
      </c>
      <c r="N2535" t="b">
        <v>1</v>
      </c>
      <c r="O2535" s="6">
        <f t="shared" si="234"/>
        <v>111</v>
      </c>
      <c r="P2535" t="s">
        <v>8300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7">
        <f t="shared" si="235"/>
        <v>150</v>
      </c>
      <c r="N2536" t="b">
        <v>1</v>
      </c>
      <c r="O2536" s="6">
        <f t="shared" si="234"/>
        <v>105</v>
      </c>
      <c r="P2536" t="s">
        <v>8300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7">
        <f t="shared" si="235"/>
        <v>266.08974358974359</v>
      </c>
      <c r="N2537" t="b">
        <v>1</v>
      </c>
      <c r="O2537" s="6">
        <f t="shared" si="234"/>
        <v>104</v>
      </c>
      <c r="P2537" t="s">
        <v>8300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7">
        <f t="shared" si="235"/>
        <v>7.25</v>
      </c>
      <c r="N2538" t="b">
        <v>1</v>
      </c>
      <c r="O2538" s="6">
        <f t="shared" si="234"/>
        <v>116</v>
      </c>
      <c r="P2538" t="s">
        <v>8300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7">
        <f t="shared" si="235"/>
        <v>100</v>
      </c>
      <c r="N2539" t="b">
        <v>1</v>
      </c>
      <c r="O2539" s="6">
        <f t="shared" si="234"/>
        <v>110</v>
      </c>
      <c r="P2539" t="s">
        <v>8300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7">
        <f t="shared" si="235"/>
        <v>109.96308108108107</v>
      </c>
      <c r="N2540" t="b">
        <v>1</v>
      </c>
      <c r="O2540" s="6">
        <f t="shared" si="234"/>
        <v>113</v>
      </c>
      <c r="P2540" t="s">
        <v>8300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7">
        <f t="shared" si="235"/>
        <v>169.91525423728814</v>
      </c>
      <c r="N2541" t="b">
        <v>1</v>
      </c>
      <c r="O2541" s="6">
        <f t="shared" si="234"/>
        <v>100</v>
      </c>
      <c r="P2541" t="s">
        <v>8300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7">
        <f t="shared" si="235"/>
        <v>95.740740740740748</v>
      </c>
      <c r="N2542" t="b">
        <v>1</v>
      </c>
      <c r="O2542" s="6">
        <f t="shared" si="234"/>
        <v>103</v>
      </c>
      <c r="P2542" t="s">
        <v>8300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7">
        <f t="shared" si="235"/>
        <v>59.460317460317462</v>
      </c>
      <c r="N2543" t="b">
        <v>1</v>
      </c>
      <c r="O2543" s="6">
        <f t="shared" si="234"/>
        <v>107</v>
      </c>
      <c r="P2543" t="s">
        <v>8300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7">
        <f t="shared" si="235"/>
        <v>55.769230769230766</v>
      </c>
      <c r="N2544" t="b">
        <v>1</v>
      </c>
      <c r="O2544" s="6">
        <f t="shared" si="234"/>
        <v>104</v>
      </c>
      <c r="P2544" t="s">
        <v>8300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7">
        <f t="shared" si="235"/>
        <v>30.076923076923077</v>
      </c>
      <c r="N2545" t="b">
        <v>1</v>
      </c>
      <c r="O2545" s="6">
        <f t="shared" si="234"/>
        <v>156</v>
      </c>
      <c r="P2545" t="s">
        <v>8300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7">
        <f t="shared" si="235"/>
        <v>88.438596491228068</v>
      </c>
      <c r="N2546" t="b">
        <v>1</v>
      </c>
      <c r="O2546" s="6">
        <f t="shared" si="234"/>
        <v>101</v>
      </c>
      <c r="P2546" t="s">
        <v>8300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7">
        <f t="shared" si="235"/>
        <v>64.032786885245898</v>
      </c>
      <c r="N2547" t="b">
        <v>1</v>
      </c>
      <c r="O2547" s="6">
        <f t="shared" si="234"/>
        <v>195</v>
      </c>
      <c r="P2547" t="s">
        <v>8300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7">
        <f t="shared" si="235"/>
        <v>60.153846153846153</v>
      </c>
      <c r="N2548" t="b">
        <v>1</v>
      </c>
      <c r="O2548" s="6">
        <f t="shared" si="234"/>
        <v>112</v>
      </c>
      <c r="P2548" t="s">
        <v>8300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7">
        <f t="shared" si="235"/>
        <v>49.194029850746269</v>
      </c>
      <c r="N2549" t="b">
        <v>1</v>
      </c>
      <c r="O2549" s="6">
        <f t="shared" si="234"/>
        <v>120</v>
      </c>
      <c r="P2549" t="s">
        <v>8300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7">
        <f t="shared" si="235"/>
        <v>165.16216216216216</v>
      </c>
      <c r="N2550" t="b">
        <v>1</v>
      </c>
      <c r="O2550" s="6">
        <f t="shared" si="234"/>
        <v>102</v>
      </c>
      <c r="P2550" t="s">
        <v>8300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7">
        <f t="shared" si="235"/>
        <v>43.621621621621621</v>
      </c>
      <c r="N2551" t="b">
        <v>1</v>
      </c>
      <c r="O2551" s="6">
        <f t="shared" si="234"/>
        <v>103</v>
      </c>
      <c r="P2551" t="s">
        <v>8300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7">
        <f t="shared" si="235"/>
        <v>43.7</v>
      </c>
      <c r="N2552" t="b">
        <v>1</v>
      </c>
      <c r="O2552" s="6">
        <f t="shared" si="234"/>
        <v>101</v>
      </c>
      <c r="P2552" t="s">
        <v>8300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7">
        <f t="shared" si="235"/>
        <v>67.419642857142861</v>
      </c>
      <c r="N2553" t="b">
        <v>1</v>
      </c>
      <c r="O2553" s="6">
        <f t="shared" si="234"/>
        <v>103</v>
      </c>
      <c r="P2553" t="s">
        <v>8300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7">
        <f t="shared" si="235"/>
        <v>177.5</v>
      </c>
      <c r="N2554" t="b">
        <v>1</v>
      </c>
      <c r="O2554" s="6">
        <f t="shared" si="234"/>
        <v>107</v>
      </c>
      <c r="P2554" t="s">
        <v>8300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7">
        <f t="shared" si="235"/>
        <v>38.883333333333333</v>
      </c>
      <c r="N2555" t="b">
        <v>1</v>
      </c>
      <c r="O2555" s="6">
        <f t="shared" si="234"/>
        <v>156</v>
      </c>
      <c r="P2555" t="s">
        <v>8300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7">
        <f t="shared" si="235"/>
        <v>54.985074626865675</v>
      </c>
      <c r="N2556" t="b">
        <v>1</v>
      </c>
      <c r="O2556" s="6">
        <f t="shared" si="234"/>
        <v>123</v>
      </c>
      <c r="P2556" t="s">
        <v>8300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7">
        <f t="shared" si="235"/>
        <v>61.342857142857142</v>
      </c>
      <c r="N2557" t="b">
        <v>1</v>
      </c>
      <c r="O2557" s="6">
        <f t="shared" si="234"/>
        <v>107</v>
      </c>
      <c r="P2557" t="s">
        <v>8300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7">
        <f t="shared" si="235"/>
        <v>23.117647058823529</v>
      </c>
      <c r="N2558" t="b">
        <v>1</v>
      </c>
      <c r="O2558" s="6">
        <f t="shared" si="234"/>
        <v>106</v>
      </c>
      <c r="P2558" t="s">
        <v>8300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7">
        <f t="shared" si="235"/>
        <v>29.611111111111111</v>
      </c>
      <c r="N2559" t="b">
        <v>1</v>
      </c>
      <c r="O2559" s="6">
        <f t="shared" si="234"/>
        <v>118</v>
      </c>
      <c r="P2559" t="s">
        <v>8300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7">
        <f t="shared" si="235"/>
        <v>75.611111111111114</v>
      </c>
      <c r="N2560" t="b">
        <v>1</v>
      </c>
      <c r="O2560" s="6">
        <f t="shared" si="234"/>
        <v>109</v>
      </c>
      <c r="P2560" t="s">
        <v>8300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7">
        <f t="shared" si="235"/>
        <v>35.6</v>
      </c>
      <c r="N2561" t="b">
        <v>1</v>
      </c>
      <c r="O2561" s="6">
        <f t="shared" si="234"/>
        <v>111</v>
      </c>
      <c r="P2561" t="s">
        <v>8300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7">
        <f t="shared" si="235"/>
        <v>143</v>
      </c>
      <c r="N2562" t="b">
        <v>1</v>
      </c>
      <c r="O2562" s="6">
        <f t="shared" ref="O2562:O2625" si="240">ROUND((E2562/D2562)*100,0)</f>
        <v>100</v>
      </c>
      <c r="P2562" t="s">
        <v>8300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7">
        <f t="shared" ref="M2563:M2626" si="241">IF(L2563 = 0, 0, E2563/L2563)</f>
        <v>0</v>
      </c>
      <c r="N2563" t="b">
        <v>0</v>
      </c>
      <c r="O2563" s="6">
        <f t="shared" si="240"/>
        <v>0</v>
      </c>
      <c r="P2563" t="s">
        <v>8284</v>
      </c>
      <c r="Q2563" t="str">
        <f t="shared" ref="Q2563:Q2626" si="242">LEFT(P2563,FIND("/",P2563)-1)</f>
        <v>food</v>
      </c>
      <c r="R2563" t="str">
        <f t="shared" ref="R2563:R2626" si="243">REPLACE(P2563,1,FIND("/",P2563),"")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7">
        <f t="shared" si="241"/>
        <v>25</v>
      </c>
      <c r="N2564" t="b">
        <v>0</v>
      </c>
      <c r="O2564" s="6">
        <f t="shared" si="240"/>
        <v>1</v>
      </c>
      <c r="P2564" t="s">
        <v>8284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7">
        <f t="shared" si="241"/>
        <v>0</v>
      </c>
      <c r="N2565" t="b">
        <v>0</v>
      </c>
      <c r="O2565" s="6">
        <f t="shared" si="240"/>
        <v>0</v>
      </c>
      <c r="P2565" t="s">
        <v>8284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7">
        <f t="shared" si="241"/>
        <v>0</v>
      </c>
      <c r="N2566" t="b">
        <v>0</v>
      </c>
      <c r="O2566" s="6">
        <f t="shared" si="240"/>
        <v>0</v>
      </c>
      <c r="P2566" t="s">
        <v>8284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7">
        <f t="shared" si="241"/>
        <v>100</v>
      </c>
      <c r="N2567" t="b">
        <v>0</v>
      </c>
      <c r="O2567" s="6">
        <f t="shared" si="240"/>
        <v>1</v>
      </c>
      <c r="P2567" t="s">
        <v>8284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7">
        <f t="shared" si="241"/>
        <v>0</v>
      </c>
      <c r="N2568" t="b">
        <v>0</v>
      </c>
      <c r="O2568" s="6">
        <f t="shared" si="240"/>
        <v>0</v>
      </c>
      <c r="P2568" t="s">
        <v>8284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7">
        <f t="shared" si="241"/>
        <v>60</v>
      </c>
      <c r="N2569" t="b">
        <v>0</v>
      </c>
      <c r="O2569" s="6">
        <f t="shared" si="240"/>
        <v>0</v>
      </c>
      <c r="P2569" t="s">
        <v>8284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7">
        <f t="shared" si="241"/>
        <v>50</v>
      </c>
      <c r="N2570" t="b">
        <v>0</v>
      </c>
      <c r="O2570" s="6">
        <f t="shared" si="240"/>
        <v>1</v>
      </c>
      <c r="P2570" t="s">
        <v>8284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7">
        <f t="shared" si="241"/>
        <v>72.5</v>
      </c>
      <c r="N2571" t="b">
        <v>0</v>
      </c>
      <c r="O2571" s="6">
        <f t="shared" si="240"/>
        <v>2</v>
      </c>
      <c r="P2571" t="s">
        <v>8284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7">
        <f t="shared" si="241"/>
        <v>29.5</v>
      </c>
      <c r="N2572" t="b">
        <v>0</v>
      </c>
      <c r="O2572" s="6">
        <f t="shared" si="240"/>
        <v>1</v>
      </c>
      <c r="P2572" t="s">
        <v>8284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7">
        <f t="shared" si="241"/>
        <v>62.5</v>
      </c>
      <c r="N2573" t="b">
        <v>0</v>
      </c>
      <c r="O2573" s="6">
        <f t="shared" si="240"/>
        <v>0</v>
      </c>
      <c r="P2573" t="s">
        <v>8284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7">
        <f t="shared" si="241"/>
        <v>0</v>
      </c>
      <c r="N2574" t="b">
        <v>0</v>
      </c>
      <c r="O2574" s="6">
        <f t="shared" si="240"/>
        <v>0</v>
      </c>
      <c r="P2574" t="s">
        <v>8284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7">
        <f t="shared" si="241"/>
        <v>0</v>
      </c>
      <c r="N2575" t="b">
        <v>0</v>
      </c>
      <c r="O2575" s="6">
        <f t="shared" si="240"/>
        <v>0</v>
      </c>
      <c r="P2575" t="s">
        <v>8284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7">
        <f t="shared" si="241"/>
        <v>0</v>
      </c>
      <c r="N2576" t="b">
        <v>0</v>
      </c>
      <c r="O2576" s="6">
        <f t="shared" si="240"/>
        <v>0</v>
      </c>
      <c r="P2576" t="s">
        <v>8284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7">
        <f t="shared" si="241"/>
        <v>0</v>
      </c>
      <c r="N2577" t="b">
        <v>0</v>
      </c>
      <c r="O2577" s="6">
        <f t="shared" si="240"/>
        <v>0</v>
      </c>
      <c r="P2577" t="s">
        <v>8284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7">
        <f t="shared" si="241"/>
        <v>0</v>
      </c>
      <c r="N2578" t="b">
        <v>0</v>
      </c>
      <c r="O2578" s="6">
        <f t="shared" si="240"/>
        <v>0</v>
      </c>
      <c r="P2578" t="s">
        <v>8284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7">
        <f t="shared" si="241"/>
        <v>0</v>
      </c>
      <c r="N2579" t="b">
        <v>0</v>
      </c>
      <c r="O2579" s="6">
        <f t="shared" si="240"/>
        <v>0</v>
      </c>
      <c r="P2579" t="s">
        <v>8284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7">
        <f t="shared" si="241"/>
        <v>0</v>
      </c>
      <c r="N2580" t="b">
        <v>0</v>
      </c>
      <c r="O2580" s="6">
        <f t="shared" si="240"/>
        <v>0</v>
      </c>
      <c r="P2580" t="s">
        <v>8284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7">
        <f t="shared" si="241"/>
        <v>23.083333333333332</v>
      </c>
      <c r="N2581" t="b">
        <v>0</v>
      </c>
      <c r="O2581" s="6">
        <f t="shared" si="240"/>
        <v>0</v>
      </c>
      <c r="P2581" t="s">
        <v>8284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7">
        <f t="shared" si="241"/>
        <v>25.5</v>
      </c>
      <c r="N2582" t="b">
        <v>0</v>
      </c>
      <c r="O2582" s="6">
        <f t="shared" si="240"/>
        <v>1</v>
      </c>
      <c r="P2582" t="s">
        <v>8284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7">
        <f t="shared" si="241"/>
        <v>48.18181818181818</v>
      </c>
      <c r="N2583" t="b">
        <v>0</v>
      </c>
      <c r="O2583" s="6">
        <f t="shared" si="240"/>
        <v>11</v>
      </c>
      <c r="P2583" t="s">
        <v>8284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7">
        <f t="shared" si="241"/>
        <v>1</v>
      </c>
      <c r="N2584" t="b">
        <v>0</v>
      </c>
      <c r="O2584" s="6">
        <f t="shared" si="240"/>
        <v>0</v>
      </c>
      <c r="P2584" t="s">
        <v>8284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7">
        <f t="shared" si="241"/>
        <v>1</v>
      </c>
      <c r="N2585" t="b">
        <v>0</v>
      </c>
      <c r="O2585" s="6">
        <f t="shared" si="240"/>
        <v>1</v>
      </c>
      <c r="P2585" t="s">
        <v>8284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7">
        <f t="shared" si="241"/>
        <v>0</v>
      </c>
      <c r="N2586" t="b">
        <v>0</v>
      </c>
      <c r="O2586" s="6">
        <f t="shared" si="240"/>
        <v>0</v>
      </c>
      <c r="P2586" t="s">
        <v>8284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7">
        <f t="shared" si="241"/>
        <v>50</v>
      </c>
      <c r="N2587" t="b">
        <v>0</v>
      </c>
      <c r="O2587" s="6">
        <f t="shared" si="240"/>
        <v>0</v>
      </c>
      <c r="P2587" t="s">
        <v>8284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7">
        <f t="shared" si="241"/>
        <v>5</v>
      </c>
      <c r="N2588" t="b">
        <v>0</v>
      </c>
      <c r="O2588" s="6">
        <f t="shared" si="240"/>
        <v>0</v>
      </c>
      <c r="P2588" t="s">
        <v>8284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7">
        <f t="shared" si="241"/>
        <v>202.83333333333334</v>
      </c>
      <c r="N2589" t="b">
        <v>0</v>
      </c>
      <c r="O2589" s="6">
        <f t="shared" si="240"/>
        <v>2</v>
      </c>
      <c r="P2589" t="s">
        <v>8284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7">
        <f t="shared" si="241"/>
        <v>29.125</v>
      </c>
      <c r="N2590" t="b">
        <v>0</v>
      </c>
      <c r="O2590" s="6">
        <f t="shared" si="240"/>
        <v>4</v>
      </c>
      <c r="P2590" t="s">
        <v>8284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7">
        <f t="shared" si="241"/>
        <v>5</v>
      </c>
      <c r="N2591" t="b">
        <v>0</v>
      </c>
      <c r="O2591" s="6">
        <f t="shared" si="240"/>
        <v>0</v>
      </c>
      <c r="P2591" t="s">
        <v>8284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7">
        <f t="shared" si="241"/>
        <v>0</v>
      </c>
      <c r="N2592" t="b">
        <v>0</v>
      </c>
      <c r="O2592" s="6">
        <f t="shared" si="240"/>
        <v>0</v>
      </c>
      <c r="P2592" t="s">
        <v>8284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7">
        <f t="shared" si="241"/>
        <v>13</v>
      </c>
      <c r="N2593" t="b">
        <v>0</v>
      </c>
      <c r="O2593" s="6">
        <f t="shared" si="240"/>
        <v>2</v>
      </c>
      <c r="P2593" t="s">
        <v>8284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7">
        <f t="shared" si="241"/>
        <v>50</v>
      </c>
      <c r="N2594" t="b">
        <v>0</v>
      </c>
      <c r="O2594" s="6">
        <f t="shared" si="240"/>
        <v>0</v>
      </c>
      <c r="P2594" t="s">
        <v>8284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7">
        <f t="shared" si="241"/>
        <v>0</v>
      </c>
      <c r="N2595" t="b">
        <v>0</v>
      </c>
      <c r="O2595" s="6">
        <f t="shared" si="240"/>
        <v>0</v>
      </c>
      <c r="P2595" t="s">
        <v>8284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7">
        <f t="shared" si="241"/>
        <v>1</v>
      </c>
      <c r="N2596" t="b">
        <v>0</v>
      </c>
      <c r="O2596" s="6">
        <f t="shared" si="240"/>
        <v>0</v>
      </c>
      <c r="P2596" t="s">
        <v>8284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7">
        <f t="shared" si="241"/>
        <v>96.05263157894737</v>
      </c>
      <c r="N2597" t="b">
        <v>0</v>
      </c>
      <c r="O2597" s="6">
        <f t="shared" si="240"/>
        <v>12</v>
      </c>
      <c r="P2597" t="s">
        <v>8284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7">
        <f t="shared" si="241"/>
        <v>305.77777777777777</v>
      </c>
      <c r="N2598" t="b">
        <v>0</v>
      </c>
      <c r="O2598" s="6">
        <f t="shared" si="240"/>
        <v>24</v>
      </c>
      <c r="P2598" t="s">
        <v>8284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7">
        <f t="shared" si="241"/>
        <v>12.142857142857142</v>
      </c>
      <c r="N2599" t="b">
        <v>0</v>
      </c>
      <c r="O2599" s="6">
        <f t="shared" si="240"/>
        <v>6</v>
      </c>
      <c r="P2599" t="s">
        <v>8284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7">
        <f t="shared" si="241"/>
        <v>83.571428571428569</v>
      </c>
      <c r="N2600" t="b">
        <v>0</v>
      </c>
      <c r="O2600" s="6">
        <f t="shared" si="240"/>
        <v>39</v>
      </c>
      <c r="P2600" t="s">
        <v>8284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7">
        <f t="shared" si="241"/>
        <v>18</v>
      </c>
      <c r="N2601" t="b">
        <v>0</v>
      </c>
      <c r="O2601" s="6">
        <f t="shared" si="240"/>
        <v>1</v>
      </c>
      <c r="P2601" t="s">
        <v>8284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7">
        <f t="shared" si="241"/>
        <v>115.53333333333333</v>
      </c>
      <c r="N2602" t="b">
        <v>0</v>
      </c>
      <c r="O2602" s="6">
        <f t="shared" si="240"/>
        <v>7</v>
      </c>
      <c r="P2602" t="s">
        <v>8284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7">
        <f t="shared" si="241"/>
        <v>21.900662251655628</v>
      </c>
      <c r="N2603" t="b">
        <v>1</v>
      </c>
      <c r="O2603" s="6">
        <f t="shared" si="240"/>
        <v>661</v>
      </c>
      <c r="P2603" t="s">
        <v>8301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7">
        <f t="shared" si="241"/>
        <v>80.022494887525568</v>
      </c>
      <c r="N2604" t="b">
        <v>1</v>
      </c>
      <c r="O2604" s="6">
        <f t="shared" si="240"/>
        <v>326</v>
      </c>
      <c r="P2604" t="s">
        <v>8301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7">
        <f t="shared" si="241"/>
        <v>35.520000000000003</v>
      </c>
      <c r="N2605" t="b">
        <v>1</v>
      </c>
      <c r="O2605" s="6">
        <f t="shared" si="240"/>
        <v>101</v>
      </c>
      <c r="P2605" t="s">
        <v>8301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7">
        <f t="shared" si="241"/>
        <v>64.933333333333323</v>
      </c>
      <c r="N2606" t="b">
        <v>1</v>
      </c>
      <c r="O2606" s="6">
        <f t="shared" si="240"/>
        <v>104</v>
      </c>
      <c r="P2606" t="s">
        <v>8301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7">
        <f t="shared" si="241"/>
        <v>60.965703745743475</v>
      </c>
      <c r="N2607" t="b">
        <v>1</v>
      </c>
      <c r="O2607" s="6">
        <f t="shared" si="240"/>
        <v>107</v>
      </c>
      <c r="P2607" t="s">
        <v>8301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7">
        <f t="shared" si="241"/>
        <v>31.444155844155844</v>
      </c>
      <c r="N2608" t="b">
        <v>1</v>
      </c>
      <c r="O2608" s="6">
        <f t="shared" si="240"/>
        <v>110</v>
      </c>
      <c r="P2608" t="s">
        <v>8301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7">
        <f t="shared" si="241"/>
        <v>81.949748743718587</v>
      </c>
      <c r="N2609" t="b">
        <v>1</v>
      </c>
      <c r="O2609" s="6">
        <f t="shared" si="240"/>
        <v>408</v>
      </c>
      <c r="P2609" t="s">
        <v>8301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7">
        <f t="shared" si="241"/>
        <v>58.92763157894737</v>
      </c>
      <c r="N2610" t="b">
        <v>1</v>
      </c>
      <c r="O2610" s="6">
        <f t="shared" si="240"/>
        <v>224</v>
      </c>
      <c r="P2610" t="s">
        <v>8301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7">
        <f t="shared" si="241"/>
        <v>157.29347633136095</v>
      </c>
      <c r="N2611" t="b">
        <v>1</v>
      </c>
      <c r="O2611" s="6">
        <f t="shared" si="240"/>
        <v>304</v>
      </c>
      <c r="P2611" t="s">
        <v>8301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7">
        <f t="shared" si="241"/>
        <v>55.758509532062391</v>
      </c>
      <c r="N2612" t="b">
        <v>1</v>
      </c>
      <c r="O2612" s="6">
        <f t="shared" si="240"/>
        <v>141</v>
      </c>
      <c r="P2612" t="s">
        <v>8301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7">
        <f t="shared" si="241"/>
        <v>83.802893802893806</v>
      </c>
      <c r="N2613" t="b">
        <v>1</v>
      </c>
      <c r="O2613" s="6">
        <f t="shared" si="240"/>
        <v>2791</v>
      </c>
      <c r="P2613" t="s">
        <v>8301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7">
        <f t="shared" si="241"/>
        <v>58.422210884353746</v>
      </c>
      <c r="N2614" t="b">
        <v>1</v>
      </c>
      <c r="O2614" s="6">
        <f t="shared" si="240"/>
        <v>172</v>
      </c>
      <c r="P2614" t="s">
        <v>8301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7">
        <f t="shared" si="241"/>
        <v>270.57142857142856</v>
      </c>
      <c r="N2615" t="b">
        <v>1</v>
      </c>
      <c r="O2615" s="6">
        <f t="shared" si="240"/>
        <v>101</v>
      </c>
      <c r="P2615" t="s">
        <v>8301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7">
        <f t="shared" si="241"/>
        <v>107.1</v>
      </c>
      <c r="N2616" t="b">
        <v>1</v>
      </c>
      <c r="O2616" s="6">
        <f t="shared" si="240"/>
        <v>102</v>
      </c>
      <c r="P2616" t="s">
        <v>8301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7">
        <f t="shared" si="241"/>
        <v>47.180555555555557</v>
      </c>
      <c r="N2617" t="b">
        <v>1</v>
      </c>
      <c r="O2617" s="6">
        <f t="shared" si="240"/>
        <v>170</v>
      </c>
      <c r="P2617" t="s">
        <v>8301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7">
        <f t="shared" si="241"/>
        <v>120.30882352941177</v>
      </c>
      <c r="N2618" t="b">
        <v>1</v>
      </c>
      <c r="O2618" s="6">
        <f t="shared" si="240"/>
        <v>115</v>
      </c>
      <c r="P2618" t="s">
        <v>8301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7">
        <f t="shared" si="241"/>
        <v>27.59748427672956</v>
      </c>
      <c r="N2619" t="b">
        <v>1</v>
      </c>
      <c r="O2619" s="6">
        <f t="shared" si="240"/>
        <v>878</v>
      </c>
      <c r="P2619" t="s">
        <v>8301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7">
        <f t="shared" si="241"/>
        <v>205.2987012987013</v>
      </c>
      <c r="N2620" t="b">
        <v>1</v>
      </c>
      <c r="O2620" s="6">
        <f t="shared" si="240"/>
        <v>105</v>
      </c>
      <c r="P2620" t="s">
        <v>8301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7">
        <f t="shared" si="241"/>
        <v>35.547169811320757</v>
      </c>
      <c r="N2621" t="b">
        <v>1</v>
      </c>
      <c r="O2621" s="6">
        <f t="shared" si="240"/>
        <v>188</v>
      </c>
      <c r="P2621" t="s">
        <v>8301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7">
        <f t="shared" si="241"/>
        <v>74.639488409272587</v>
      </c>
      <c r="N2622" t="b">
        <v>1</v>
      </c>
      <c r="O2622" s="6">
        <f t="shared" si="240"/>
        <v>144</v>
      </c>
      <c r="P2622" t="s">
        <v>8301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7">
        <f t="shared" si="241"/>
        <v>47.058064516129029</v>
      </c>
      <c r="N2623" t="b">
        <v>1</v>
      </c>
      <c r="O2623" s="6">
        <f t="shared" si="240"/>
        <v>146</v>
      </c>
      <c r="P2623" t="s">
        <v>8301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7">
        <f t="shared" si="241"/>
        <v>26.591351351351353</v>
      </c>
      <c r="N2624" t="b">
        <v>1</v>
      </c>
      <c r="O2624" s="6">
        <f t="shared" si="240"/>
        <v>131</v>
      </c>
      <c r="P2624" t="s">
        <v>8301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7">
        <f t="shared" si="241"/>
        <v>36.774193548387096</v>
      </c>
      <c r="N2625" t="b">
        <v>1</v>
      </c>
      <c r="O2625" s="6">
        <f t="shared" si="240"/>
        <v>114</v>
      </c>
      <c r="P2625" t="s">
        <v>8301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7">
        <f t="shared" si="241"/>
        <v>31.820544982698959</v>
      </c>
      <c r="N2626" t="b">
        <v>1</v>
      </c>
      <c r="O2626" s="6">
        <f t="shared" ref="O2626:O2689" si="246">ROUND((E2626/D2626)*100,0)</f>
        <v>1379</v>
      </c>
      <c r="P2626" t="s">
        <v>8301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7">
        <f t="shared" ref="M2627:M2690" si="247">IF(L2627 = 0, 0, E2627/L2627)</f>
        <v>27.576923076923077</v>
      </c>
      <c r="N2627" t="b">
        <v>1</v>
      </c>
      <c r="O2627" s="6">
        <f t="shared" si="246"/>
        <v>956</v>
      </c>
      <c r="P2627" t="s">
        <v>8301</v>
      </c>
      <c r="Q2627" t="str">
        <f t="shared" ref="Q2627:Q2690" si="248">LEFT(P2627,FIND("/",P2627)-1)</f>
        <v>technology</v>
      </c>
      <c r="R2627" t="str">
        <f t="shared" ref="R2627:R2690" si="249">REPLACE(P2627,1,FIND("/",P2627),"")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7">
        <f t="shared" si="247"/>
        <v>56</v>
      </c>
      <c r="N2628" t="b">
        <v>1</v>
      </c>
      <c r="O2628" s="6">
        <f t="shared" si="246"/>
        <v>112</v>
      </c>
      <c r="P2628" t="s">
        <v>8301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7">
        <f t="shared" si="247"/>
        <v>21.555555555555557</v>
      </c>
      <c r="N2629" t="b">
        <v>1</v>
      </c>
      <c r="O2629" s="6">
        <f t="shared" si="246"/>
        <v>647</v>
      </c>
      <c r="P2629" t="s">
        <v>8301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7">
        <f t="shared" si="247"/>
        <v>44.095238095238095</v>
      </c>
      <c r="N2630" t="b">
        <v>1</v>
      </c>
      <c r="O2630" s="6">
        <f t="shared" si="246"/>
        <v>110</v>
      </c>
      <c r="P2630" t="s">
        <v>8301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7">
        <f t="shared" si="247"/>
        <v>63.87</v>
      </c>
      <c r="N2631" t="b">
        <v>1</v>
      </c>
      <c r="O2631" s="6">
        <f t="shared" si="246"/>
        <v>128</v>
      </c>
      <c r="P2631" t="s">
        <v>8301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7">
        <f t="shared" si="247"/>
        <v>38.987654320987652</v>
      </c>
      <c r="N2632" t="b">
        <v>1</v>
      </c>
      <c r="O2632" s="6">
        <f t="shared" si="246"/>
        <v>158</v>
      </c>
      <c r="P2632" t="s">
        <v>8301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7">
        <f t="shared" si="247"/>
        <v>80.185489510489504</v>
      </c>
      <c r="N2633" t="b">
        <v>1</v>
      </c>
      <c r="O2633" s="6">
        <f t="shared" si="246"/>
        <v>115</v>
      </c>
      <c r="P2633" t="s">
        <v>8301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7">
        <f t="shared" si="247"/>
        <v>34.904761904761905</v>
      </c>
      <c r="N2634" t="b">
        <v>1</v>
      </c>
      <c r="O2634" s="6">
        <f t="shared" si="246"/>
        <v>137</v>
      </c>
      <c r="P2634" t="s">
        <v>8301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7">
        <f t="shared" si="247"/>
        <v>89.100502512562812</v>
      </c>
      <c r="N2635" t="b">
        <v>1</v>
      </c>
      <c r="O2635" s="6">
        <f t="shared" si="246"/>
        <v>355</v>
      </c>
      <c r="P2635" t="s">
        <v>8301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7">
        <f t="shared" si="247"/>
        <v>39.44</v>
      </c>
      <c r="N2636" t="b">
        <v>1</v>
      </c>
      <c r="O2636" s="6">
        <f t="shared" si="246"/>
        <v>106</v>
      </c>
      <c r="P2636" t="s">
        <v>8301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7">
        <f t="shared" si="247"/>
        <v>136.9047619047619</v>
      </c>
      <c r="N2637" t="b">
        <v>1</v>
      </c>
      <c r="O2637" s="6">
        <f t="shared" si="246"/>
        <v>100</v>
      </c>
      <c r="P2637" t="s">
        <v>8301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7">
        <f t="shared" si="247"/>
        <v>37.46</v>
      </c>
      <c r="N2638" t="b">
        <v>1</v>
      </c>
      <c r="O2638" s="6">
        <f t="shared" si="246"/>
        <v>187</v>
      </c>
      <c r="P2638" t="s">
        <v>8301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7">
        <f t="shared" si="247"/>
        <v>31.96153846153846</v>
      </c>
      <c r="N2639" t="b">
        <v>1</v>
      </c>
      <c r="O2639" s="6">
        <f t="shared" si="246"/>
        <v>166</v>
      </c>
      <c r="P2639" t="s">
        <v>8301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7">
        <f t="shared" si="247"/>
        <v>25.214285714285715</v>
      </c>
      <c r="N2640" t="b">
        <v>1</v>
      </c>
      <c r="O2640" s="6">
        <f t="shared" si="246"/>
        <v>102</v>
      </c>
      <c r="P2640" t="s">
        <v>8301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7">
        <f t="shared" si="247"/>
        <v>10.040816326530612</v>
      </c>
      <c r="N2641" t="b">
        <v>1</v>
      </c>
      <c r="O2641" s="6">
        <f t="shared" si="246"/>
        <v>164</v>
      </c>
      <c r="P2641" t="s">
        <v>8301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7">
        <f t="shared" si="247"/>
        <v>45.94202898550725</v>
      </c>
      <c r="N2642" t="b">
        <v>1</v>
      </c>
      <c r="O2642" s="6">
        <f t="shared" si="246"/>
        <v>106</v>
      </c>
      <c r="P2642" t="s">
        <v>8301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7">
        <f t="shared" si="247"/>
        <v>15</v>
      </c>
      <c r="N2643" t="b">
        <v>0</v>
      </c>
      <c r="O2643" s="6">
        <f t="shared" si="246"/>
        <v>1</v>
      </c>
      <c r="P2643" t="s">
        <v>8301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7">
        <f t="shared" si="247"/>
        <v>0</v>
      </c>
      <c r="N2644" t="b">
        <v>0</v>
      </c>
      <c r="O2644" s="6">
        <f t="shared" si="246"/>
        <v>0</v>
      </c>
      <c r="P2644" t="s">
        <v>8301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7">
        <f t="shared" si="247"/>
        <v>223.58248500999335</v>
      </c>
      <c r="N2645" t="b">
        <v>0</v>
      </c>
      <c r="O2645" s="6">
        <f t="shared" si="246"/>
        <v>34</v>
      </c>
      <c r="P2645" t="s">
        <v>8301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7">
        <f t="shared" si="247"/>
        <v>39.480769230769234</v>
      </c>
      <c r="N2646" t="b">
        <v>0</v>
      </c>
      <c r="O2646" s="6">
        <f t="shared" si="246"/>
        <v>2</v>
      </c>
      <c r="P2646" t="s">
        <v>8301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7">
        <f t="shared" si="247"/>
        <v>91.304347826086953</v>
      </c>
      <c r="N2647" t="b">
        <v>0</v>
      </c>
      <c r="O2647" s="6">
        <f t="shared" si="246"/>
        <v>11</v>
      </c>
      <c r="P2647" t="s">
        <v>8301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7">
        <f t="shared" si="247"/>
        <v>78.666205607476627</v>
      </c>
      <c r="N2648" t="b">
        <v>0</v>
      </c>
      <c r="O2648" s="6">
        <f t="shared" si="246"/>
        <v>8</v>
      </c>
      <c r="P2648" t="s">
        <v>8301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7">
        <f t="shared" si="247"/>
        <v>12</v>
      </c>
      <c r="N2649" t="b">
        <v>0</v>
      </c>
      <c r="O2649" s="6">
        <f t="shared" si="246"/>
        <v>1</v>
      </c>
      <c r="P2649" t="s">
        <v>8301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7">
        <f t="shared" si="247"/>
        <v>17.666666666666668</v>
      </c>
      <c r="N2650" t="b">
        <v>0</v>
      </c>
      <c r="O2650" s="6">
        <f t="shared" si="246"/>
        <v>1</v>
      </c>
      <c r="P2650" t="s">
        <v>8301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7">
        <f t="shared" si="247"/>
        <v>41.333333333333336</v>
      </c>
      <c r="N2651" t="b">
        <v>0</v>
      </c>
      <c r="O2651" s="6">
        <f t="shared" si="246"/>
        <v>0</v>
      </c>
      <c r="P2651" t="s">
        <v>8301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7">
        <f t="shared" si="247"/>
        <v>71.599999999999994</v>
      </c>
      <c r="N2652" t="b">
        <v>0</v>
      </c>
      <c r="O2652" s="6">
        <f t="shared" si="246"/>
        <v>1</v>
      </c>
      <c r="P2652" t="s">
        <v>8301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7">
        <f t="shared" si="247"/>
        <v>307.8235294117647</v>
      </c>
      <c r="N2653" t="b">
        <v>0</v>
      </c>
      <c r="O2653" s="6">
        <f t="shared" si="246"/>
        <v>2</v>
      </c>
      <c r="P2653" t="s">
        <v>8301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7">
        <f t="shared" si="247"/>
        <v>80.454545454545453</v>
      </c>
      <c r="N2654" t="b">
        <v>0</v>
      </c>
      <c r="O2654" s="6">
        <f t="shared" si="246"/>
        <v>1</v>
      </c>
      <c r="P2654" t="s">
        <v>8301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7">
        <f t="shared" si="247"/>
        <v>83.942857142857136</v>
      </c>
      <c r="N2655" t="b">
        <v>0</v>
      </c>
      <c r="O2655" s="6">
        <f t="shared" si="246"/>
        <v>12</v>
      </c>
      <c r="P2655" t="s">
        <v>8301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7">
        <f t="shared" si="247"/>
        <v>8.5</v>
      </c>
      <c r="N2656" t="b">
        <v>0</v>
      </c>
      <c r="O2656" s="6">
        <f t="shared" si="246"/>
        <v>0</v>
      </c>
      <c r="P2656" t="s">
        <v>8301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7">
        <f t="shared" si="247"/>
        <v>73.372093023255815</v>
      </c>
      <c r="N2657" t="b">
        <v>0</v>
      </c>
      <c r="O2657" s="6">
        <f t="shared" si="246"/>
        <v>21</v>
      </c>
      <c r="P2657" t="s">
        <v>8301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7">
        <f t="shared" si="247"/>
        <v>112.86184210526316</v>
      </c>
      <c r="N2658" t="b">
        <v>0</v>
      </c>
      <c r="O2658" s="6">
        <f t="shared" si="246"/>
        <v>11</v>
      </c>
      <c r="P2658" t="s">
        <v>8301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7">
        <f t="shared" si="247"/>
        <v>95.277627118644077</v>
      </c>
      <c r="N2659" t="b">
        <v>0</v>
      </c>
      <c r="O2659" s="6">
        <f t="shared" si="246"/>
        <v>19</v>
      </c>
      <c r="P2659" t="s">
        <v>8301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7">
        <f t="shared" si="247"/>
        <v>22.75</v>
      </c>
      <c r="N2660" t="b">
        <v>0</v>
      </c>
      <c r="O2660" s="6">
        <f t="shared" si="246"/>
        <v>0</v>
      </c>
      <c r="P2660" t="s">
        <v>8301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7">
        <f t="shared" si="247"/>
        <v>133.30000000000001</v>
      </c>
      <c r="N2661" t="b">
        <v>0</v>
      </c>
      <c r="O2661" s="6">
        <f t="shared" si="246"/>
        <v>3</v>
      </c>
      <c r="P2661" t="s">
        <v>8301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7">
        <f t="shared" si="247"/>
        <v>3.8</v>
      </c>
      <c r="N2662" t="b">
        <v>0</v>
      </c>
      <c r="O2662" s="6">
        <f t="shared" si="246"/>
        <v>0</v>
      </c>
      <c r="P2662" t="s">
        <v>8301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7">
        <f t="shared" si="247"/>
        <v>85.75</v>
      </c>
      <c r="N2663" t="b">
        <v>1</v>
      </c>
      <c r="O2663" s="6">
        <f t="shared" si="246"/>
        <v>103</v>
      </c>
      <c r="P2663" t="s">
        <v>8302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7">
        <f t="shared" si="247"/>
        <v>267</v>
      </c>
      <c r="N2664" t="b">
        <v>1</v>
      </c>
      <c r="O2664" s="6">
        <f t="shared" si="246"/>
        <v>107</v>
      </c>
      <c r="P2664" t="s">
        <v>8302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7">
        <f t="shared" si="247"/>
        <v>373.55803571428572</v>
      </c>
      <c r="N2665" t="b">
        <v>1</v>
      </c>
      <c r="O2665" s="6">
        <f t="shared" si="246"/>
        <v>105</v>
      </c>
      <c r="P2665" t="s">
        <v>8302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7">
        <f t="shared" si="247"/>
        <v>174.03846153846155</v>
      </c>
      <c r="N2666" t="b">
        <v>1</v>
      </c>
      <c r="O2666" s="6">
        <f t="shared" si="246"/>
        <v>103</v>
      </c>
      <c r="P2666" t="s">
        <v>8302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7">
        <f t="shared" si="247"/>
        <v>93.695652173913047</v>
      </c>
      <c r="N2667" t="b">
        <v>1</v>
      </c>
      <c r="O2667" s="6">
        <f t="shared" si="246"/>
        <v>123</v>
      </c>
      <c r="P2667" t="s">
        <v>8302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7">
        <f t="shared" si="247"/>
        <v>77.327718446601949</v>
      </c>
      <c r="N2668" t="b">
        <v>1</v>
      </c>
      <c r="O2668" s="6">
        <f t="shared" si="246"/>
        <v>159</v>
      </c>
      <c r="P2668" t="s">
        <v>8302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7">
        <f t="shared" si="247"/>
        <v>92.222222222222229</v>
      </c>
      <c r="N2669" t="b">
        <v>1</v>
      </c>
      <c r="O2669" s="6">
        <f t="shared" si="246"/>
        <v>111</v>
      </c>
      <c r="P2669" t="s">
        <v>8302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7">
        <f t="shared" si="247"/>
        <v>60.964285714285715</v>
      </c>
      <c r="N2670" t="b">
        <v>1</v>
      </c>
      <c r="O2670" s="6">
        <f t="shared" si="246"/>
        <v>171</v>
      </c>
      <c r="P2670" t="s">
        <v>8302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7">
        <f t="shared" si="247"/>
        <v>91</v>
      </c>
      <c r="N2671" t="b">
        <v>1</v>
      </c>
      <c r="O2671" s="6">
        <f t="shared" si="246"/>
        <v>125</v>
      </c>
      <c r="P2671" t="s">
        <v>8302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7">
        <f t="shared" si="247"/>
        <v>41.583333333333336</v>
      </c>
      <c r="N2672" t="b">
        <v>0</v>
      </c>
      <c r="O2672" s="6">
        <f t="shared" si="246"/>
        <v>6</v>
      </c>
      <c r="P2672" t="s">
        <v>8302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7">
        <f t="shared" si="247"/>
        <v>33.761904761904759</v>
      </c>
      <c r="N2673" t="b">
        <v>0</v>
      </c>
      <c r="O2673" s="6">
        <f t="shared" si="246"/>
        <v>11</v>
      </c>
      <c r="P2673" t="s">
        <v>8302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7">
        <f t="shared" si="247"/>
        <v>70.61702127659575</v>
      </c>
      <c r="N2674" t="b">
        <v>0</v>
      </c>
      <c r="O2674" s="6">
        <f t="shared" si="246"/>
        <v>33</v>
      </c>
      <c r="P2674" t="s">
        <v>8302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7">
        <f t="shared" si="247"/>
        <v>167.15151515151516</v>
      </c>
      <c r="N2675" t="b">
        <v>0</v>
      </c>
      <c r="O2675" s="6">
        <f t="shared" si="246"/>
        <v>28</v>
      </c>
      <c r="P2675" t="s">
        <v>8302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7">
        <f t="shared" si="247"/>
        <v>128.61988304093566</v>
      </c>
      <c r="N2676" t="b">
        <v>0</v>
      </c>
      <c r="O2676" s="6">
        <f t="shared" si="246"/>
        <v>63</v>
      </c>
      <c r="P2676" t="s">
        <v>8302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7">
        <f t="shared" si="247"/>
        <v>65.41379310344827</v>
      </c>
      <c r="N2677" t="b">
        <v>0</v>
      </c>
      <c r="O2677" s="6">
        <f t="shared" si="246"/>
        <v>8</v>
      </c>
      <c r="P2677" t="s">
        <v>8302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7">
        <f t="shared" si="247"/>
        <v>117.55555555555556</v>
      </c>
      <c r="N2678" t="b">
        <v>0</v>
      </c>
      <c r="O2678" s="6">
        <f t="shared" si="246"/>
        <v>50</v>
      </c>
      <c r="P2678" t="s">
        <v>8302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7">
        <f t="shared" si="247"/>
        <v>126.48148148148148</v>
      </c>
      <c r="N2679" t="b">
        <v>0</v>
      </c>
      <c r="O2679" s="6">
        <f t="shared" si="246"/>
        <v>18</v>
      </c>
      <c r="P2679" t="s">
        <v>8302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7">
        <f t="shared" si="247"/>
        <v>550</v>
      </c>
      <c r="N2680" t="b">
        <v>0</v>
      </c>
      <c r="O2680" s="6">
        <f t="shared" si="246"/>
        <v>0</v>
      </c>
      <c r="P2680" t="s">
        <v>8302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7">
        <f t="shared" si="247"/>
        <v>44</v>
      </c>
      <c r="N2681" t="b">
        <v>0</v>
      </c>
      <c r="O2681" s="6">
        <f t="shared" si="246"/>
        <v>0</v>
      </c>
      <c r="P2681" t="s">
        <v>8302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7">
        <f t="shared" si="247"/>
        <v>69</v>
      </c>
      <c r="N2682" t="b">
        <v>0</v>
      </c>
      <c r="O2682" s="6">
        <f t="shared" si="246"/>
        <v>1</v>
      </c>
      <c r="P2682" t="s">
        <v>8302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7">
        <f t="shared" si="247"/>
        <v>27.5</v>
      </c>
      <c r="N2683" t="b">
        <v>0</v>
      </c>
      <c r="O2683" s="6">
        <f t="shared" si="246"/>
        <v>1</v>
      </c>
      <c r="P2683" t="s">
        <v>8284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7">
        <f t="shared" si="247"/>
        <v>84.9</v>
      </c>
      <c r="N2684" t="b">
        <v>0</v>
      </c>
      <c r="O2684" s="6">
        <f t="shared" si="246"/>
        <v>28</v>
      </c>
      <c r="P2684" t="s">
        <v>8284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7">
        <f t="shared" si="247"/>
        <v>12</v>
      </c>
      <c r="N2685" t="b">
        <v>0</v>
      </c>
      <c r="O2685" s="6">
        <f t="shared" si="246"/>
        <v>0</v>
      </c>
      <c r="P2685" t="s">
        <v>8284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7">
        <f t="shared" si="247"/>
        <v>200</v>
      </c>
      <c r="N2686" t="b">
        <v>0</v>
      </c>
      <c r="O2686" s="6">
        <f t="shared" si="246"/>
        <v>1</v>
      </c>
      <c r="P2686" t="s">
        <v>8284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7">
        <f t="shared" si="247"/>
        <v>10</v>
      </c>
      <c r="N2687" t="b">
        <v>0</v>
      </c>
      <c r="O2687" s="6">
        <f t="shared" si="246"/>
        <v>0</v>
      </c>
      <c r="P2687" t="s">
        <v>8284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7">
        <f t="shared" si="247"/>
        <v>0</v>
      </c>
      <c r="N2688" t="b">
        <v>0</v>
      </c>
      <c r="O2688" s="6">
        <f t="shared" si="246"/>
        <v>0</v>
      </c>
      <c r="P2688" t="s">
        <v>8284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7">
        <f t="shared" si="247"/>
        <v>0</v>
      </c>
      <c r="N2689" t="b">
        <v>0</v>
      </c>
      <c r="O2689" s="6">
        <f t="shared" si="246"/>
        <v>0</v>
      </c>
      <c r="P2689" t="s">
        <v>8284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7">
        <f t="shared" si="247"/>
        <v>5.2857142857142856</v>
      </c>
      <c r="N2690" t="b">
        <v>0</v>
      </c>
      <c r="O2690" s="6">
        <f t="shared" ref="O2690:O2753" si="252">ROUND((E2690/D2690)*100,0)</f>
        <v>0</v>
      </c>
      <c r="P2690" t="s">
        <v>8284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7">
        <f t="shared" ref="M2691:M2754" si="253">IF(L2691 = 0, 0, E2691/L2691)</f>
        <v>1</v>
      </c>
      <c r="N2691" t="b">
        <v>0</v>
      </c>
      <c r="O2691" s="6">
        <f t="shared" si="252"/>
        <v>0</v>
      </c>
      <c r="P2691" t="s">
        <v>8284</v>
      </c>
      <c r="Q2691" t="str">
        <f t="shared" ref="Q2691:Q2754" si="254">LEFT(P2691,FIND("/",P2691)-1)</f>
        <v>food</v>
      </c>
      <c r="R2691" t="str">
        <f t="shared" ref="R2691:R2754" si="255">REPLACE(P2691,1,FIND("/",P2691),"")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7">
        <f t="shared" si="253"/>
        <v>72.762711864406782</v>
      </c>
      <c r="N2692" t="b">
        <v>0</v>
      </c>
      <c r="O2692" s="6">
        <f t="shared" si="252"/>
        <v>11</v>
      </c>
      <c r="P2692" t="s">
        <v>8284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7">
        <f t="shared" si="253"/>
        <v>17.5</v>
      </c>
      <c r="N2693" t="b">
        <v>0</v>
      </c>
      <c r="O2693" s="6">
        <f t="shared" si="252"/>
        <v>0</v>
      </c>
      <c r="P2693" t="s">
        <v>8284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7">
        <f t="shared" si="253"/>
        <v>25</v>
      </c>
      <c r="N2694" t="b">
        <v>0</v>
      </c>
      <c r="O2694" s="6">
        <f t="shared" si="252"/>
        <v>1</v>
      </c>
      <c r="P2694" t="s">
        <v>8284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7">
        <f t="shared" si="253"/>
        <v>13.333333333333334</v>
      </c>
      <c r="N2695" t="b">
        <v>0</v>
      </c>
      <c r="O2695" s="6">
        <f t="shared" si="252"/>
        <v>1</v>
      </c>
      <c r="P2695" t="s">
        <v>8284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7">
        <f t="shared" si="253"/>
        <v>1</v>
      </c>
      <c r="N2696" t="b">
        <v>0</v>
      </c>
      <c r="O2696" s="6">
        <f t="shared" si="252"/>
        <v>0</v>
      </c>
      <c r="P2696" t="s">
        <v>8284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7">
        <f t="shared" si="253"/>
        <v>23.666666666666668</v>
      </c>
      <c r="N2697" t="b">
        <v>0</v>
      </c>
      <c r="O2697" s="6">
        <f t="shared" si="252"/>
        <v>0</v>
      </c>
      <c r="P2697" t="s">
        <v>8284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7">
        <f t="shared" si="253"/>
        <v>89.21052631578948</v>
      </c>
      <c r="N2698" t="b">
        <v>0</v>
      </c>
      <c r="O2698" s="6">
        <f t="shared" si="252"/>
        <v>6</v>
      </c>
      <c r="P2698" t="s">
        <v>8284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7">
        <f t="shared" si="253"/>
        <v>116.55769230769231</v>
      </c>
      <c r="N2699" t="b">
        <v>0</v>
      </c>
      <c r="O2699" s="6">
        <f t="shared" si="252"/>
        <v>26</v>
      </c>
      <c r="P2699" t="s">
        <v>8284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7">
        <f t="shared" si="253"/>
        <v>13.005000000000001</v>
      </c>
      <c r="N2700" t="b">
        <v>0</v>
      </c>
      <c r="O2700" s="6">
        <f t="shared" si="252"/>
        <v>0</v>
      </c>
      <c r="P2700" t="s">
        <v>8284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7">
        <f t="shared" si="253"/>
        <v>0</v>
      </c>
      <c r="N2701" t="b">
        <v>0</v>
      </c>
      <c r="O2701" s="6">
        <f t="shared" si="252"/>
        <v>0</v>
      </c>
      <c r="P2701" t="s">
        <v>8284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7">
        <f t="shared" si="253"/>
        <v>17.5</v>
      </c>
      <c r="N2702" t="b">
        <v>0</v>
      </c>
      <c r="O2702" s="6">
        <f t="shared" si="252"/>
        <v>1</v>
      </c>
      <c r="P2702" t="s">
        <v>8284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7">
        <f t="shared" si="253"/>
        <v>34.130434782608695</v>
      </c>
      <c r="N2703" t="b">
        <v>0</v>
      </c>
      <c r="O2703" s="6">
        <f t="shared" si="252"/>
        <v>46</v>
      </c>
      <c r="P2703" t="s">
        <v>8303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7">
        <f t="shared" si="253"/>
        <v>132.34615384615384</v>
      </c>
      <c r="N2704" t="b">
        <v>0</v>
      </c>
      <c r="O2704" s="6">
        <f t="shared" si="252"/>
        <v>34</v>
      </c>
      <c r="P2704" t="s">
        <v>8303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7">
        <f t="shared" si="253"/>
        <v>922.22222222222217</v>
      </c>
      <c r="N2705" t="b">
        <v>0</v>
      </c>
      <c r="O2705" s="6">
        <f t="shared" si="252"/>
        <v>104</v>
      </c>
      <c r="P2705" t="s">
        <v>8303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7">
        <f t="shared" si="253"/>
        <v>163.57142857142858</v>
      </c>
      <c r="N2706" t="b">
        <v>0</v>
      </c>
      <c r="O2706" s="6">
        <f t="shared" si="252"/>
        <v>6</v>
      </c>
      <c r="P2706" t="s">
        <v>8303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7">
        <f t="shared" si="253"/>
        <v>217.375</v>
      </c>
      <c r="N2707" t="b">
        <v>0</v>
      </c>
      <c r="O2707" s="6">
        <f t="shared" si="252"/>
        <v>11</v>
      </c>
      <c r="P2707" t="s">
        <v>8303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7">
        <f t="shared" si="253"/>
        <v>149.44486692015209</v>
      </c>
      <c r="N2708" t="b">
        <v>1</v>
      </c>
      <c r="O2708" s="6">
        <f t="shared" si="252"/>
        <v>112</v>
      </c>
      <c r="P2708" t="s">
        <v>8303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7">
        <f t="shared" si="253"/>
        <v>71.237487309644663</v>
      </c>
      <c r="N2709" t="b">
        <v>1</v>
      </c>
      <c r="O2709" s="6">
        <f t="shared" si="252"/>
        <v>351</v>
      </c>
      <c r="P2709" t="s">
        <v>8303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7">
        <f t="shared" si="253"/>
        <v>44.464318398474738</v>
      </c>
      <c r="N2710" t="b">
        <v>1</v>
      </c>
      <c r="O2710" s="6">
        <f t="shared" si="252"/>
        <v>233</v>
      </c>
      <c r="P2710" t="s">
        <v>8303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7">
        <f t="shared" si="253"/>
        <v>164.94480519480518</v>
      </c>
      <c r="N2711" t="b">
        <v>1</v>
      </c>
      <c r="O2711" s="6">
        <f t="shared" si="252"/>
        <v>102</v>
      </c>
      <c r="P2711" t="s">
        <v>8303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7">
        <f t="shared" si="253"/>
        <v>84.871516544117654</v>
      </c>
      <c r="N2712" t="b">
        <v>1</v>
      </c>
      <c r="O2712" s="6">
        <f t="shared" si="252"/>
        <v>154</v>
      </c>
      <c r="P2712" t="s">
        <v>8303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7">
        <f t="shared" si="253"/>
        <v>53.945205479452056</v>
      </c>
      <c r="N2713" t="b">
        <v>1</v>
      </c>
      <c r="O2713" s="6">
        <f t="shared" si="252"/>
        <v>101</v>
      </c>
      <c r="P2713" t="s">
        <v>8303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7">
        <f t="shared" si="253"/>
        <v>50.531468531468533</v>
      </c>
      <c r="N2714" t="b">
        <v>1</v>
      </c>
      <c r="O2714" s="6">
        <f t="shared" si="252"/>
        <v>131</v>
      </c>
      <c r="P2714" t="s">
        <v>8303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7">
        <f t="shared" si="253"/>
        <v>108.00140845070422</v>
      </c>
      <c r="N2715" t="b">
        <v>1</v>
      </c>
      <c r="O2715" s="6">
        <f t="shared" si="252"/>
        <v>102</v>
      </c>
      <c r="P2715" t="s">
        <v>8303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7">
        <f t="shared" si="253"/>
        <v>95.373770491803285</v>
      </c>
      <c r="N2716" t="b">
        <v>1</v>
      </c>
      <c r="O2716" s="6">
        <f t="shared" si="252"/>
        <v>116</v>
      </c>
      <c r="P2716" t="s">
        <v>8303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7">
        <f t="shared" si="253"/>
        <v>57.631016333938291</v>
      </c>
      <c r="N2717" t="b">
        <v>1</v>
      </c>
      <c r="O2717" s="6">
        <f t="shared" si="252"/>
        <v>265</v>
      </c>
      <c r="P2717" t="s">
        <v>8303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7">
        <f t="shared" si="253"/>
        <v>64.160481283422456</v>
      </c>
      <c r="N2718" t="b">
        <v>1</v>
      </c>
      <c r="O2718" s="6">
        <f t="shared" si="252"/>
        <v>120</v>
      </c>
      <c r="P2718" t="s">
        <v>8303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7">
        <f t="shared" si="253"/>
        <v>92.387692307692305</v>
      </c>
      <c r="N2719" t="b">
        <v>1</v>
      </c>
      <c r="O2719" s="6">
        <f t="shared" si="252"/>
        <v>120</v>
      </c>
      <c r="P2719" t="s">
        <v>8303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7">
        <f t="shared" si="253"/>
        <v>125.97972972972973</v>
      </c>
      <c r="N2720" t="b">
        <v>1</v>
      </c>
      <c r="O2720" s="6">
        <f t="shared" si="252"/>
        <v>104</v>
      </c>
      <c r="P2720" t="s">
        <v>8303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7">
        <f t="shared" si="253"/>
        <v>94.637681159420296</v>
      </c>
      <c r="N2721" t="b">
        <v>1</v>
      </c>
      <c r="O2721" s="6">
        <f t="shared" si="252"/>
        <v>109</v>
      </c>
      <c r="P2721" t="s">
        <v>8303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7">
        <f t="shared" si="253"/>
        <v>170.69942196531792</v>
      </c>
      <c r="N2722" t="b">
        <v>1</v>
      </c>
      <c r="O2722" s="6">
        <f t="shared" si="252"/>
        <v>118</v>
      </c>
      <c r="P2722" t="s">
        <v>8303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7">
        <f t="shared" si="253"/>
        <v>40.762081784386616</v>
      </c>
      <c r="N2723" t="b">
        <v>1</v>
      </c>
      <c r="O2723" s="6">
        <f t="shared" si="252"/>
        <v>1462</v>
      </c>
      <c r="P2723" t="s">
        <v>8295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7">
        <f t="shared" si="253"/>
        <v>68.254054054054052</v>
      </c>
      <c r="N2724" t="b">
        <v>1</v>
      </c>
      <c r="O2724" s="6">
        <f t="shared" si="252"/>
        <v>253</v>
      </c>
      <c r="P2724" t="s">
        <v>8295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7">
        <f t="shared" si="253"/>
        <v>95.48863636363636</v>
      </c>
      <c r="N2725" t="b">
        <v>1</v>
      </c>
      <c r="O2725" s="6">
        <f t="shared" si="252"/>
        <v>140</v>
      </c>
      <c r="P2725" t="s">
        <v>8295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7">
        <f t="shared" si="253"/>
        <v>7.1902649656526005</v>
      </c>
      <c r="N2726" t="b">
        <v>1</v>
      </c>
      <c r="O2726" s="6">
        <f t="shared" si="252"/>
        <v>297</v>
      </c>
      <c r="P2726" t="s">
        <v>8295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7">
        <f t="shared" si="253"/>
        <v>511.65486725663715</v>
      </c>
      <c r="N2727" t="b">
        <v>1</v>
      </c>
      <c r="O2727" s="6">
        <f t="shared" si="252"/>
        <v>145</v>
      </c>
      <c r="P2727" t="s">
        <v>8295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7">
        <f t="shared" si="253"/>
        <v>261.74504950495049</v>
      </c>
      <c r="N2728" t="b">
        <v>1</v>
      </c>
      <c r="O2728" s="6">
        <f t="shared" si="252"/>
        <v>106</v>
      </c>
      <c r="P2728" t="s">
        <v>8295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7">
        <f t="shared" si="253"/>
        <v>69.760961810466767</v>
      </c>
      <c r="N2729" t="b">
        <v>1</v>
      </c>
      <c r="O2729" s="6">
        <f t="shared" si="252"/>
        <v>493</v>
      </c>
      <c r="P2729" t="s">
        <v>8295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7">
        <f t="shared" si="253"/>
        <v>77.229591836734699</v>
      </c>
      <c r="N2730" t="b">
        <v>1</v>
      </c>
      <c r="O2730" s="6">
        <f t="shared" si="252"/>
        <v>202</v>
      </c>
      <c r="P2730" t="s">
        <v>8295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7">
        <f t="shared" si="253"/>
        <v>340.56521739130437</v>
      </c>
      <c r="N2731" t="b">
        <v>1</v>
      </c>
      <c r="O2731" s="6">
        <f t="shared" si="252"/>
        <v>104</v>
      </c>
      <c r="P2731" t="s">
        <v>8295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7">
        <f t="shared" si="253"/>
        <v>67.417903225806455</v>
      </c>
      <c r="N2732" t="b">
        <v>1</v>
      </c>
      <c r="O2732" s="6">
        <f t="shared" si="252"/>
        <v>170</v>
      </c>
      <c r="P2732" t="s">
        <v>8295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7">
        <f t="shared" si="253"/>
        <v>845.70270270270271</v>
      </c>
      <c r="N2733" t="b">
        <v>1</v>
      </c>
      <c r="O2733" s="6">
        <f t="shared" si="252"/>
        <v>104</v>
      </c>
      <c r="P2733" t="s">
        <v>8295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7">
        <f t="shared" si="253"/>
        <v>97.191780821917803</v>
      </c>
      <c r="N2734" t="b">
        <v>1</v>
      </c>
      <c r="O2734" s="6">
        <f t="shared" si="252"/>
        <v>118</v>
      </c>
      <c r="P2734" t="s">
        <v>8295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7">
        <f t="shared" si="253"/>
        <v>451.84033613445376</v>
      </c>
      <c r="N2735" t="b">
        <v>1</v>
      </c>
      <c r="O2735" s="6">
        <f t="shared" si="252"/>
        <v>108</v>
      </c>
      <c r="P2735" t="s">
        <v>8295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7">
        <f t="shared" si="253"/>
        <v>138.66871165644173</v>
      </c>
      <c r="N2736" t="b">
        <v>1</v>
      </c>
      <c r="O2736" s="6">
        <f t="shared" si="252"/>
        <v>2260300</v>
      </c>
      <c r="P2736" t="s">
        <v>8295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7">
        <f t="shared" si="253"/>
        <v>21.640147492625371</v>
      </c>
      <c r="N2737" t="b">
        <v>1</v>
      </c>
      <c r="O2737" s="6">
        <f t="shared" si="252"/>
        <v>978</v>
      </c>
      <c r="P2737" t="s">
        <v>8295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7">
        <f t="shared" si="253"/>
        <v>169.51724137931035</v>
      </c>
      <c r="N2738" t="b">
        <v>1</v>
      </c>
      <c r="O2738" s="6">
        <f t="shared" si="252"/>
        <v>123</v>
      </c>
      <c r="P2738" t="s">
        <v>8295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7">
        <f t="shared" si="253"/>
        <v>161.88210526315791</v>
      </c>
      <c r="N2739" t="b">
        <v>1</v>
      </c>
      <c r="O2739" s="6">
        <f t="shared" si="252"/>
        <v>246</v>
      </c>
      <c r="P2739" t="s">
        <v>8295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7">
        <f t="shared" si="253"/>
        <v>493.13333333333333</v>
      </c>
      <c r="N2740" t="b">
        <v>1</v>
      </c>
      <c r="O2740" s="6">
        <f t="shared" si="252"/>
        <v>148</v>
      </c>
      <c r="P2740" t="s">
        <v>8295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7">
        <f t="shared" si="253"/>
        <v>22.120418848167539</v>
      </c>
      <c r="N2741" t="b">
        <v>1</v>
      </c>
      <c r="O2741" s="6">
        <f t="shared" si="252"/>
        <v>384</v>
      </c>
      <c r="P2741" t="s">
        <v>8295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7">
        <f t="shared" si="253"/>
        <v>18.235294117647058</v>
      </c>
      <c r="N2742" t="b">
        <v>1</v>
      </c>
      <c r="O2742" s="6">
        <f t="shared" si="252"/>
        <v>103</v>
      </c>
      <c r="P2742" t="s">
        <v>8295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7">
        <f t="shared" si="253"/>
        <v>8.75</v>
      </c>
      <c r="N2743" t="b">
        <v>0</v>
      </c>
      <c r="O2743" s="6">
        <f t="shared" si="252"/>
        <v>0</v>
      </c>
      <c r="P2743" t="s">
        <v>8304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7">
        <f t="shared" si="253"/>
        <v>40.611111111111114</v>
      </c>
      <c r="N2744" t="b">
        <v>0</v>
      </c>
      <c r="O2744" s="6">
        <f t="shared" si="252"/>
        <v>29</v>
      </c>
      <c r="P2744" t="s">
        <v>8304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7">
        <f t="shared" si="253"/>
        <v>0</v>
      </c>
      <c r="N2745" t="b">
        <v>0</v>
      </c>
      <c r="O2745" s="6">
        <f t="shared" si="252"/>
        <v>0</v>
      </c>
      <c r="P2745" t="s">
        <v>8304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7">
        <f t="shared" si="253"/>
        <v>37.954545454545453</v>
      </c>
      <c r="N2746" t="b">
        <v>0</v>
      </c>
      <c r="O2746" s="6">
        <f t="shared" si="252"/>
        <v>5</v>
      </c>
      <c r="P2746" t="s">
        <v>8304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7">
        <f t="shared" si="253"/>
        <v>35.734693877551024</v>
      </c>
      <c r="N2747" t="b">
        <v>0</v>
      </c>
      <c r="O2747" s="6">
        <f t="shared" si="252"/>
        <v>22</v>
      </c>
      <c r="P2747" t="s">
        <v>8304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7">
        <f t="shared" si="253"/>
        <v>42.157894736842103</v>
      </c>
      <c r="N2748" t="b">
        <v>0</v>
      </c>
      <c r="O2748" s="6">
        <f t="shared" si="252"/>
        <v>27</v>
      </c>
      <c r="P2748" t="s">
        <v>8304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7">
        <f t="shared" si="253"/>
        <v>35</v>
      </c>
      <c r="N2749" t="b">
        <v>0</v>
      </c>
      <c r="O2749" s="6">
        <f t="shared" si="252"/>
        <v>28</v>
      </c>
      <c r="P2749" t="s">
        <v>8304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7">
        <f t="shared" si="253"/>
        <v>13.25</v>
      </c>
      <c r="N2750" t="b">
        <v>0</v>
      </c>
      <c r="O2750" s="6">
        <f t="shared" si="252"/>
        <v>1</v>
      </c>
      <c r="P2750" t="s">
        <v>8304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7">
        <f t="shared" si="253"/>
        <v>55</v>
      </c>
      <c r="N2751" t="b">
        <v>0</v>
      </c>
      <c r="O2751" s="6">
        <f t="shared" si="252"/>
        <v>1</v>
      </c>
      <c r="P2751" t="s">
        <v>8304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7">
        <f t="shared" si="253"/>
        <v>0</v>
      </c>
      <c r="N2752" t="b">
        <v>0</v>
      </c>
      <c r="O2752" s="6">
        <f t="shared" si="252"/>
        <v>0</v>
      </c>
      <c r="P2752" t="s">
        <v>8304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7">
        <f t="shared" si="253"/>
        <v>0</v>
      </c>
      <c r="N2753" t="b">
        <v>0</v>
      </c>
      <c r="O2753" s="6">
        <f t="shared" si="252"/>
        <v>0</v>
      </c>
      <c r="P2753" t="s">
        <v>8304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7">
        <f t="shared" si="253"/>
        <v>39.285714285714285</v>
      </c>
      <c r="N2754" t="b">
        <v>0</v>
      </c>
      <c r="O2754" s="6">
        <f t="shared" ref="O2754:O2817" si="258">ROUND((E2754/D2754)*100,0)</f>
        <v>11</v>
      </c>
      <c r="P2754" t="s">
        <v>8304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7">
        <f t="shared" ref="M2755:M2818" si="259">IF(L2755 = 0, 0, E2755/L2755)</f>
        <v>47.5</v>
      </c>
      <c r="N2755" t="b">
        <v>0</v>
      </c>
      <c r="O2755" s="6">
        <f t="shared" si="258"/>
        <v>19</v>
      </c>
      <c r="P2755" t="s">
        <v>8304</v>
      </c>
      <c r="Q2755" t="str">
        <f t="shared" ref="Q2755:Q2818" si="260">LEFT(P2755,FIND("/",P2755)-1)</f>
        <v>publishing</v>
      </c>
      <c r="R2755" t="str">
        <f t="shared" ref="R2755:R2818" si="261">REPLACE(P2755,1,FIND("/",P2755),"")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7">
        <f t="shared" si="259"/>
        <v>0</v>
      </c>
      <c r="N2756" t="b">
        <v>0</v>
      </c>
      <c r="O2756" s="6">
        <f t="shared" si="258"/>
        <v>0</v>
      </c>
      <c r="P2756" t="s">
        <v>8304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7">
        <f t="shared" si="259"/>
        <v>17.333333333333332</v>
      </c>
      <c r="N2757" t="b">
        <v>0</v>
      </c>
      <c r="O2757" s="6">
        <f t="shared" si="258"/>
        <v>52</v>
      </c>
      <c r="P2757" t="s">
        <v>8304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7">
        <f t="shared" si="259"/>
        <v>31.757575757575758</v>
      </c>
      <c r="N2758" t="b">
        <v>0</v>
      </c>
      <c r="O2758" s="6">
        <f t="shared" si="258"/>
        <v>10</v>
      </c>
      <c r="P2758" t="s">
        <v>8304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7">
        <f t="shared" si="259"/>
        <v>5</v>
      </c>
      <c r="N2759" t="b">
        <v>0</v>
      </c>
      <c r="O2759" s="6">
        <f t="shared" si="258"/>
        <v>1</v>
      </c>
      <c r="P2759" t="s">
        <v>8304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7">
        <f t="shared" si="259"/>
        <v>39</v>
      </c>
      <c r="N2760" t="b">
        <v>0</v>
      </c>
      <c r="O2760" s="6">
        <f t="shared" si="258"/>
        <v>12</v>
      </c>
      <c r="P2760" t="s">
        <v>8304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7">
        <f t="shared" si="259"/>
        <v>52.5</v>
      </c>
      <c r="N2761" t="b">
        <v>0</v>
      </c>
      <c r="O2761" s="6">
        <f t="shared" si="258"/>
        <v>11</v>
      </c>
      <c r="P2761" t="s">
        <v>8304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7">
        <f t="shared" si="259"/>
        <v>0</v>
      </c>
      <c r="N2762" t="b">
        <v>0</v>
      </c>
      <c r="O2762" s="6">
        <f t="shared" si="258"/>
        <v>0</v>
      </c>
      <c r="P2762" t="s">
        <v>8304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7">
        <f t="shared" si="259"/>
        <v>9</v>
      </c>
      <c r="N2763" t="b">
        <v>0</v>
      </c>
      <c r="O2763" s="6">
        <f t="shared" si="258"/>
        <v>1</v>
      </c>
      <c r="P2763" t="s">
        <v>8304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7">
        <f t="shared" si="259"/>
        <v>25</v>
      </c>
      <c r="N2764" t="b">
        <v>0</v>
      </c>
      <c r="O2764" s="6">
        <f t="shared" si="258"/>
        <v>1</v>
      </c>
      <c r="P2764" t="s">
        <v>8304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7">
        <f t="shared" si="259"/>
        <v>30</v>
      </c>
      <c r="N2765" t="b">
        <v>0</v>
      </c>
      <c r="O2765" s="6">
        <f t="shared" si="258"/>
        <v>0</v>
      </c>
      <c r="P2765" t="s">
        <v>8304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7">
        <f t="shared" si="259"/>
        <v>11.25</v>
      </c>
      <c r="N2766" t="b">
        <v>0</v>
      </c>
      <c r="O2766" s="6">
        <f t="shared" si="258"/>
        <v>1</v>
      </c>
      <c r="P2766" t="s">
        <v>8304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7">
        <f t="shared" si="259"/>
        <v>0</v>
      </c>
      <c r="N2767" t="b">
        <v>0</v>
      </c>
      <c r="O2767" s="6">
        <f t="shared" si="258"/>
        <v>0</v>
      </c>
      <c r="P2767" t="s">
        <v>8304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7">
        <f t="shared" si="259"/>
        <v>25</v>
      </c>
      <c r="N2768" t="b">
        <v>0</v>
      </c>
      <c r="O2768" s="6">
        <f t="shared" si="258"/>
        <v>2</v>
      </c>
      <c r="P2768" t="s">
        <v>8304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7">
        <f t="shared" si="259"/>
        <v>11.333333333333334</v>
      </c>
      <c r="N2769" t="b">
        <v>0</v>
      </c>
      <c r="O2769" s="6">
        <f t="shared" si="258"/>
        <v>1</v>
      </c>
      <c r="P2769" t="s">
        <v>8304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7">
        <f t="shared" si="259"/>
        <v>29.470588235294116</v>
      </c>
      <c r="N2770" t="b">
        <v>0</v>
      </c>
      <c r="O2770" s="6">
        <f t="shared" si="258"/>
        <v>14</v>
      </c>
      <c r="P2770" t="s">
        <v>8304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7">
        <f t="shared" si="259"/>
        <v>1</v>
      </c>
      <c r="N2771" t="b">
        <v>0</v>
      </c>
      <c r="O2771" s="6">
        <f t="shared" si="258"/>
        <v>0</v>
      </c>
      <c r="P2771" t="s">
        <v>8304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7">
        <f t="shared" si="259"/>
        <v>63.098484848484851</v>
      </c>
      <c r="N2772" t="b">
        <v>0</v>
      </c>
      <c r="O2772" s="6">
        <f t="shared" si="258"/>
        <v>10</v>
      </c>
      <c r="P2772" t="s">
        <v>8304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7">
        <f t="shared" si="259"/>
        <v>0</v>
      </c>
      <c r="N2773" t="b">
        <v>0</v>
      </c>
      <c r="O2773" s="6">
        <f t="shared" si="258"/>
        <v>0</v>
      </c>
      <c r="P2773" t="s">
        <v>8304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7">
        <f t="shared" si="259"/>
        <v>0</v>
      </c>
      <c r="N2774" t="b">
        <v>0</v>
      </c>
      <c r="O2774" s="6">
        <f t="shared" si="258"/>
        <v>0</v>
      </c>
      <c r="P2774" t="s">
        <v>8304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7">
        <f t="shared" si="259"/>
        <v>1</v>
      </c>
      <c r="N2775" t="b">
        <v>0</v>
      </c>
      <c r="O2775" s="6">
        <f t="shared" si="258"/>
        <v>0</v>
      </c>
      <c r="P2775" t="s">
        <v>8304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7">
        <f t="shared" si="259"/>
        <v>43.846153846153847</v>
      </c>
      <c r="N2776" t="b">
        <v>0</v>
      </c>
      <c r="O2776" s="6">
        <f t="shared" si="258"/>
        <v>14</v>
      </c>
      <c r="P2776" t="s">
        <v>8304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7">
        <f t="shared" si="259"/>
        <v>75</v>
      </c>
      <c r="N2777" t="b">
        <v>0</v>
      </c>
      <c r="O2777" s="6">
        <f t="shared" si="258"/>
        <v>3</v>
      </c>
      <c r="P2777" t="s">
        <v>8304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7">
        <f t="shared" si="259"/>
        <v>45.972222222222221</v>
      </c>
      <c r="N2778" t="b">
        <v>0</v>
      </c>
      <c r="O2778" s="6">
        <f t="shared" si="258"/>
        <v>8</v>
      </c>
      <c r="P2778" t="s">
        <v>8304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7">
        <f t="shared" si="259"/>
        <v>10</v>
      </c>
      <c r="N2779" t="b">
        <v>0</v>
      </c>
      <c r="O2779" s="6">
        <f t="shared" si="258"/>
        <v>0</v>
      </c>
      <c r="P2779" t="s">
        <v>8304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7">
        <f t="shared" si="259"/>
        <v>93.666666666666671</v>
      </c>
      <c r="N2780" t="b">
        <v>0</v>
      </c>
      <c r="O2780" s="6">
        <f t="shared" si="258"/>
        <v>26</v>
      </c>
      <c r="P2780" t="s">
        <v>8304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7">
        <f t="shared" si="259"/>
        <v>53</v>
      </c>
      <c r="N2781" t="b">
        <v>0</v>
      </c>
      <c r="O2781" s="6">
        <f t="shared" si="258"/>
        <v>2</v>
      </c>
      <c r="P2781" t="s">
        <v>8304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7">
        <f t="shared" si="259"/>
        <v>0</v>
      </c>
      <c r="N2782" t="b">
        <v>0</v>
      </c>
      <c r="O2782" s="6">
        <f t="shared" si="258"/>
        <v>0</v>
      </c>
      <c r="P2782" t="s">
        <v>8304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7">
        <f t="shared" si="259"/>
        <v>47</v>
      </c>
      <c r="N2783" t="b">
        <v>1</v>
      </c>
      <c r="O2783" s="6">
        <f t="shared" si="258"/>
        <v>105</v>
      </c>
      <c r="P2783" t="s">
        <v>8271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7">
        <f t="shared" si="259"/>
        <v>66.666666666666671</v>
      </c>
      <c r="N2784" t="b">
        <v>1</v>
      </c>
      <c r="O2784" s="6">
        <f t="shared" si="258"/>
        <v>120</v>
      </c>
      <c r="P2784" t="s">
        <v>8271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7">
        <f t="shared" si="259"/>
        <v>18.770491803278688</v>
      </c>
      <c r="N2785" t="b">
        <v>1</v>
      </c>
      <c r="O2785" s="6">
        <f t="shared" si="258"/>
        <v>115</v>
      </c>
      <c r="P2785" t="s">
        <v>8271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7">
        <f t="shared" si="259"/>
        <v>66.111111111111114</v>
      </c>
      <c r="N2786" t="b">
        <v>1</v>
      </c>
      <c r="O2786" s="6">
        <f t="shared" si="258"/>
        <v>119</v>
      </c>
      <c r="P2786" t="s">
        <v>8271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7">
        <f t="shared" si="259"/>
        <v>36.859154929577464</v>
      </c>
      <c r="N2787" t="b">
        <v>1</v>
      </c>
      <c r="O2787" s="6">
        <f t="shared" si="258"/>
        <v>105</v>
      </c>
      <c r="P2787" t="s">
        <v>8271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7">
        <f t="shared" si="259"/>
        <v>39.810810810810814</v>
      </c>
      <c r="N2788" t="b">
        <v>1</v>
      </c>
      <c r="O2788" s="6">
        <f t="shared" si="258"/>
        <v>118</v>
      </c>
      <c r="P2788" t="s">
        <v>8271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7">
        <f t="shared" si="259"/>
        <v>31.5</v>
      </c>
      <c r="N2789" t="b">
        <v>1</v>
      </c>
      <c r="O2789" s="6">
        <f t="shared" si="258"/>
        <v>120</v>
      </c>
      <c r="P2789" t="s">
        <v>8271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7">
        <f t="shared" si="259"/>
        <v>102.5</v>
      </c>
      <c r="N2790" t="b">
        <v>1</v>
      </c>
      <c r="O2790" s="6">
        <f t="shared" si="258"/>
        <v>103</v>
      </c>
      <c r="P2790" t="s">
        <v>8271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7">
        <f t="shared" si="259"/>
        <v>126.45833333333333</v>
      </c>
      <c r="N2791" t="b">
        <v>1</v>
      </c>
      <c r="O2791" s="6">
        <f t="shared" si="258"/>
        <v>101</v>
      </c>
      <c r="P2791" t="s">
        <v>8271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7">
        <f t="shared" si="259"/>
        <v>47.878787878787875</v>
      </c>
      <c r="N2792" t="b">
        <v>1</v>
      </c>
      <c r="O2792" s="6">
        <f t="shared" si="258"/>
        <v>105</v>
      </c>
      <c r="P2792" t="s">
        <v>8271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7">
        <f t="shared" si="259"/>
        <v>73.214285714285708</v>
      </c>
      <c r="N2793" t="b">
        <v>1</v>
      </c>
      <c r="O2793" s="6">
        <f t="shared" si="258"/>
        <v>103</v>
      </c>
      <c r="P2793" t="s">
        <v>8271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7">
        <f t="shared" si="259"/>
        <v>89.666666666666671</v>
      </c>
      <c r="N2794" t="b">
        <v>1</v>
      </c>
      <c r="O2794" s="6">
        <f t="shared" si="258"/>
        <v>108</v>
      </c>
      <c r="P2794" t="s">
        <v>8271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7">
        <f t="shared" si="259"/>
        <v>151.4623287671233</v>
      </c>
      <c r="N2795" t="b">
        <v>1</v>
      </c>
      <c r="O2795" s="6">
        <f t="shared" si="258"/>
        <v>111</v>
      </c>
      <c r="P2795" t="s">
        <v>8271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7">
        <f t="shared" si="259"/>
        <v>25</v>
      </c>
      <c r="N2796" t="b">
        <v>1</v>
      </c>
      <c r="O2796" s="6">
        <f t="shared" si="258"/>
        <v>150</v>
      </c>
      <c r="P2796" t="s">
        <v>8271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7">
        <f t="shared" si="259"/>
        <v>36.5</v>
      </c>
      <c r="N2797" t="b">
        <v>1</v>
      </c>
      <c r="O2797" s="6">
        <f t="shared" si="258"/>
        <v>104</v>
      </c>
      <c r="P2797" t="s">
        <v>8271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7">
        <f t="shared" si="259"/>
        <v>44</v>
      </c>
      <c r="N2798" t="b">
        <v>1</v>
      </c>
      <c r="O2798" s="6">
        <f t="shared" si="258"/>
        <v>116</v>
      </c>
      <c r="P2798" t="s">
        <v>8271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7">
        <f t="shared" si="259"/>
        <v>87.357553191489373</v>
      </c>
      <c r="N2799" t="b">
        <v>1</v>
      </c>
      <c r="O2799" s="6">
        <f t="shared" si="258"/>
        <v>103</v>
      </c>
      <c r="P2799" t="s">
        <v>8271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7">
        <f t="shared" si="259"/>
        <v>36.474820143884891</v>
      </c>
      <c r="N2800" t="b">
        <v>1</v>
      </c>
      <c r="O2800" s="6">
        <f t="shared" si="258"/>
        <v>101</v>
      </c>
      <c r="P2800" t="s">
        <v>8271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7">
        <f t="shared" si="259"/>
        <v>44.859538461538463</v>
      </c>
      <c r="N2801" t="b">
        <v>1</v>
      </c>
      <c r="O2801" s="6">
        <f t="shared" si="258"/>
        <v>117</v>
      </c>
      <c r="P2801" t="s">
        <v>8271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7">
        <f t="shared" si="259"/>
        <v>42.903225806451616</v>
      </c>
      <c r="N2802" t="b">
        <v>1</v>
      </c>
      <c r="O2802" s="6">
        <f t="shared" si="258"/>
        <v>133</v>
      </c>
      <c r="P2802" t="s">
        <v>8271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7">
        <f t="shared" si="259"/>
        <v>51.230769230769234</v>
      </c>
      <c r="N2803" t="b">
        <v>1</v>
      </c>
      <c r="O2803" s="6">
        <f t="shared" si="258"/>
        <v>133</v>
      </c>
      <c r="P2803" t="s">
        <v>8271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7">
        <f t="shared" si="259"/>
        <v>33.944444444444443</v>
      </c>
      <c r="N2804" t="b">
        <v>1</v>
      </c>
      <c r="O2804" s="6">
        <f t="shared" si="258"/>
        <v>102</v>
      </c>
      <c r="P2804" t="s">
        <v>8271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7">
        <f t="shared" si="259"/>
        <v>90.744680851063833</v>
      </c>
      <c r="N2805" t="b">
        <v>1</v>
      </c>
      <c r="O2805" s="6">
        <f t="shared" si="258"/>
        <v>128</v>
      </c>
      <c r="P2805" t="s">
        <v>8271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7">
        <f t="shared" si="259"/>
        <v>50</v>
      </c>
      <c r="N2806" t="b">
        <v>1</v>
      </c>
      <c r="O2806" s="6">
        <f t="shared" si="258"/>
        <v>115</v>
      </c>
      <c r="P2806" t="s">
        <v>8271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7">
        <f t="shared" si="259"/>
        <v>24.444444444444443</v>
      </c>
      <c r="N2807" t="b">
        <v>1</v>
      </c>
      <c r="O2807" s="6">
        <f t="shared" si="258"/>
        <v>110</v>
      </c>
      <c r="P2807" t="s">
        <v>8271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7">
        <f t="shared" si="259"/>
        <v>44.25</v>
      </c>
      <c r="N2808" t="b">
        <v>1</v>
      </c>
      <c r="O2808" s="6">
        <f t="shared" si="258"/>
        <v>112</v>
      </c>
      <c r="P2808" t="s">
        <v>8271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7">
        <f t="shared" si="259"/>
        <v>67.741935483870961</v>
      </c>
      <c r="N2809" t="b">
        <v>1</v>
      </c>
      <c r="O2809" s="6">
        <f t="shared" si="258"/>
        <v>126</v>
      </c>
      <c r="P2809" t="s">
        <v>8271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7">
        <f t="shared" si="259"/>
        <v>65.376811594202906</v>
      </c>
      <c r="N2810" t="b">
        <v>1</v>
      </c>
      <c r="O2810" s="6">
        <f t="shared" si="258"/>
        <v>100</v>
      </c>
      <c r="P2810" t="s">
        <v>8271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7">
        <f t="shared" si="259"/>
        <v>121.9047619047619</v>
      </c>
      <c r="N2811" t="b">
        <v>1</v>
      </c>
      <c r="O2811" s="6">
        <f t="shared" si="258"/>
        <v>102</v>
      </c>
      <c r="P2811" t="s">
        <v>8271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7">
        <f t="shared" si="259"/>
        <v>47.456140350877192</v>
      </c>
      <c r="N2812" t="b">
        <v>1</v>
      </c>
      <c r="O2812" s="6">
        <f t="shared" si="258"/>
        <v>108</v>
      </c>
      <c r="P2812" t="s">
        <v>8271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7">
        <f t="shared" si="259"/>
        <v>92.842592592592595</v>
      </c>
      <c r="N2813" t="b">
        <v>1</v>
      </c>
      <c r="O2813" s="6">
        <f t="shared" si="258"/>
        <v>100</v>
      </c>
      <c r="P2813" t="s">
        <v>8271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7">
        <f t="shared" si="259"/>
        <v>68.253012048192772</v>
      </c>
      <c r="N2814" t="b">
        <v>1</v>
      </c>
      <c r="O2814" s="6">
        <f t="shared" si="258"/>
        <v>113</v>
      </c>
      <c r="P2814" t="s">
        <v>8271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7">
        <f t="shared" si="259"/>
        <v>37.209583333333335</v>
      </c>
      <c r="N2815" t="b">
        <v>1</v>
      </c>
      <c r="O2815" s="6">
        <f t="shared" si="258"/>
        <v>128</v>
      </c>
      <c r="P2815" t="s">
        <v>8271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7">
        <f t="shared" si="259"/>
        <v>25.25</v>
      </c>
      <c r="N2816" t="b">
        <v>1</v>
      </c>
      <c r="O2816" s="6">
        <f t="shared" si="258"/>
        <v>108</v>
      </c>
      <c r="P2816" t="s">
        <v>8271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7">
        <f t="shared" si="259"/>
        <v>43.214285714285715</v>
      </c>
      <c r="N2817" t="b">
        <v>1</v>
      </c>
      <c r="O2817" s="6">
        <f t="shared" si="258"/>
        <v>242</v>
      </c>
      <c r="P2817" t="s">
        <v>8271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7">
        <f t="shared" si="259"/>
        <v>25.130177514792898</v>
      </c>
      <c r="N2818" t="b">
        <v>1</v>
      </c>
      <c r="O2818" s="6">
        <f t="shared" ref="O2818:O2881" si="264">ROUND((E2818/D2818)*100,0)</f>
        <v>142</v>
      </c>
      <c r="P2818" t="s">
        <v>8271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7">
        <f t="shared" ref="M2819:M2882" si="265">IF(L2819 = 0, 0, E2819/L2819)</f>
        <v>23.636363636363637</v>
      </c>
      <c r="N2819" t="b">
        <v>1</v>
      </c>
      <c r="O2819" s="6">
        <f t="shared" si="264"/>
        <v>130</v>
      </c>
      <c r="P2819" t="s">
        <v>8271</v>
      </c>
      <c r="Q2819" t="str">
        <f t="shared" ref="Q2819:Q2882" si="266">LEFT(P2819,FIND("/",P2819)-1)</f>
        <v>theater</v>
      </c>
      <c r="R2819" t="str">
        <f t="shared" ref="R2819:R2882" si="267">REPLACE(P2819,1,FIND("/",P2819),"")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7">
        <f t="shared" si="265"/>
        <v>103.95098039215686</v>
      </c>
      <c r="N2820" t="b">
        <v>1</v>
      </c>
      <c r="O2820" s="6">
        <f t="shared" si="264"/>
        <v>106</v>
      </c>
      <c r="P2820" t="s">
        <v>8271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7">
        <f t="shared" si="265"/>
        <v>50.384615384615387</v>
      </c>
      <c r="N2821" t="b">
        <v>1</v>
      </c>
      <c r="O2821" s="6">
        <f t="shared" si="264"/>
        <v>105</v>
      </c>
      <c r="P2821" t="s">
        <v>8271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7">
        <f t="shared" si="265"/>
        <v>13.6</v>
      </c>
      <c r="N2822" t="b">
        <v>1</v>
      </c>
      <c r="O2822" s="6">
        <f t="shared" si="264"/>
        <v>136</v>
      </c>
      <c r="P2822" t="s">
        <v>8271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7">
        <f t="shared" si="265"/>
        <v>28.571428571428573</v>
      </c>
      <c r="N2823" t="b">
        <v>1</v>
      </c>
      <c r="O2823" s="6">
        <f t="shared" si="264"/>
        <v>100</v>
      </c>
      <c r="P2823" t="s">
        <v>8271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7">
        <f t="shared" si="265"/>
        <v>63.829787234042556</v>
      </c>
      <c r="N2824" t="b">
        <v>1</v>
      </c>
      <c r="O2824" s="6">
        <f t="shared" si="264"/>
        <v>100</v>
      </c>
      <c r="P2824" t="s">
        <v>8271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7">
        <f t="shared" si="265"/>
        <v>8.8571428571428577</v>
      </c>
      <c r="N2825" t="b">
        <v>1</v>
      </c>
      <c r="O2825" s="6">
        <f t="shared" si="264"/>
        <v>124</v>
      </c>
      <c r="P2825" t="s">
        <v>8271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7">
        <f t="shared" si="265"/>
        <v>50.666666666666664</v>
      </c>
      <c r="N2826" t="b">
        <v>1</v>
      </c>
      <c r="O2826" s="6">
        <f t="shared" si="264"/>
        <v>117</v>
      </c>
      <c r="P2826" t="s">
        <v>8271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7">
        <f t="shared" si="265"/>
        <v>60.784313725490193</v>
      </c>
      <c r="N2827" t="b">
        <v>1</v>
      </c>
      <c r="O2827" s="6">
        <f t="shared" si="264"/>
        <v>103</v>
      </c>
      <c r="P2827" t="s">
        <v>8271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7">
        <f t="shared" si="265"/>
        <v>113.42105263157895</v>
      </c>
      <c r="N2828" t="b">
        <v>1</v>
      </c>
      <c r="O2828" s="6">
        <f t="shared" si="264"/>
        <v>108</v>
      </c>
      <c r="P2828" t="s">
        <v>8271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7">
        <f t="shared" si="265"/>
        <v>104.56521739130434</v>
      </c>
      <c r="N2829" t="b">
        <v>1</v>
      </c>
      <c r="O2829" s="6">
        <f t="shared" si="264"/>
        <v>120</v>
      </c>
      <c r="P2829" t="s">
        <v>8271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7">
        <f t="shared" si="265"/>
        <v>98.30927835051547</v>
      </c>
      <c r="N2830" t="b">
        <v>1</v>
      </c>
      <c r="O2830" s="6">
        <f t="shared" si="264"/>
        <v>100</v>
      </c>
      <c r="P2830" t="s">
        <v>8271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7">
        <f t="shared" si="265"/>
        <v>35.039473684210527</v>
      </c>
      <c r="N2831" t="b">
        <v>1</v>
      </c>
      <c r="O2831" s="6">
        <f t="shared" si="264"/>
        <v>107</v>
      </c>
      <c r="P2831" t="s">
        <v>8271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7">
        <f t="shared" si="265"/>
        <v>272.72727272727275</v>
      </c>
      <c r="N2832" t="b">
        <v>1</v>
      </c>
      <c r="O2832" s="6">
        <f t="shared" si="264"/>
        <v>100</v>
      </c>
      <c r="P2832" t="s">
        <v>8271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7">
        <f t="shared" si="265"/>
        <v>63.846153846153847</v>
      </c>
      <c r="N2833" t="b">
        <v>1</v>
      </c>
      <c r="O2833" s="6">
        <f t="shared" si="264"/>
        <v>111</v>
      </c>
      <c r="P2833" t="s">
        <v>8271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7">
        <f t="shared" si="265"/>
        <v>30.189368421052631</v>
      </c>
      <c r="N2834" t="b">
        <v>1</v>
      </c>
      <c r="O2834" s="6">
        <f t="shared" si="264"/>
        <v>115</v>
      </c>
      <c r="P2834" t="s">
        <v>8271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7">
        <f t="shared" si="265"/>
        <v>83.51428571428572</v>
      </c>
      <c r="N2835" t="b">
        <v>1</v>
      </c>
      <c r="O2835" s="6">
        <f t="shared" si="264"/>
        <v>108</v>
      </c>
      <c r="P2835" t="s">
        <v>8271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7">
        <f t="shared" si="265"/>
        <v>64.761904761904759</v>
      </c>
      <c r="N2836" t="b">
        <v>1</v>
      </c>
      <c r="O2836" s="6">
        <f t="shared" si="264"/>
        <v>170</v>
      </c>
      <c r="P2836" t="s">
        <v>8271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7">
        <f t="shared" si="265"/>
        <v>20.118172043010752</v>
      </c>
      <c r="N2837" t="b">
        <v>1</v>
      </c>
      <c r="O2837" s="6">
        <f t="shared" si="264"/>
        <v>187</v>
      </c>
      <c r="P2837" t="s">
        <v>8271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7">
        <f t="shared" si="265"/>
        <v>44.090909090909093</v>
      </c>
      <c r="N2838" t="b">
        <v>1</v>
      </c>
      <c r="O2838" s="6">
        <f t="shared" si="264"/>
        <v>108</v>
      </c>
      <c r="P2838" t="s">
        <v>8271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7">
        <f t="shared" si="265"/>
        <v>40.476190476190474</v>
      </c>
      <c r="N2839" t="b">
        <v>1</v>
      </c>
      <c r="O2839" s="6">
        <f t="shared" si="264"/>
        <v>100</v>
      </c>
      <c r="P2839" t="s">
        <v>8271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7">
        <f t="shared" si="265"/>
        <v>44.537037037037038</v>
      </c>
      <c r="N2840" t="b">
        <v>1</v>
      </c>
      <c r="O2840" s="6">
        <f t="shared" si="264"/>
        <v>120</v>
      </c>
      <c r="P2840" t="s">
        <v>8271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7">
        <f t="shared" si="265"/>
        <v>125.80645161290323</v>
      </c>
      <c r="N2841" t="b">
        <v>1</v>
      </c>
      <c r="O2841" s="6">
        <f t="shared" si="264"/>
        <v>111</v>
      </c>
      <c r="P2841" t="s">
        <v>8271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7">
        <f t="shared" si="265"/>
        <v>19.696969696969695</v>
      </c>
      <c r="N2842" t="b">
        <v>1</v>
      </c>
      <c r="O2842" s="6">
        <f t="shared" si="264"/>
        <v>104</v>
      </c>
      <c r="P2842" t="s">
        <v>8271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7">
        <f t="shared" si="265"/>
        <v>10</v>
      </c>
      <c r="N2843" t="b">
        <v>0</v>
      </c>
      <c r="O2843" s="6">
        <f t="shared" si="264"/>
        <v>1</v>
      </c>
      <c r="P2843" t="s">
        <v>8271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7">
        <f t="shared" si="265"/>
        <v>0</v>
      </c>
      <c r="N2844" t="b">
        <v>0</v>
      </c>
      <c r="O2844" s="6">
        <f t="shared" si="264"/>
        <v>0</v>
      </c>
      <c r="P2844" t="s">
        <v>8271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7">
        <f t="shared" si="265"/>
        <v>0</v>
      </c>
      <c r="N2845" t="b">
        <v>0</v>
      </c>
      <c r="O2845" s="6">
        <f t="shared" si="264"/>
        <v>0</v>
      </c>
      <c r="P2845" t="s">
        <v>8271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7">
        <f t="shared" si="265"/>
        <v>30</v>
      </c>
      <c r="N2846" t="b">
        <v>0</v>
      </c>
      <c r="O2846" s="6">
        <f t="shared" si="264"/>
        <v>5</v>
      </c>
      <c r="P2846" t="s">
        <v>8271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7">
        <f t="shared" si="265"/>
        <v>60.666666666666664</v>
      </c>
      <c r="N2847" t="b">
        <v>0</v>
      </c>
      <c r="O2847" s="6">
        <f t="shared" si="264"/>
        <v>32</v>
      </c>
      <c r="P2847" t="s">
        <v>8271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7">
        <f t="shared" si="265"/>
        <v>0</v>
      </c>
      <c r="N2848" t="b">
        <v>0</v>
      </c>
      <c r="O2848" s="6">
        <f t="shared" si="264"/>
        <v>0</v>
      </c>
      <c r="P2848" t="s">
        <v>8271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7">
        <f t="shared" si="265"/>
        <v>0</v>
      </c>
      <c r="N2849" t="b">
        <v>0</v>
      </c>
      <c r="O2849" s="6">
        <f t="shared" si="264"/>
        <v>0</v>
      </c>
      <c r="P2849" t="s">
        <v>8271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7">
        <f t="shared" si="265"/>
        <v>23.333333333333332</v>
      </c>
      <c r="N2850" t="b">
        <v>0</v>
      </c>
      <c r="O2850" s="6">
        <f t="shared" si="264"/>
        <v>0</v>
      </c>
      <c r="P2850" t="s">
        <v>8271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7">
        <f t="shared" si="265"/>
        <v>5</v>
      </c>
      <c r="N2851" t="b">
        <v>0</v>
      </c>
      <c r="O2851" s="6">
        <f t="shared" si="264"/>
        <v>1</v>
      </c>
      <c r="P2851" t="s">
        <v>8271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7">
        <f t="shared" si="265"/>
        <v>23.923076923076923</v>
      </c>
      <c r="N2852" t="b">
        <v>0</v>
      </c>
      <c r="O2852" s="6">
        <f t="shared" si="264"/>
        <v>4</v>
      </c>
      <c r="P2852" t="s">
        <v>8271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7">
        <f t="shared" si="265"/>
        <v>0</v>
      </c>
      <c r="N2853" t="b">
        <v>0</v>
      </c>
      <c r="O2853" s="6">
        <f t="shared" si="264"/>
        <v>0</v>
      </c>
      <c r="P2853" t="s">
        <v>8271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7">
        <f t="shared" si="265"/>
        <v>15.833333333333334</v>
      </c>
      <c r="N2854" t="b">
        <v>0</v>
      </c>
      <c r="O2854" s="6">
        <f t="shared" si="264"/>
        <v>2</v>
      </c>
      <c r="P2854" t="s">
        <v>8271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7">
        <f t="shared" si="265"/>
        <v>0</v>
      </c>
      <c r="N2855" t="b">
        <v>0</v>
      </c>
      <c r="O2855" s="6">
        <f t="shared" si="264"/>
        <v>0</v>
      </c>
      <c r="P2855" t="s">
        <v>8271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7">
        <f t="shared" si="265"/>
        <v>29.785714285714285</v>
      </c>
      <c r="N2856" t="b">
        <v>0</v>
      </c>
      <c r="O2856" s="6">
        <f t="shared" si="264"/>
        <v>42</v>
      </c>
      <c r="P2856" t="s">
        <v>8271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7">
        <f t="shared" si="265"/>
        <v>60</v>
      </c>
      <c r="N2857" t="b">
        <v>0</v>
      </c>
      <c r="O2857" s="6">
        <f t="shared" si="264"/>
        <v>50</v>
      </c>
      <c r="P2857" t="s">
        <v>8271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7">
        <f t="shared" si="265"/>
        <v>24.333333333333332</v>
      </c>
      <c r="N2858" t="b">
        <v>0</v>
      </c>
      <c r="O2858" s="6">
        <f t="shared" si="264"/>
        <v>5</v>
      </c>
      <c r="P2858" t="s">
        <v>8271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7">
        <f t="shared" si="265"/>
        <v>500</v>
      </c>
      <c r="N2859" t="b">
        <v>0</v>
      </c>
      <c r="O2859" s="6">
        <f t="shared" si="264"/>
        <v>20</v>
      </c>
      <c r="P2859" t="s">
        <v>8271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7">
        <f t="shared" si="265"/>
        <v>0</v>
      </c>
      <c r="N2860" t="b">
        <v>0</v>
      </c>
      <c r="O2860" s="6">
        <f t="shared" si="264"/>
        <v>0</v>
      </c>
      <c r="P2860" t="s">
        <v>8271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7">
        <f t="shared" si="265"/>
        <v>35</v>
      </c>
      <c r="N2861" t="b">
        <v>0</v>
      </c>
      <c r="O2861" s="6">
        <f t="shared" si="264"/>
        <v>2</v>
      </c>
      <c r="P2861" t="s">
        <v>8271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7">
        <f t="shared" si="265"/>
        <v>29.555555555555557</v>
      </c>
      <c r="N2862" t="b">
        <v>0</v>
      </c>
      <c r="O2862" s="6">
        <f t="shared" si="264"/>
        <v>7</v>
      </c>
      <c r="P2862" t="s">
        <v>8271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7">
        <f t="shared" si="265"/>
        <v>26.666666666666668</v>
      </c>
      <c r="N2863" t="b">
        <v>0</v>
      </c>
      <c r="O2863" s="6">
        <f t="shared" si="264"/>
        <v>32</v>
      </c>
      <c r="P2863" t="s">
        <v>8271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7">
        <f t="shared" si="265"/>
        <v>18.333333333333332</v>
      </c>
      <c r="N2864" t="b">
        <v>0</v>
      </c>
      <c r="O2864" s="6">
        <f t="shared" si="264"/>
        <v>0</v>
      </c>
      <c r="P2864" t="s">
        <v>8271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7">
        <f t="shared" si="265"/>
        <v>20</v>
      </c>
      <c r="N2865" t="b">
        <v>0</v>
      </c>
      <c r="O2865" s="6">
        <f t="shared" si="264"/>
        <v>0</v>
      </c>
      <c r="P2865" t="s">
        <v>8271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7">
        <f t="shared" si="265"/>
        <v>13.333333333333334</v>
      </c>
      <c r="N2866" t="b">
        <v>0</v>
      </c>
      <c r="O2866" s="6">
        <f t="shared" si="264"/>
        <v>2</v>
      </c>
      <c r="P2866" t="s">
        <v>8271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7">
        <f t="shared" si="265"/>
        <v>0</v>
      </c>
      <c r="N2867" t="b">
        <v>0</v>
      </c>
      <c r="O2867" s="6">
        <f t="shared" si="264"/>
        <v>0</v>
      </c>
      <c r="P2867" t="s">
        <v>8271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7">
        <f t="shared" si="265"/>
        <v>22.5</v>
      </c>
      <c r="N2868" t="b">
        <v>0</v>
      </c>
      <c r="O2868" s="6">
        <f t="shared" si="264"/>
        <v>1</v>
      </c>
      <c r="P2868" t="s">
        <v>8271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7">
        <f t="shared" si="265"/>
        <v>50.4</v>
      </c>
      <c r="N2869" t="b">
        <v>0</v>
      </c>
      <c r="O2869" s="6">
        <f t="shared" si="264"/>
        <v>20</v>
      </c>
      <c r="P2869" t="s">
        <v>8271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7">
        <f t="shared" si="265"/>
        <v>105.02933333333334</v>
      </c>
      <c r="N2870" t="b">
        <v>0</v>
      </c>
      <c r="O2870" s="6">
        <f t="shared" si="264"/>
        <v>42</v>
      </c>
      <c r="P2870" t="s">
        <v>8271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7">
        <f t="shared" si="265"/>
        <v>35.4</v>
      </c>
      <c r="N2871" t="b">
        <v>0</v>
      </c>
      <c r="O2871" s="6">
        <f t="shared" si="264"/>
        <v>1</v>
      </c>
      <c r="P2871" t="s">
        <v>8271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7">
        <f t="shared" si="265"/>
        <v>83.333333333333329</v>
      </c>
      <c r="N2872" t="b">
        <v>0</v>
      </c>
      <c r="O2872" s="6">
        <f t="shared" si="264"/>
        <v>15</v>
      </c>
      <c r="P2872" t="s">
        <v>8271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7">
        <f t="shared" si="265"/>
        <v>35.92307692307692</v>
      </c>
      <c r="N2873" t="b">
        <v>0</v>
      </c>
      <c r="O2873" s="6">
        <f t="shared" si="264"/>
        <v>5</v>
      </c>
      <c r="P2873" t="s">
        <v>8271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7">
        <f t="shared" si="265"/>
        <v>0</v>
      </c>
      <c r="N2874" t="b">
        <v>0</v>
      </c>
      <c r="O2874" s="6">
        <f t="shared" si="264"/>
        <v>0</v>
      </c>
      <c r="P2874" t="s">
        <v>8271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7">
        <f t="shared" si="265"/>
        <v>119.125</v>
      </c>
      <c r="N2875" t="b">
        <v>0</v>
      </c>
      <c r="O2875" s="6">
        <f t="shared" si="264"/>
        <v>38</v>
      </c>
      <c r="P2875" t="s">
        <v>8271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7">
        <f t="shared" si="265"/>
        <v>90.333333333333329</v>
      </c>
      <c r="N2876" t="b">
        <v>0</v>
      </c>
      <c r="O2876" s="6">
        <f t="shared" si="264"/>
        <v>5</v>
      </c>
      <c r="P2876" t="s">
        <v>8271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7">
        <f t="shared" si="265"/>
        <v>2.3333333333333335</v>
      </c>
      <c r="N2877" t="b">
        <v>0</v>
      </c>
      <c r="O2877" s="6">
        <f t="shared" si="264"/>
        <v>0</v>
      </c>
      <c r="P2877" t="s">
        <v>8271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7">
        <f t="shared" si="265"/>
        <v>0</v>
      </c>
      <c r="N2878" t="b">
        <v>0</v>
      </c>
      <c r="O2878" s="6">
        <f t="shared" si="264"/>
        <v>0</v>
      </c>
      <c r="P2878" t="s">
        <v>8271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7">
        <f t="shared" si="265"/>
        <v>108.33333333333333</v>
      </c>
      <c r="N2879" t="b">
        <v>0</v>
      </c>
      <c r="O2879" s="6">
        <f t="shared" si="264"/>
        <v>11</v>
      </c>
      <c r="P2879" t="s">
        <v>8271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7">
        <f t="shared" si="265"/>
        <v>15.75</v>
      </c>
      <c r="N2880" t="b">
        <v>0</v>
      </c>
      <c r="O2880" s="6">
        <f t="shared" si="264"/>
        <v>2</v>
      </c>
      <c r="P2880" t="s">
        <v>8271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7">
        <f t="shared" si="265"/>
        <v>29</v>
      </c>
      <c r="N2881" t="b">
        <v>0</v>
      </c>
      <c r="O2881" s="6">
        <f t="shared" si="264"/>
        <v>0</v>
      </c>
      <c r="P2881" t="s">
        <v>8271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7">
        <f t="shared" si="265"/>
        <v>96.551724137931032</v>
      </c>
      <c r="N2882" t="b">
        <v>0</v>
      </c>
      <c r="O2882" s="6">
        <f t="shared" ref="O2882:O2945" si="270">ROUND((E2882/D2882)*100,0)</f>
        <v>23</v>
      </c>
      <c r="P2882" t="s">
        <v>8271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7">
        <f t="shared" ref="M2883:M2946" si="271">IF(L2883 = 0, 0, E2883/L2883)</f>
        <v>0</v>
      </c>
      <c r="N2883" t="b">
        <v>0</v>
      </c>
      <c r="O2883" s="6">
        <f t="shared" si="270"/>
        <v>0</v>
      </c>
      <c r="P2883" t="s">
        <v>8271</v>
      </c>
      <c r="Q2883" t="str">
        <f t="shared" ref="Q2883:Q2946" si="272">LEFT(P2883,FIND("/",P2883)-1)</f>
        <v>theater</v>
      </c>
      <c r="R2883" t="str">
        <f t="shared" ref="R2883:R2946" si="273">REPLACE(P2883,1,FIND("/",P2883),"")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7">
        <f t="shared" si="271"/>
        <v>63</v>
      </c>
      <c r="N2884" t="b">
        <v>0</v>
      </c>
      <c r="O2884" s="6">
        <f t="shared" si="270"/>
        <v>34</v>
      </c>
      <c r="P2884" t="s">
        <v>8271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7">
        <f t="shared" si="271"/>
        <v>381.6</v>
      </c>
      <c r="N2885" t="b">
        <v>0</v>
      </c>
      <c r="O2885" s="6">
        <f t="shared" si="270"/>
        <v>19</v>
      </c>
      <c r="P2885" t="s">
        <v>8271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7">
        <f t="shared" si="271"/>
        <v>46.25</v>
      </c>
      <c r="N2886" t="b">
        <v>0</v>
      </c>
      <c r="O2886" s="6">
        <f t="shared" si="270"/>
        <v>0</v>
      </c>
      <c r="P2886" t="s">
        <v>8271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7">
        <f t="shared" si="271"/>
        <v>26</v>
      </c>
      <c r="N2887" t="b">
        <v>0</v>
      </c>
      <c r="O2887" s="6">
        <f t="shared" si="270"/>
        <v>33</v>
      </c>
      <c r="P2887" t="s">
        <v>8271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7">
        <f t="shared" si="271"/>
        <v>10</v>
      </c>
      <c r="N2888" t="b">
        <v>0</v>
      </c>
      <c r="O2888" s="6">
        <f t="shared" si="270"/>
        <v>5</v>
      </c>
      <c r="P2888" t="s">
        <v>8271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7">
        <f t="shared" si="271"/>
        <v>5</v>
      </c>
      <c r="N2889" t="b">
        <v>0</v>
      </c>
      <c r="O2889" s="6">
        <f t="shared" si="270"/>
        <v>0</v>
      </c>
      <c r="P2889" t="s">
        <v>8271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7">
        <f t="shared" si="271"/>
        <v>0</v>
      </c>
      <c r="N2890" t="b">
        <v>0</v>
      </c>
      <c r="O2890" s="6">
        <f t="shared" si="270"/>
        <v>0</v>
      </c>
      <c r="P2890" t="s">
        <v>8271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7">
        <f t="shared" si="271"/>
        <v>81.571428571428569</v>
      </c>
      <c r="N2891" t="b">
        <v>0</v>
      </c>
      <c r="O2891" s="6">
        <f t="shared" si="270"/>
        <v>38</v>
      </c>
      <c r="P2891" t="s">
        <v>8271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7">
        <f t="shared" si="271"/>
        <v>7</v>
      </c>
      <c r="N2892" t="b">
        <v>0</v>
      </c>
      <c r="O2892" s="6">
        <f t="shared" si="270"/>
        <v>1</v>
      </c>
      <c r="P2892" t="s">
        <v>8271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7">
        <f t="shared" si="271"/>
        <v>27.3</v>
      </c>
      <c r="N2893" t="b">
        <v>0</v>
      </c>
      <c r="O2893" s="6">
        <f t="shared" si="270"/>
        <v>3</v>
      </c>
      <c r="P2893" t="s">
        <v>8271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7">
        <f t="shared" si="271"/>
        <v>29.411764705882351</v>
      </c>
      <c r="N2894" t="b">
        <v>0</v>
      </c>
      <c r="O2894" s="6">
        <f t="shared" si="270"/>
        <v>9</v>
      </c>
      <c r="P2894" t="s">
        <v>8271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7">
        <f t="shared" si="271"/>
        <v>12.5</v>
      </c>
      <c r="N2895" t="b">
        <v>0</v>
      </c>
      <c r="O2895" s="6">
        <f t="shared" si="270"/>
        <v>1</v>
      </c>
      <c r="P2895" t="s">
        <v>8271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7">
        <f t="shared" si="271"/>
        <v>0</v>
      </c>
      <c r="N2896" t="b">
        <v>0</v>
      </c>
      <c r="O2896" s="6">
        <f t="shared" si="270"/>
        <v>0</v>
      </c>
      <c r="P2896" t="s">
        <v>8271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7">
        <f t="shared" si="271"/>
        <v>5.75</v>
      </c>
      <c r="N2897" t="b">
        <v>0</v>
      </c>
      <c r="O2897" s="6">
        <f t="shared" si="270"/>
        <v>5</v>
      </c>
      <c r="P2897" t="s">
        <v>8271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7">
        <f t="shared" si="271"/>
        <v>52.083333333333336</v>
      </c>
      <c r="N2898" t="b">
        <v>0</v>
      </c>
      <c r="O2898" s="6">
        <f t="shared" si="270"/>
        <v>21</v>
      </c>
      <c r="P2898" t="s">
        <v>8271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7">
        <f t="shared" si="271"/>
        <v>183.33333333333334</v>
      </c>
      <c r="N2899" t="b">
        <v>0</v>
      </c>
      <c r="O2899" s="6">
        <f t="shared" si="270"/>
        <v>5</v>
      </c>
      <c r="P2899" t="s">
        <v>8271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7">
        <f t="shared" si="271"/>
        <v>26.333333333333332</v>
      </c>
      <c r="N2900" t="b">
        <v>0</v>
      </c>
      <c r="O2900" s="6">
        <f t="shared" si="270"/>
        <v>4</v>
      </c>
      <c r="P2900" t="s">
        <v>8271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7">
        <f t="shared" si="271"/>
        <v>0</v>
      </c>
      <c r="N2901" t="b">
        <v>0</v>
      </c>
      <c r="O2901" s="6">
        <f t="shared" si="270"/>
        <v>0</v>
      </c>
      <c r="P2901" t="s">
        <v>8271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7">
        <f t="shared" si="271"/>
        <v>486.42857142857144</v>
      </c>
      <c r="N2902" t="b">
        <v>0</v>
      </c>
      <c r="O2902" s="6">
        <f t="shared" si="270"/>
        <v>62</v>
      </c>
      <c r="P2902" t="s">
        <v>8271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7">
        <f t="shared" si="271"/>
        <v>3</v>
      </c>
      <c r="N2903" t="b">
        <v>0</v>
      </c>
      <c r="O2903" s="6">
        <f t="shared" si="270"/>
        <v>1</v>
      </c>
      <c r="P2903" t="s">
        <v>8271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7">
        <f t="shared" si="271"/>
        <v>25</v>
      </c>
      <c r="N2904" t="b">
        <v>0</v>
      </c>
      <c r="O2904" s="6">
        <f t="shared" si="270"/>
        <v>0</v>
      </c>
      <c r="P2904" t="s">
        <v>8271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7">
        <f t="shared" si="271"/>
        <v>9.75</v>
      </c>
      <c r="N2905" t="b">
        <v>0</v>
      </c>
      <c r="O2905" s="6">
        <f t="shared" si="270"/>
        <v>1</v>
      </c>
      <c r="P2905" t="s">
        <v>8271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7">
        <f t="shared" si="271"/>
        <v>18.75</v>
      </c>
      <c r="N2906" t="b">
        <v>0</v>
      </c>
      <c r="O2906" s="6">
        <f t="shared" si="270"/>
        <v>5</v>
      </c>
      <c r="P2906" t="s">
        <v>8271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7">
        <f t="shared" si="271"/>
        <v>36.588235294117645</v>
      </c>
      <c r="N2907" t="b">
        <v>0</v>
      </c>
      <c r="O2907" s="6">
        <f t="shared" si="270"/>
        <v>18</v>
      </c>
      <c r="P2907" t="s">
        <v>8271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7">
        <f t="shared" si="271"/>
        <v>80.714285714285708</v>
      </c>
      <c r="N2908" t="b">
        <v>0</v>
      </c>
      <c r="O2908" s="6">
        <f t="shared" si="270"/>
        <v>9</v>
      </c>
      <c r="P2908" t="s">
        <v>8271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7">
        <f t="shared" si="271"/>
        <v>1</v>
      </c>
      <c r="N2909" t="b">
        <v>0</v>
      </c>
      <c r="O2909" s="6">
        <f t="shared" si="270"/>
        <v>0</v>
      </c>
      <c r="P2909" t="s">
        <v>8271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7">
        <f t="shared" si="271"/>
        <v>52.8</v>
      </c>
      <c r="N2910" t="b">
        <v>0</v>
      </c>
      <c r="O2910" s="6">
        <f t="shared" si="270"/>
        <v>3</v>
      </c>
      <c r="P2910" t="s">
        <v>8271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7">
        <f t="shared" si="271"/>
        <v>20</v>
      </c>
      <c r="N2911" t="b">
        <v>0</v>
      </c>
      <c r="O2911" s="6">
        <f t="shared" si="270"/>
        <v>0</v>
      </c>
      <c r="P2911" t="s">
        <v>8271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7">
        <f t="shared" si="271"/>
        <v>1</v>
      </c>
      <c r="N2912" t="b">
        <v>0</v>
      </c>
      <c r="O2912" s="6">
        <f t="shared" si="270"/>
        <v>0</v>
      </c>
      <c r="P2912" t="s">
        <v>8271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7">
        <f t="shared" si="271"/>
        <v>46.928571428571431</v>
      </c>
      <c r="N2913" t="b">
        <v>0</v>
      </c>
      <c r="O2913" s="6">
        <f t="shared" si="270"/>
        <v>37</v>
      </c>
      <c r="P2913" t="s">
        <v>8271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7">
        <f t="shared" si="271"/>
        <v>78.07692307692308</v>
      </c>
      <c r="N2914" t="b">
        <v>0</v>
      </c>
      <c r="O2914" s="6">
        <f t="shared" si="270"/>
        <v>14</v>
      </c>
      <c r="P2914" t="s">
        <v>8271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7">
        <f t="shared" si="271"/>
        <v>1</v>
      </c>
      <c r="N2915" t="b">
        <v>0</v>
      </c>
      <c r="O2915" s="6">
        <f t="shared" si="270"/>
        <v>0</v>
      </c>
      <c r="P2915" t="s">
        <v>8271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7">
        <f t="shared" si="271"/>
        <v>1</v>
      </c>
      <c r="N2916" t="b">
        <v>0</v>
      </c>
      <c r="O2916" s="6">
        <f t="shared" si="270"/>
        <v>0</v>
      </c>
      <c r="P2916" t="s">
        <v>8271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7">
        <f t="shared" si="271"/>
        <v>203.66666666666666</v>
      </c>
      <c r="N2917" t="b">
        <v>0</v>
      </c>
      <c r="O2917" s="6">
        <f t="shared" si="270"/>
        <v>61</v>
      </c>
      <c r="P2917" t="s">
        <v>8271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7">
        <f t="shared" si="271"/>
        <v>20.714285714285715</v>
      </c>
      <c r="N2918" t="b">
        <v>0</v>
      </c>
      <c r="O2918" s="6">
        <f t="shared" si="270"/>
        <v>8</v>
      </c>
      <c r="P2918" t="s">
        <v>8271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7">
        <f t="shared" si="271"/>
        <v>48.555555555555557</v>
      </c>
      <c r="N2919" t="b">
        <v>0</v>
      </c>
      <c r="O2919" s="6">
        <f t="shared" si="270"/>
        <v>22</v>
      </c>
      <c r="P2919" t="s">
        <v>8271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7">
        <f t="shared" si="271"/>
        <v>68.099999999999994</v>
      </c>
      <c r="N2920" t="b">
        <v>0</v>
      </c>
      <c r="O2920" s="6">
        <f t="shared" si="270"/>
        <v>27</v>
      </c>
      <c r="P2920" t="s">
        <v>8271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7">
        <f t="shared" si="271"/>
        <v>8.5</v>
      </c>
      <c r="N2921" t="b">
        <v>0</v>
      </c>
      <c r="O2921" s="6">
        <f t="shared" si="270"/>
        <v>9</v>
      </c>
      <c r="P2921" t="s">
        <v>8271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7">
        <f t="shared" si="271"/>
        <v>51.615384615384613</v>
      </c>
      <c r="N2922" t="b">
        <v>0</v>
      </c>
      <c r="O2922" s="6">
        <f t="shared" si="270"/>
        <v>27</v>
      </c>
      <c r="P2922" t="s">
        <v>8271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7">
        <f t="shared" si="271"/>
        <v>43</v>
      </c>
      <c r="N2923" t="b">
        <v>1</v>
      </c>
      <c r="O2923" s="6">
        <f t="shared" si="270"/>
        <v>129</v>
      </c>
      <c r="P2923" t="s">
        <v>8305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7">
        <f t="shared" si="271"/>
        <v>83.333333333333329</v>
      </c>
      <c r="N2924" t="b">
        <v>1</v>
      </c>
      <c r="O2924" s="6">
        <f t="shared" si="270"/>
        <v>100</v>
      </c>
      <c r="P2924" t="s">
        <v>8305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7">
        <f t="shared" si="271"/>
        <v>30</v>
      </c>
      <c r="N2925" t="b">
        <v>1</v>
      </c>
      <c r="O2925" s="6">
        <f t="shared" si="270"/>
        <v>100</v>
      </c>
      <c r="P2925" t="s">
        <v>8305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7">
        <f t="shared" si="271"/>
        <v>175.51020408163265</v>
      </c>
      <c r="N2926" t="b">
        <v>1</v>
      </c>
      <c r="O2926" s="6">
        <f t="shared" si="270"/>
        <v>103</v>
      </c>
      <c r="P2926" t="s">
        <v>8305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7">
        <f t="shared" si="271"/>
        <v>231.66175879396985</v>
      </c>
      <c r="N2927" t="b">
        <v>1</v>
      </c>
      <c r="O2927" s="6">
        <f t="shared" si="270"/>
        <v>102</v>
      </c>
      <c r="P2927" t="s">
        <v>8305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7">
        <f t="shared" si="271"/>
        <v>75</v>
      </c>
      <c r="N2928" t="b">
        <v>1</v>
      </c>
      <c r="O2928" s="6">
        <f t="shared" si="270"/>
        <v>125</v>
      </c>
      <c r="P2928" t="s">
        <v>8305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7">
        <f t="shared" si="271"/>
        <v>112.14285714285714</v>
      </c>
      <c r="N2929" t="b">
        <v>1</v>
      </c>
      <c r="O2929" s="6">
        <f t="shared" si="270"/>
        <v>131</v>
      </c>
      <c r="P2929" t="s">
        <v>8305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7">
        <f t="shared" si="271"/>
        <v>41.666666666666664</v>
      </c>
      <c r="N2930" t="b">
        <v>1</v>
      </c>
      <c r="O2930" s="6">
        <f t="shared" si="270"/>
        <v>100</v>
      </c>
      <c r="P2930" t="s">
        <v>8305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7">
        <f t="shared" si="271"/>
        <v>255.17343750000001</v>
      </c>
      <c r="N2931" t="b">
        <v>1</v>
      </c>
      <c r="O2931" s="6">
        <f t="shared" si="270"/>
        <v>102</v>
      </c>
      <c r="P2931" t="s">
        <v>8305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7">
        <f t="shared" si="271"/>
        <v>162.7741935483871</v>
      </c>
      <c r="N2932" t="b">
        <v>1</v>
      </c>
      <c r="O2932" s="6">
        <f t="shared" si="270"/>
        <v>101</v>
      </c>
      <c r="P2932" t="s">
        <v>8305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7">
        <f t="shared" si="271"/>
        <v>88.333333333333329</v>
      </c>
      <c r="N2933" t="b">
        <v>1</v>
      </c>
      <c r="O2933" s="6">
        <f t="shared" si="270"/>
        <v>106</v>
      </c>
      <c r="P2933" t="s">
        <v>8305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7">
        <f t="shared" si="271"/>
        <v>85.736842105263165</v>
      </c>
      <c r="N2934" t="b">
        <v>1</v>
      </c>
      <c r="O2934" s="6">
        <f t="shared" si="270"/>
        <v>105</v>
      </c>
      <c r="P2934" t="s">
        <v>8305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7">
        <f t="shared" si="271"/>
        <v>47.574074074074076</v>
      </c>
      <c r="N2935" t="b">
        <v>1</v>
      </c>
      <c r="O2935" s="6">
        <f t="shared" si="270"/>
        <v>103</v>
      </c>
      <c r="P2935" t="s">
        <v>8305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7">
        <f t="shared" si="271"/>
        <v>72.972972972972968</v>
      </c>
      <c r="N2936" t="b">
        <v>1</v>
      </c>
      <c r="O2936" s="6">
        <f t="shared" si="270"/>
        <v>108</v>
      </c>
      <c r="P2936" t="s">
        <v>8305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7">
        <f t="shared" si="271"/>
        <v>90.538461538461533</v>
      </c>
      <c r="N2937" t="b">
        <v>1</v>
      </c>
      <c r="O2937" s="6">
        <f t="shared" si="270"/>
        <v>101</v>
      </c>
      <c r="P2937" t="s">
        <v>8305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7">
        <f t="shared" si="271"/>
        <v>37.647058823529413</v>
      </c>
      <c r="N2938" t="b">
        <v>1</v>
      </c>
      <c r="O2938" s="6">
        <f t="shared" si="270"/>
        <v>128</v>
      </c>
      <c r="P2938" t="s">
        <v>8305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7">
        <f t="shared" si="271"/>
        <v>36.363636363636367</v>
      </c>
      <c r="N2939" t="b">
        <v>1</v>
      </c>
      <c r="O2939" s="6">
        <f t="shared" si="270"/>
        <v>133</v>
      </c>
      <c r="P2939" t="s">
        <v>8305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7">
        <f t="shared" si="271"/>
        <v>126.71875</v>
      </c>
      <c r="N2940" t="b">
        <v>1</v>
      </c>
      <c r="O2940" s="6">
        <f t="shared" si="270"/>
        <v>101</v>
      </c>
      <c r="P2940" t="s">
        <v>8305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7">
        <f t="shared" si="271"/>
        <v>329.2</v>
      </c>
      <c r="N2941" t="b">
        <v>1</v>
      </c>
      <c r="O2941" s="6">
        <f t="shared" si="270"/>
        <v>103</v>
      </c>
      <c r="P2941" t="s">
        <v>8305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7">
        <f t="shared" si="271"/>
        <v>81.242424242424249</v>
      </c>
      <c r="N2942" t="b">
        <v>1</v>
      </c>
      <c r="O2942" s="6">
        <f t="shared" si="270"/>
        <v>107</v>
      </c>
      <c r="P2942" t="s">
        <v>8305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7">
        <f t="shared" si="271"/>
        <v>1</v>
      </c>
      <c r="N2943" t="b">
        <v>0</v>
      </c>
      <c r="O2943" s="6">
        <f t="shared" si="270"/>
        <v>0</v>
      </c>
      <c r="P2943" t="s">
        <v>8303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7">
        <f t="shared" si="271"/>
        <v>202.22772277227722</v>
      </c>
      <c r="N2944" t="b">
        <v>0</v>
      </c>
      <c r="O2944" s="6">
        <f t="shared" si="270"/>
        <v>20</v>
      </c>
      <c r="P2944" t="s">
        <v>8303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7">
        <f t="shared" si="271"/>
        <v>0</v>
      </c>
      <c r="N2945" t="b">
        <v>0</v>
      </c>
      <c r="O2945" s="6">
        <f t="shared" si="270"/>
        <v>0</v>
      </c>
      <c r="P2945" t="s">
        <v>8303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7">
        <f t="shared" si="271"/>
        <v>100</v>
      </c>
      <c r="N2946" t="b">
        <v>0</v>
      </c>
      <c r="O2946" s="6">
        <f t="shared" ref="O2946:O3009" si="276">ROUND((E2946/D2946)*100,0)</f>
        <v>1</v>
      </c>
      <c r="P2946" t="s">
        <v>8303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7">
        <f t="shared" ref="M2947:M3010" si="277">IF(L2947 = 0, 0, E2947/L2947)</f>
        <v>0</v>
      </c>
      <c r="N2947" t="b">
        <v>0</v>
      </c>
      <c r="O2947" s="6">
        <f t="shared" si="276"/>
        <v>0</v>
      </c>
      <c r="P2947" t="s">
        <v>8303</v>
      </c>
      <c r="Q2947" t="str">
        <f t="shared" ref="Q2947:Q3010" si="278">LEFT(P2947,FIND("/",P2947)-1)</f>
        <v>theater</v>
      </c>
      <c r="R2947" t="str">
        <f t="shared" ref="R2947:R3010" si="279">REPLACE(P2947,1,FIND("/",P2947),"")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7">
        <f t="shared" si="277"/>
        <v>1</v>
      </c>
      <c r="N2948" t="b">
        <v>0</v>
      </c>
      <c r="O2948" s="6">
        <f t="shared" si="276"/>
        <v>0</v>
      </c>
      <c r="P2948" t="s">
        <v>8303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7">
        <f t="shared" si="277"/>
        <v>82.461538461538467</v>
      </c>
      <c r="N2949" t="b">
        <v>0</v>
      </c>
      <c r="O2949" s="6">
        <f t="shared" si="276"/>
        <v>4</v>
      </c>
      <c r="P2949" t="s">
        <v>8303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7">
        <f t="shared" si="277"/>
        <v>2.6666666666666665</v>
      </c>
      <c r="N2950" t="b">
        <v>0</v>
      </c>
      <c r="O2950" s="6">
        <f t="shared" si="276"/>
        <v>0</v>
      </c>
      <c r="P2950" t="s">
        <v>8303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7">
        <f t="shared" si="277"/>
        <v>12.5</v>
      </c>
      <c r="N2951" t="b">
        <v>0</v>
      </c>
      <c r="O2951" s="6">
        <f t="shared" si="276"/>
        <v>3</v>
      </c>
      <c r="P2951" t="s">
        <v>8303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7">
        <f t="shared" si="277"/>
        <v>0</v>
      </c>
      <c r="N2952" t="b">
        <v>0</v>
      </c>
      <c r="O2952" s="6">
        <f t="shared" si="276"/>
        <v>0</v>
      </c>
      <c r="P2952" t="s">
        <v>8303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7">
        <f t="shared" si="277"/>
        <v>18.896551724137932</v>
      </c>
      <c r="N2953" t="b">
        <v>0</v>
      </c>
      <c r="O2953" s="6">
        <f t="shared" si="276"/>
        <v>2</v>
      </c>
      <c r="P2953" t="s">
        <v>8303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7">
        <f t="shared" si="277"/>
        <v>200.625</v>
      </c>
      <c r="N2954" t="b">
        <v>0</v>
      </c>
      <c r="O2954" s="6">
        <f t="shared" si="276"/>
        <v>8</v>
      </c>
      <c r="P2954" t="s">
        <v>8303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7">
        <f t="shared" si="277"/>
        <v>201.66666666666666</v>
      </c>
      <c r="N2955" t="b">
        <v>0</v>
      </c>
      <c r="O2955" s="6">
        <f t="shared" si="276"/>
        <v>0</v>
      </c>
      <c r="P2955" t="s">
        <v>8303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7">
        <f t="shared" si="277"/>
        <v>0</v>
      </c>
      <c r="N2956" t="b">
        <v>0</v>
      </c>
      <c r="O2956" s="6">
        <f t="shared" si="276"/>
        <v>0</v>
      </c>
      <c r="P2956" t="s">
        <v>8303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7">
        <f t="shared" si="277"/>
        <v>65</v>
      </c>
      <c r="N2957" t="b">
        <v>0</v>
      </c>
      <c r="O2957" s="6">
        <f t="shared" si="276"/>
        <v>60</v>
      </c>
      <c r="P2957" t="s">
        <v>8303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7">
        <f t="shared" si="277"/>
        <v>66.099999999999994</v>
      </c>
      <c r="N2958" t="b">
        <v>0</v>
      </c>
      <c r="O2958" s="6">
        <f t="shared" si="276"/>
        <v>17</v>
      </c>
      <c r="P2958" t="s">
        <v>8303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7">
        <f t="shared" si="277"/>
        <v>93.333333333333329</v>
      </c>
      <c r="N2959" t="b">
        <v>0</v>
      </c>
      <c r="O2959" s="6">
        <f t="shared" si="276"/>
        <v>2</v>
      </c>
      <c r="P2959" t="s">
        <v>8303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7">
        <f t="shared" si="277"/>
        <v>0</v>
      </c>
      <c r="N2960" t="b">
        <v>0</v>
      </c>
      <c r="O2960" s="6">
        <f t="shared" si="276"/>
        <v>0</v>
      </c>
      <c r="P2960" t="s">
        <v>8303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7">
        <f t="shared" si="277"/>
        <v>0</v>
      </c>
      <c r="N2961" t="b">
        <v>0</v>
      </c>
      <c r="O2961" s="6">
        <f t="shared" si="276"/>
        <v>0</v>
      </c>
      <c r="P2961" t="s">
        <v>8303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7">
        <f t="shared" si="277"/>
        <v>0</v>
      </c>
      <c r="N2962" t="b">
        <v>0</v>
      </c>
      <c r="O2962" s="6">
        <f t="shared" si="276"/>
        <v>0</v>
      </c>
      <c r="P2962" t="s">
        <v>8303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7">
        <f t="shared" si="277"/>
        <v>50.75</v>
      </c>
      <c r="N2963" t="b">
        <v>1</v>
      </c>
      <c r="O2963" s="6">
        <f t="shared" si="276"/>
        <v>110</v>
      </c>
      <c r="P2963" t="s">
        <v>8271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7">
        <f t="shared" si="277"/>
        <v>60.9</v>
      </c>
      <c r="N2964" t="b">
        <v>1</v>
      </c>
      <c r="O2964" s="6">
        <f t="shared" si="276"/>
        <v>122</v>
      </c>
      <c r="P2964" t="s">
        <v>8271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7">
        <f t="shared" si="277"/>
        <v>109.03061224489795</v>
      </c>
      <c r="N2965" t="b">
        <v>1</v>
      </c>
      <c r="O2965" s="6">
        <f t="shared" si="276"/>
        <v>107</v>
      </c>
      <c r="P2965" t="s">
        <v>8271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7">
        <f t="shared" si="277"/>
        <v>25.692295918367346</v>
      </c>
      <c r="N2966" t="b">
        <v>1</v>
      </c>
      <c r="O2966" s="6">
        <f t="shared" si="276"/>
        <v>101</v>
      </c>
      <c r="P2966" t="s">
        <v>8271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7">
        <f t="shared" si="277"/>
        <v>41.92307692307692</v>
      </c>
      <c r="N2967" t="b">
        <v>1</v>
      </c>
      <c r="O2967" s="6">
        <f t="shared" si="276"/>
        <v>109</v>
      </c>
      <c r="P2967" t="s">
        <v>8271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7">
        <f t="shared" si="277"/>
        <v>88.7734375</v>
      </c>
      <c r="N2968" t="b">
        <v>1</v>
      </c>
      <c r="O2968" s="6">
        <f t="shared" si="276"/>
        <v>114</v>
      </c>
      <c r="P2968" t="s">
        <v>8271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7">
        <f t="shared" si="277"/>
        <v>80.225352112676063</v>
      </c>
      <c r="N2969" t="b">
        <v>1</v>
      </c>
      <c r="O2969" s="6">
        <f t="shared" si="276"/>
        <v>114</v>
      </c>
      <c r="P2969" t="s">
        <v>8271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7">
        <f t="shared" si="277"/>
        <v>78.936170212765958</v>
      </c>
      <c r="N2970" t="b">
        <v>1</v>
      </c>
      <c r="O2970" s="6">
        <f t="shared" si="276"/>
        <v>106</v>
      </c>
      <c r="P2970" t="s">
        <v>8271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7">
        <f t="shared" si="277"/>
        <v>95.588235294117652</v>
      </c>
      <c r="N2971" t="b">
        <v>1</v>
      </c>
      <c r="O2971" s="6">
        <f t="shared" si="276"/>
        <v>163</v>
      </c>
      <c r="P2971" t="s">
        <v>8271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7">
        <f t="shared" si="277"/>
        <v>69.890109890109883</v>
      </c>
      <c r="N2972" t="b">
        <v>1</v>
      </c>
      <c r="O2972" s="6">
        <f t="shared" si="276"/>
        <v>106</v>
      </c>
      <c r="P2972" t="s">
        <v>8271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7">
        <f t="shared" si="277"/>
        <v>74.534883720930239</v>
      </c>
      <c r="N2973" t="b">
        <v>1</v>
      </c>
      <c r="O2973" s="6">
        <f t="shared" si="276"/>
        <v>100</v>
      </c>
      <c r="P2973" t="s">
        <v>8271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7">
        <f t="shared" si="277"/>
        <v>123.94117647058823</v>
      </c>
      <c r="N2974" t="b">
        <v>1</v>
      </c>
      <c r="O2974" s="6">
        <f t="shared" si="276"/>
        <v>105</v>
      </c>
      <c r="P2974" t="s">
        <v>8271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7">
        <f t="shared" si="277"/>
        <v>264.84848484848487</v>
      </c>
      <c r="N2975" t="b">
        <v>1</v>
      </c>
      <c r="O2975" s="6">
        <f t="shared" si="276"/>
        <v>175</v>
      </c>
      <c r="P2975" t="s">
        <v>8271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7">
        <f t="shared" si="277"/>
        <v>58.620689655172413</v>
      </c>
      <c r="N2976" t="b">
        <v>1</v>
      </c>
      <c r="O2976" s="6">
        <f t="shared" si="276"/>
        <v>102</v>
      </c>
      <c r="P2976" t="s">
        <v>8271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7">
        <f t="shared" si="277"/>
        <v>70.884955752212392</v>
      </c>
      <c r="N2977" t="b">
        <v>1</v>
      </c>
      <c r="O2977" s="6">
        <f t="shared" si="276"/>
        <v>100</v>
      </c>
      <c r="P2977" t="s">
        <v>8271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7">
        <f t="shared" si="277"/>
        <v>8.5714285714285712</v>
      </c>
      <c r="N2978" t="b">
        <v>1</v>
      </c>
      <c r="O2978" s="6">
        <f t="shared" si="276"/>
        <v>171</v>
      </c>
      <c r="P2978" t="s">
        <v>8271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7">
        <f t="shared" si="277"/>
        <v>113.56666666666666</v>
      </c>
      <c r="N2979" t="b">
        <v>1</v>
      </c>
      <c r="O2979" s="6">
        <f t="shared" si="276"/>
        <v>114</v>
      </c>
      <c r="P2979" t="s">
        <v>8271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7">
        <f t="shared" si="277"/>
        <v>60.6875</v>
      </c>
      <c r="N2980" t="b">
        <v>1</v>
      </c>
      <c r="O2980" s="6">
        <f t="shared" si="276"/>
        <v>129</v>
      </c>
      <c r="P2980" t="s">
        <v>8271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7">
        <f t="shared" si="277"/>
        <v>110.21739130434783</v>
      </c>
      <c r="N2981" t="b">
        <v>1</v>
      </c>
      <c r="O2981" s="6">
        <f t="shared" si="276"/>
        <v>101</v>
      </c>
      <c r="P2981" t="s">
        <v>8271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7">
        <f t="shared" si="277"/>
        <v>136.45833333333334</v>
      </c>
      <c r="N2982" t="b">
        <v>1</v>
      </c>
      <c r="O2982" s="6">
        <f t="shared" si="276"/>
        <v>109</v>
      </c>
      <c r="P2982" t="s">
        <v>8271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7">
        <f t="shared" si="277"/>
        <v>53.164948453608247</v>
      </c>
      <c r="N2983" t="b">
        <v>1</v>
      </c>
      <c r="O2983" s="6">
        <f t="shared" si="276"/>
        <v>129</v>
      </c>
      <c r="P2983" t="s">
        <v>8303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7">
        <f t="shared" si="277"/>
        <v>86.491525423728817</v>
      </c>
      <c r="N2984" t="b">
        <v>1</v>
      </c>
      <c r="O2984" s="6">
        <f t="shared" si="276"/>
        <v>102</v>
      </c>
      <c r="P2984" t="s">
        <v>8303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7">
        <f t="shared" si="277"/>
        <v>155.23827397260274</v>
      </c>
      <c r="N2985" t="b">
        <v>1</v>
      </c>
      <c r="O2985" s="6">
        <f t="shared" si="276"/>
        <v>147</v>
      </c>
      <c r="P2985" t="s">
        <v>8303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7">
        <f t="shared" si="277"/>
        <v>115.08256880733946</v>
      </c>
      <c r="N2986" t="b">
        <v>1</v>
      </c>
      <c r="O2986" s="6">
        <f t="shared" si="276"/>
        <v>100</v>
      </c>
      <c r="P2986" t="s">
        <v>8303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7">
        <f t="shared" si="277"/>
        <v>109.5945945945946</v>
      </c>
      <c r="N2987" t="b">
        <v>1</v>
      </c>
      <c r="O2987" s="6">
        <f t="shared" si="276"/>
        <v>122</v>
      </c>
      <c r="P2987" t="s">
        <v>8303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7">
        <f t="shared" si="277"/>
        <v>45.214285714285715</v>
      </c>
      <c r="N2988" t="b">
        <v>1</v>
      </c>
      <c r="O2988" s="6">
        <f t="shared" si="276"/>
        <v>106</v>
      </c>
      <c r="P2988" t="s">
        <v>8303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7">
        <f t="shared" si="277"/>
        <v>104.15169811320754</v>
      </c>
      <c r="N2989" t="b">
        <v>1</v>
      </c>
      <c r="O2989" s="6">
        <f t="shared" si="276"/>
        <v>110</v>
      </c>
      <c r="P2989" t="s">
        <v>8303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7">
        <f t="shared" si="277"/>
        <v>35.714285714285715</v>
      </c>
      <c r="N2990" t="b">
        <v>1</v>
      </c>
      <c r="O2990" s="6">
        <f t="shared" si="276"/>
        <v>100</v>
      </c>
      <c r="P2990" t="s">
        <v>8303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7">
        <f t="shared" si="277"/>
        <v>96.997252747252745</v>
      </c>
      <c r="N2991" t="b">
        <v>1</v>
      </c>
      <c r="O2991" s="6">
        <f t="shared" si="276"/>
        <v>177</v>
      </c>
      <c r="P2991" t="s">
        <v>8303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7">
        <f t="shared" si="277"/>
        <v>370.37037037037038</v>
      </c>
      <c r="N2992" t="b">
        <v>1</v>
      </c>
      <c r="O2992" s="6">
        <f t="shared" si="276"/>
        <v>100</v>
      </c>
      <c r="P2992" t="s">
        <v>8303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7">
        <f t="shared" si="277"/>
        <v>94.408602150537632</v>
      </c>
      <c r="N2993" t="b">
        <v>1</v>
      </c>
      <c r="O2993" s="6">
        <f t="shared" si="276"/>
        <v>103</v>
      </c>
      <c r="P2993" t="s">
        <v>8303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7">
        <f t="shared" si="277"/>
        <v>48.984375</v>
      </c>
      <c r="N2994" t="b">
        <v>1</v>
      </c>
      <c r="O2994" s="6">
        <f t="shared" si="276"/>
        <v>105</v>
      </c>
      <c r="P2994" t="s">
        <v>8303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7">
        <f t="shared" si="277"/>
        <v>45.590909090909093</v>
      </c>
      <c r="N2995" t="b">
        <v>1</v>
      </c>
      <c r="O2995" s="6">
        <f t="shared" si="276"/>
        <v>100</v>
      </c>
      <c r="P2995" t="s">
        <v>8303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7">
        <f t="shared" si="277"/>
        <v>23.275254237288134</v>
      </c>
      <c r="N2996" t="b">
        <v>1</v>
      </c>
      <c r="O2996" s="6">
        <f t="shared" si="276"/>
        <v>458</v>
      </c>
      <c r="P2996" t="s">
        <v>8303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7">
        <f t="shared" si="277"/>
        <v>63.2289156626506</v>
      </c>
      <c r="N2997" t="b">
        <v>1</v>
      </c>
      <c r="O2997" s="6">
        <f t="shared" si="276"/>
        <v>105</v>
      </c>
      <c r="P2997" t="s">
        <v>8303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7">
        <f t="shared" si="277"/>
        <v>153.5204081632653</v>
      </c>
      <c r="N2998" t="b">
        <v>1</v>
      </c>
      <c r="O2998" s="6">
        <f t="shared" si="276"/>
        <v>172</v>
      </c>
      <c r="P2998" t="s">
        <v>8303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7">
        <f t="shared" si="277"/>
        <v>90.2</v>
      </c>
      <c r="N2999" t="b">
        <v>1</v>
      </c>
      <c r="O2999" s="6">
        <f t="shared" si="276"/>
        <v>104</v>
      </c>
      <c r="P2999" t="s">
        <v>8303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7">
        <f t="shared" si="277"/>
        <v>118.97113163972287</v>
      </c>
      <c r="N3000" t="b">
        <v>1</v>
      </c>
      <c r="O3000" s="6">
        <f t="shared" si="276"/>
        <v>103</v>
      </c>
      <c r="P3000" t="s">
        <v>8303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7">
        <f t="shared" si="277"/>
        <v>80.25</v>
      </c>
      <c r="N3001" t="b">
        <v>1</v>
      </c>
      <c r="O3001" s="6">
        <f t="shared" si="276"/>
        <v>119</v>
      </c>
      <c r="P3001" t="s">
        <v>8303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7">
        <f t="shared" si="277"/>
        <v>62.5</v>
      </c>
      <c r="N3002" t="b">
        <v>1</v>
      </c>
      <c r="O3002" s="6">
        <f t="shared" si="276"/>
        <v>100</v>
      </c>
      <c r="P3002" t="s">
        <v>8303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7">
        <f t="shared" si="277"/>
        <v>131.37719999999999</v>
      </c>
      <c r="N3003" t="b">
        <v>1</v>
      </c>
      <c r="O3003" s="6">
        <f t="shared" si="276"/>
        <v>319</v>
      </c>
      <c r="P3003" t="s">
        <v>8303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7">
        <f t="shared" si="277"/>
        <v>73.032980769230775</v>
      </c>
      <c r="N3004" t="b">
        <v>1</v>
      </c>
      <c r="O3004" s="6">
        <f t="shared" si="276"/>
        <v>109</v>
      </c>
      <c r="P3004" t="s">
        <v>8303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7">
        <f t="shared" si="277"/>
        <v>178.52941176470588</v>
      </c>
      <c r="N3005" t="b">
        <v>1</v>
      </c>
      <c r="O3005" s="6">
        <f t="shared" si="276"/>
        <v>101</v>
      </c>
      <c r="P3005" t="s">
        <v>8303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7">
        <f t="shared" si="277"/>
        <v>162.90974729241879</v>
      </c>
      <c r="N3006" t="b">
        <v>1</v>
      </c>
      <c r="O3006" s="6">
        <f t="shared" si="276"/>
        <v>113</v>
      </c>
      <c r="P3006" t="s">
        <v>8303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7">
        <f t="shared" si="277"/>
        <v>108.24237288135593</v>
      </c>
      <c r="N3007" t="b">
        <v>1</v>
      </c>
      <c r="O3007" s="6">
        <f t="shared" si="276"/>
        <v>120</v>
      </c>
      <c r="P3007" t="s">
        <v>8303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7">
        <f t="shared" si="277"/>
        <v>88.865979381443296</v>
      </c>
      <c r="N3008" t="b">
        <v>1</v>
      </c>
      <c r="O3008" s="6">
        <f t="shared" si="276"/>
        <v>108</v>
      </c>
      <c r="P3008" t="s">
        <v>8303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7">
        <f t="shared" si="277"/>
        <v>54</v>
      </c>
      <c r="N3009" t="b">
        <v>1</v>
      </c>
      <c r="O3009" s="6">
        <f t="shared" si="276"/>
        <v>180</v>
      </c>
      <c r="P3009" t="s">
        <v>8303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7">
        <f t="shared" si="277"/>
        <v>116.73076923076923</v>
      </c>
      <c r="N3010" t="b">
        <v>1</v>
      </c>
      <c r="O3010" s="6">
        <f t="shared" ref="O3010:O3073" si="282">ROUND((E3010/D3010)*100,0)</f>
        <v>101</v>
      </c>
      <c r="P3010" t="s">
        <v>8303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7">
        <f t="shared" ref="M3011:M3074" si="283">IF(L3011 = 0, 0, E3011/L3011)</f>
        <v>233.8984375</v>
      </c>
      <c r="N3011" t="b">
        <v>1</v>
      </c>
      <c r="O3011" s="6">
        <f t="shared" si="282"/>
        <v>120</v>
      </c>
      <c r="P3011" t="s">
        <v>8303</v>
      </c>
      <c r="Q3011" t="str">
        <f t="shared" ref="Q3011:Q3074" si="284">LEFT(P3011,FIND("/",P3011)-1)</f>
        <v>theater</v>
      </c>
      <c r="R3011" t="str">
        <f t="shared" ref="R3011:R3074" si="285">REPLACE(P3011,1,FIND("/",P3011),"")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7">
        <f t="shared" si="283"/>
        <v>158</v>
      </c>
      <c r="N3012" t="b">
        <v>1</v>
      </c>
      <c r="O3012" s="6">
        <f t="shared" si="282"/>
        <v>158</v>
      </c>
      <c r="P3012" t="s">
        <v>8303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7">
        <f t="shared" si="283"/>
        <v>14.84</v>
      </c>
      <c r="N3013" t="b">
        <v>1</v>
      </c>
      <c r="O3013" s="6">
        <f t="shared" si="282"/>
        <v>124</v>
      </c>
      <c r="P3013" t="s">
        <v>8303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7">
        <f t="shared" si="283"/>
        <v>85.181818181818187</v>
      </c>
      <c r="N3014" t="b">
        <v>1</v>
      </c>
      <c r="O3014" s="6">
        <f t="shared" si="282"/>
        <v>117</v>
      </c>
      <c r="P3014" t="s">
        <v>8303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7">
        <f t="shared" si="283"/>
        <v>146.69158878504672</v>
      </c>
      <c r="N3015" t="b">
        <v>1</v>
      </c>
      <c r="O3015" s="6">
        <f t="shared" si="282"/>
        <v>157</v>
      </c>
      <c r="P3015" t="s">
        <v>8303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7">
        <f t="shared" si="283"/>
        <v>50.764811490125673</v>
      </c>
      <c r="N3016" t="b">
        <v>1</v>
      </c>
      <c r="O3016" s="6">
        <f t="shared" si="282"/>
        <v>113</v>
      </c>
      <c r="P3016" t="s">
        <v>8303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7">
        <f t="shared" si="283"/>
        <v>87.7</v>
      </c>
      <c r="N3017" t="b">
        <v>1</v>
      </c>
      <c r="O3017" s="6">
        <f t="shared" si="282"/>
        <v>103</v>
      </c>
      <c r="P3017" t="s">
        <v>8303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7">
        <f t="shared" si="283"/>
        <v>242.27777777777777</v>
      </c>
      <c r="N3018" t="b">
        <v>1</v>
      </c>
      <c r="O3018" s="6">
        <f t="shared" si="282"/>
        <v>103</v>
      </c>
      <c r="P3018" t="s">
        <v>8303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7">
        <f t="shared" si="283"/>
        <v>146.44654088050314</v>
      </c>
      <c r="N3019" t="b">
        <v>1</v>
      </c>
      <c r="O3019" s="6">
        <f t="shared" si="282"/>
        <v>106</v>
      </c>
      <c r="P3019" t="s">
        <v>8303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7">
        <f t="shared" si="283"/>
        <v>103.17073170731707</v>
      </c>
      <c r="N3020" t="b">
        <v>1</v>
      </c>
      <c r="O3020" s="6">
        <f t="shared" si="282"/>
        <v>101</v>
      </c>
      <c r="P3020" t="s">
        <v>8303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7">
        <f t="shared" si="283"/>
        <v>80.464601769911511</v>
      </c>
      <c r="N3021" t="b">
        <v>1</v>
      </c>
      <c r="O3021" s="6">
        <f t="shared" si="282"/>
        <v>121</v>
      </c>
      <c r="P3021" t="s">
        <v>8303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7">
        <f t="shared" si="283"/>
        <v>234.66666666666666</v>
      </c>
      <c r="N3022" t="b">
        <v>1</v>
      </c>
      <c r="O3022" s="6">
        <f t="shared" si="282"/>
        <v>101</v>
      </c>
      <c r="P3022" t="s">
        <v>8303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7">
        <f t="shared" si="283"/>
        <v>50.689320388349515</v>
      </c>
      <c r="N3023" t="b">
        <v>1</v>
      </c>
      <c r="O3023" s="6">
        <f t="shared" si="282"/>
        <v>116</v>
      </c>
      <c r="P3023" t="s">
        <v>8303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7">
        <f t="shared" si="283"/>
        <v>162.70967741935485</v>
      </c>
      <c r="N3024" t="b">
        <v>1</v>
      </c>
      <c r="O3024" s="6">
        <f t="shared" si="282"/>
        <v>101</v>
      </c>
      <c r="P3024" t="s">
        <v>8303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7">
        <f t="shared" si="283"/>
        <v>120.16666666666667</v>
      </c>
      <c r="N3025" t="b">
        <v>1</v>
      </c>
      <c r="O3025" s="6">
        <f t="shared" si="282"/>
        <v>103</v>
      </c>
      <c r="P3025" t="s">
        <v>8303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7">
        <f t="shared" si="283"/>
        <v>67.697802197802204</v>
      </c>
      <c r="N3026" t="b">
        <v>1</v>
      </c>
      <c r="O3026" s="6">
        <f t="shared" si="282"/>
        <v>246</v>
      </c>
      <c r="P3026" t="s">
        <v>8303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7">
        <f t="shared" si="283"/>
        <v>52.103448275862071</v>
      </c>
      <c r="N3027" t="b">
        <v>1</v>
      </c>
      <c r="O3027" s="6">
        <f t="shared" si="282"/>
        <v>302</v>
      </c>
      <c r="P3027" t="s">
        <v>8303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7">
        <f t="shared" si="283"/>
        <v>51.6</v>
      </c>
      <c r="N3028" t="b">
        <v>1</v>
      </c>
      <c r="O3028" s="6">
        <f t="shared" si="282"/>
        <v>143</v>
      </c>
      <c r="P3028" t="s">
        <v>8303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7">
        <f t="shared" si="283"/>
        <v>164.3</v>
      </c>
      <c r="N3029" t="b">
        <v>1</v>
      </c>
      <c r="O3029" s="6">
        <f t="shared" si="282"/>
        <v>131</v>
      </c>
      <c r="P3029" t="s">
        <v>8303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7">
        <f t="shared" si="283"/>
        <v>84.858585858585855</v>
      </c>
      <c r="N3030" t="b">
        <v>1</v>
      </c>
      <c r="O3030" s="6">
        <f t="shared" si="282"/>
        <v>168</v>
      </c>
      <c r="P3030" t="s">
        <v>8303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7">
        <f t="shared" si="283"/>
        <v>94.548850574712645</v>
      </c>
      <c r="N3031" t="b">
        <v>1</v>
      </c>
      <c r="O3031" s="6">
        <f t="shared" si="282"/>
        <v>110</v>
      </c>
      <c r="P3031" t="s">
        <v>8303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7">
        <f t="shared" si="283"/>
        <v>45.536585365853661</v>
      </c>
      <c r="N3032" t="b">
        <v>1</v>
      </c>
      <c r="O3032" s="6">
        <f t="shared" si="282"/>
        <v>107</v>
      </c>
      <c r="P3032" t="s">
        <v>8303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7">
        <f t="shared" si="283"/>
        <v>51.724137931034484</v>
      </c>
      <c r="N3033" t="b">
        <v>1</v>
      </c>
      <c r="O3033" s="6">
        <f t="shared" si="282"/>
        <v>100</v>
      </c>
      <c r="P3033" t="s">
        <v>8303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7">
        <f t="shared" si="283"/>
        <v>50.88</v>
      </c>
      <c r="N3034" t="b">
        <v>1</v>
      </c>
      <c r="O3034" s="6">
        <f t="shared" si="282"/>
        <v>127</v>
      </c>
      <c r="P3034" t="s">
        <v>8303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7">
        <f t="shared" si="283"/>
        <v>191.13043478260869</v>
      </c>
      <c r="N3035" t="b">
        <v>1</v>
      </c>
      <c r="O3035" s="6">
        <f t="shared" si="282"/>
        <v>147</v>
      </c>
      <c r="P3035" t="s">
        <v>8303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7">
        <f t="shared" si="283"/>
        <v>89.314285714285717</v>
      </c>
      <c r="N3036" t="b">
        <v>1</v>
      </c>
      <c r="O3036" s="6">
        <f t="shared" si="282"/>
        <v>113</v>
      </c>
      <c r="P3036" t="s">
        <v>8303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7">
        <f t="shared" si="283"/>
        <v>88.588631921824103</v>
      </c>
      <c r="N3037" t="b">
        <v>1</v>
      </c>
      <c r="O3037" s="6">
        <f t="shared" si="282"/>
        <v>109</v>
      </c>
      <c r="P3037" t="s">
        <v>8303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7">
        <f t="shared" si="283"/>
        <v>96.300911854103347</v>
      </c>
      <c r="N3038" t="b">
        <v>1</v>
      </c>
      <c r="O3038" s="6">
        <f t="shared" si="282"/>
        <v>127</v>
      </c>
      <c r="P3038" t="s">
        <v>8303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7">
        <f t="shared" si="283"/>
        <v>33.3125</v>
      </c>
      <c r="N3039" t="b">
        <v>1</v>
      </c>
      <c r="O3039" s="6">
        <f t="shared" si="282"/>
        <v>213</v>
      </c>
      <c r="P3039" t="s">
        <v>8303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7">
        <f t="shared" si="283"/>
        <v>37.222222222222221</v>
      </c>
      <c r="N3040" t="b">
        <v>1</v>
      </c>
      <c r="O3040" s="6">
        <f t="shared" si="282"/>
        <v>101</v>
      </c>
      <c r="P3040" t="s">
        <v>8303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7">
        <f t="shared" si="283"/>
        <v>92.130423728813554</v>
      </c>
      <c r="N3041" t="b">
        <v>1</v>
      </c>
      <c r="O3041" s="6">
        <f t="shared" si="282"/>
        <v>109</v>
      </c>
      <c r="P3041" t="s">
        <v>8303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7">
        <f t="shared" si="283"/>
        <v>76.785714285714292</v>
      </c>
      <c r="N3042" t="b">
        <v>1</v>
      </c>
      <c r="O3042" s="6">
        <f t="shared" si="282"/>
        <v>108</v>
      </c>
      <c r="P3042" t="s">
        <v>8303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7">
        <f t="shared" si="283"/>
        <v>96.526315789473685</v>
      </c>
      <c r="N3043" t="b">
        <v>1</v>
      </c>
      <c r="O3043" s="6">
        <f t="shared" si="282"/>
        <v>110</v>
      </c>
      <c r="P3043" t="s">
        <v>8303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7">
        <f t="shared" si="283"/>
        <v>51.891891891891895</v>
      </c>
      <c r="N3044" t="b">
        <v>1</v>
      </c>
      <c r="O3044" s="6">
        <f t="shared" si="282"/>
        <v>128</v>
      </c>
      <c r="P3044" t="s">
        <v>8303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7">
        <f t="shared" si="283"/>
        <v>128.9140625</v>
      </c>
      <c r="N3045" t="b">
        <v>1</v>
      </c>
      <c r="O3045" s="6">
        <f t="shared" si="282"/>
        <v>110</v>
      </c>
      <c r="P3045" t="s">
        <v>8303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7">
        <f t="shared" si="283"/>
        <v>84.108974358974365</v>
      </c>
      <c r="N3046" t="b">
        <v>1</v>
      </c>
      <c r="O3046" s="6">
        <f t="shared" si="282"/>
        <v>109</v>
      </c>
      <c r="P3046" t="s">
        <v>8303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7">
        <f t="shared" si="283"/>
        <v>82.941562500000003</v>
      </c>
      <c r="N3047" t="b">
        <v>1</v>
      </c>
      <c r="O3047" s="6">
        <f t="shared" si="282"/>
        <v>133</v>
      </c>
      <c r="P3047" t="s">
        <v>8303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7">
        <f t="shared" si="283"/>
        <v>259.94827586206895</v>
      </c>
      <c r="N3048" t="b">
        <v>1</v>
      </c>
      <c r="O3048" s="6">
        <f t="shared" si="282"/>
        <v>191</v>
      </c>
      <c r="P3048" t="s">
        <v>8303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7">
        <f t="shared" si="283"/>
        <v>37.25</v>
      </c>
      <c r="N3049" t="b">
        <v>1</v>
      </c>
      <c r="O3049" s="6">
        <f t="shared" si="282"/>
        <v>149</v>
      </c>
      <c r="P3049" t="s">
        <v>8303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7">
        <f t="shared" si="283"/>
        <v>177.02127659574469</v>
      </c>
      <c r="N3050" t="b">
        <v>1</v>
      </c>
      <c r="O3050" s="6">
        <f t="shared" si="282"/>
        <v>166</v>
      </c>
      <c r="P3050" t="s">
        <v>8303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7">
        <f t="shared" si="283"/>
        <v>74.074074074074076</v>
      </c>
      <c r="N3051" t="b">
        <v>1</v>
      </c>
      <c r="O3051" s="6">
        <f t="shared" si="282"/>
        <v>107</v>
      </c>
      <c r="P3051" t="s">
        <v>8303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7">
        <f t="shared" si="283"/>
        <v>70.666666666666671</v>
      </c>
      <c r="N3052" t="b">
        <v>1</v>
      </c>
      <c r="O3052" s="6">
        <f t="shared" si="282"/>
        <v>106</v>
      </c>
      <c r="P3052" t="s">
        <v>8303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7">
        <f t="shared" si="283"/>
        <v>23.62857142857143</v>
      </c>
      <c r="N3053" t="b">
        <v>0</v>
      </c>
      <c r="O3053" s="6">
        <f t="shared" si="282"/>
        <v>24</v>
      </c>
      <c r="P3053" t="s">
        <v>8303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7">
        <f t="shared" si="283"/>
        <v>37.5</v>
      </c>
      <c r="N3054" t="b">
        <v>0</v>
      </c>
      <c r="O3054" s="6">
        <f t="shared" si="282"/>
        <v>0</v>
      </c>
      <c r="P3054" t="s">
        <v>8303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7">
        <f t="shared" si="283"/>
        <v>13.333333333333334</v>
      </c>
      <c r="N3055" t="b">
        <v>0</v>
      </c>
      <c r="O3055" s="6">
        <f t="shared" si="282"/>
        <v>0</v>
      </c>
      <c r="P3055" t="s">
        <v>8303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7">
        <f t="shared" si="283"/>
        <v>0</v>
      </c>
      <c r="N3056" t="b">
        <v>0</v>
      </c>
      <c r="O3056" s="6">
        <f t="shared" si="282"/>
        <v>0</v>
      </c>
      <c r="P3056" t="s">
        <v>8303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7">
        <f t="shared" si="283"/>
        <v>1</v>
      </c>
      <c r="N3057" t="b">
        <v>0</v>
      </c>
      <c r="O3057" s="6">
        <f t="shared" si="282"/>
        <v>0</v>
      </c>
      <c r="P3057" t="s">
        <v>8303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7">
        <f t="shared" si="283"/>
        <v>0</v>
      </c>
      <c r="N3058" t="b">
        <v>0</v>
      </c>
      <c r="O3058" s="6">
        <f t="shared" si="282"/>
        <v>0</v>
      </c>
      <c r="P3058" t="s">
        <v>8303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7">
        <f t="shared" si="283"/>
        <v>0</v>
      </c>
      <c r="N3059" t="b">
        <v>0</v>
      </c>
      <c r="O3059" s="6">
        <f t="shared" si="282"/>
        <v>0</v>
      </c>
      <c r="P3059" t="s">
        <v>8303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7">
        <f t="shared" si="283"/>
        <v>1</v>
      </c>
      <c r="N3060" t="b">
        <v>0</v>
      </c>
      <c r="O3060" s="6">
        <f t="shared" si="282"/>
        <v>0</v>
      </c>
      <c r="P3060" t="s">
        <v>8303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7">
        <f t="shared" si="283"/>
        <v>41</v>
      </c>
      <c r="N3061" t="b">
        <v>0</v>
      </c>
      <c r="O3061" s="6">
        <f t="shared" si="282"/>
        <v>3</v>
      </c>
      <c r="P3061" t="s">
        <v>8303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7">
        <f t="shared" si="283"/>
        <v>55.833333333333336</v>
      </c>
      <c r="N3062" t="b">
        <v>0</v>
      </c>
      <c r="O3062" s="6">
        <f t="shared" si="282"/>
        <v>0</v>
      </c>
      <c r="P3062" t="s">
        <v>8303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7">
        <f t="shared" si="283"/>
        <v>0</v>
      </c>
      <c r="N3063" t="b">
        <v>0</v>
      </c>
      <c r="O3063" s="6">
        <f t="shared" si="282"/>
        <v>0</v>
      </c>
      <c r="P3063" t="s">
        <v>8303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7">
        <f t="shared" si="283"/>
        <v>99.761194029850742</v>
      </c>
      <c r="N3064" t="b">
        <v>0</v>
      </c>
      <c r="O3064" s="6">
        <f t="shared" si="282"/>
        <v>67</v>
      </c>
      <c r="P3064" t="s">
        <v>8303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7">
        <f t="shared" si="283"/>
        <v>25.521739130434781</v>
      </c>
      <c r="N3065" t="b">
        <v>0</v>
      </c>
      <c r="O3065" s="6">
        <f t="shared" si="282"/>
        <v>20</v>
      </c>
      <c r="P3065" t="s">
        <v>8303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7">
        <f t="shared" si="283"/>
        <v>117.65277777777777</v>
      </c>
      <c r="N3066" t="b">
        <v>0</v>
      </c>
      <c r="O3066" s="6">
        <f t="shared" si="282"/>
        <v>11</v>
      </c>
      <c r="P3066" t="s">
        <v>8303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7">
        <f t="shared" si="283"/>
        <v>5</v>
      </c>
      <c r="N3067" t="b">
        <v>0</v>
      </c>
      <c r="O3067" s="6">
        <f t="shared" si="282"/>
        <v>0</v>
      </c>
      <c r="P3067" t="s">
        <v>8303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7">
        <f t="shared" si="283"/>
        <v>2796.6666666666665</v>
      </c>
      <c r="N3068" t="b">
        <v>0</v>
      </c>
      <c r="O3068" s="6">
        <f t="shared" si="282"/>
        <v>12</v>
      </c>
      <c r="P3068" t="s">
        <v>8303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7">
        <f t="shared" si="283"/>
        <v>200</v>
      </c>
      <c r="N3069" t="b">
        <v>0</v>
      </c>
      <c r="O3069" s="6">
        <f t="shared" si="282"/>
        <v>3</v>
      </c>
      <c r="P3069" t="s">
        <v>8303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7">
        <f t="shared" si="283"/>
        <v>87.5</v>
      </c>
      <c r="N3070" t="b">
        <v>0</v>
      </c>
      <c r="O3070" s="6">
        <f t="shared" si="282"/>
        <v>0</v>
      </c>
      <c r="P3070" t="s">
        <v>8303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7">
        <f t="shared" si="283"/>
        <v>20.142857142857142</v>
      </c>
      <c r="N3071" t="b">
        <v>0</v>
      </c>
      <c r="O3071" s="6">
        <f t="shared" si="282"/>
        <v>14</v>
      </c>
      <c r="P3071" t="s">
        <v>8303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7">
        <f t="shared" si="283"/>
        <v>20.875</v>
      </c>
      <c r="N3072" t="b">
        <v>0</v>
      </c>
      <c r="O3072" s="6">
        <f t="shared" si="282"/>
        <v>3</v>
      </c>
      <c r="P3072" t="s">
        <v>8303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7">
        <f t="shared" si="283"/>
        <v>61.307692307692307</v>
      </c>
      <c r="N3073" t="b">
        <v>0</v>
      </c>
      <c r="O3073" s="6">
        <f t="shared" si="282"/>
        <v>60</v>
      </c>
      <c r="P3073" t="s">
        <v>8303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7">
        <f t="shared" si="283"/>
        <v>1</v>
      </c>
      <c r="N3074" t="b">
        <v>0</v>
      </c>
      <c r="O3074" s="6">
        <f t="shared" ref="O3074:O3137" si="288">ROUND((E3074/D3074)*100,0)</f>
        <v>0</v>
      </c>
      <c r="P3074" t="s">
        <v>8303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7">
        <f t="shared" ref="M3075:M3138" si="289">IF(L3075 = 0, 0, E3075/L3075)</f>
        <v>92.142857142857139</v>
      </c>
      <c r="N3075" t="b">
        <v>0</v>
      </c>
      <c r="O3075" s="6">
        <f t="shared" si="288"/>
        <v>0</v>
      </c>
      <c r="P3075" t="s">
        <v>8303</v>
      </c>
      <c r="Q3075" t="str">
        <f t="shared" ref="Q3075:Q3138" si="290">LEFT(P3075,FIND("/",P3075)-1)</f>
        <v>theater</v>
      </c>
      <c r="R3075" t="str">
        <f t="shared" ref="R3075:R3138" si="291">REPLACE(P3075,1,FIND("/",P3075),"")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7">
        <f t="shared" si="289"/>
        <v>7.333333333333333</v>
      </c>
      <c r="N3076" t="b">
        <v>0</v>
      </c>
      <c r="O3076" s="6">
        <f t="shared" si="288"/>
        <v>0</v>
      </c>
      <c r="P3076" t="s">
        <v>8303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7">
        <f t="shared" si="289"/>
        <v>64.8</v>
      </c>
      <c r="N3077" t="b">
        <v>0</v>
      </c>
      <c r="O3077" s="6">
        <f t="shared" si="288"/>
        <v>9</v>
      </c>
      <c r="P3077" t="s">
        <v>8303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7">
        <f t="shared" si="289"/>
        <v>30.12</v>
      </c>
      <c r="N3078" t="b">
        <v>0</v>
      </c>
      <c r="O3078" s="6">
        <f t="shared" si="288"/>
        <v>15</v>
      </c>
      <c r="P3078" t="s">
        <v>8303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7">
        <f t="shared" si="289"/>
        <v>52.5</v>
      </c>
      <c r="N3079" t="b">
        <v>0</v>
      </c>
      <c r="O3079" s="6">
        <f t="shared" si="288"/>
        <v>0</v>
      </c>
      <c r="P3079" t="s">
        <v>8303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7">
        <f t="shared" si="289"/>
        <v>23.666666666666668</v>
      </c>
      <c r="N3080" t="b">
        <v>0</v>
      </c>
      <c r="O3080" s="6">
        <f t="shared" si="288"/>
        <v>0</v>
      </c>
      <c r="P3080" t="s">
        <v>8303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7">
        <f t="shared" si="289"/>
        <v>415.77777777777777</v>
      </c>
      <c r="N3081" t="b">
        <v>0</v>
      </c>
      <c r="O3081" s="6">
        <f t="shared" si="288"/>
        <v>1</v>
      </c>
      <c r="P3081" t="s">
        <v>8303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7">
        <f t="shared" si="289"/>
        <v>53.714285714285715</v>
      </c>
      <c r="N3082" t="b">
        <v>0</v>
      </c>
      <c r="O3082" s="6">
        <f t="shared" si="288"/>
        <v>0</v>
      </c>
      <c r="P3082" t="s">
        <v>8303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7">
        <f t="shared" si="289"/>
        <v>420.6</v>
      </c>
      <c r="N3083" t="b">
        <v>0</v>
      </c>
      <c r="O3083" s="6">
        <f t="shared" si="288"/>
        <v>0</v>
      </c>
      <c r="P3083" t="s">
        <v>8303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7">
        <f t="shared" si="289"/>
        <v>0</v>
      </c>
      <c r="N3084" t="b">
        <v>0</v>
      </c>
      <c r="O3084" s="6">
        <f t="shared" si="288"/>
        <v>0</v>
      </c>
      <c r="P3084" t="s">
        <v>8303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7">
        <f t="shared" si="289"/>
        <v>18.666666666666668</v>
      </c>
      <c r="N3085" t="b">
        <v>0</v>
      </c>
      <c r="O3085" s="6">
        <f t="shared" si="288"/>
        <v>0</v>
      </c>
      <c r="P3085" t="s">
        <v>8303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7">
        <f t="shared" si="289"/>
        <v>78.333333333333329</v>
      </c>
      <c r="N3086" t="b">
        <v>0</v>
      </c>
      <c r="O3086" s="6">
        <f t="shared" si="288"/>
        <v>12</v>
      </c>
      <c r="P3086" t="s">
        <v>8303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7">
        <f t="shared" si="289"/>
        <v>67.777777777777771</v>
      </c>
      <c r="N3087" t="b">
        <v>0</v>
      </c>
      <c r="O3087" s="6">
        <f t="shared" si="288"/>
        <v>2</v>
      </c>
      <c r="P3087" t="s">
        <v>8303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7">
        <f t="shared" si="289"/>
        <v>16.666666666666668</v>
      </c>
      <c r="N3088" t="b">
        <v>0</v>
      </c>
      <c r="O3088" s="6">
        <f t="shared" si="288"/>
        <v>0</v>
      </c>
      <c r="P3088" t="s">
        <v>8303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7">
        <f t="shared" si="289"/>
        <v>62.5</v>
      </c>
      <c r="N3089" t="b">
        <v>0</v>
      </c>
      <c r="O3089" s="6">
        <f t="shared" si="288"/>
        <v>1</v>
      </c>
      <c r="P3089" t="s">
        <v>8303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7">
        <f t="shared" si="289"/>
        <v>42</v>
      </c>
      <c r="N3090" t="b">
        <v>0</v>
      </c>
      <c r="O3090" s="6">
        <f t="shared" si="288"/>
        <v>0</v>
      </c>
      <c r="P3090" t="s">
        <v>8303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7">
        <f t="shared" si="289"/>
        <v>130.0888888888889</v>
      </c>
      <c r="N3091" t="b">
        <v>0</v>
      </c>
      <c r="O3091" s="6">
        <f t="shared" si="288"/>
        <v>23</v>
      </c>
      <c r="P3091" t="s">
        <v>8303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7">
        <f t="shared" si="289"/>
        <v>1270.2222222222222</v>
      </c>
      <c r="N3092" t="b">
        <v>0</v>
      </c>
      <c r="O3092" s="6">
        <f t="shared" si="288"/>
        <v>5</v>
      </c>
      <c r="P3092" t="s">
        <v>8303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7">
        <f t="shared" si="289"/>
        <v>88.444444444444443</v>
      </c>
      <c r="N3093" t="b">
        <v>0</v>
      </c>
      <c r="O3093" s="6">
        <f t="shared" si="288"/>
        <v>16</v>
      </c>
      <c r="P3093" t="s">
        <v>8303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7">
        <f t="shared" si="289"/>
        <v>56.342380952380957</v>
      </c>
      <c r="N3094" t="b">
        <v>0</v>
      </c>
      <c r="O3094" s="6">
        <f t="shared" si="288"/>
        <v>1</v>
      </c>
      <c r="P3094" t="s">
        <v>8303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7">
        <f t="shared" si="289"/>
        <v>53.529411764705884</v>
      </c>
      <c r="N3095" t="b">
        <v>0</v>
      </c>
      <c r="O3095" s="6">
        <f t="shared" si="288"/>
        <v>23</v>
      </c>
      <c r="P3095" t="s">
        <v>8303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7">
        <f t="shared" si="289"/>
        <v>25</v>
      </c>
      <c r="N3096" t="b">
        <v>0</v>
      </c>
      <c r="O3096" s="6">
        <f t="shared" si="288"/>
        <v>0</v>
      </c>
      <c r="P3096" t="s">
        <v>8303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7">
        <f t="shared" si="289"/>
        <v>50</v>
      </c>
      <c r="N3097" t="b">
        <v>0</v>
      </c>
      <c r="O3097" s="6">
        <f t="shared" si="288"/>
        <v>0</v>
      </c>
      <c r="P3097" t="s">
        <v>8303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7">
        <f t="shared" si="289"/>
        <v>56.785714285714285</v>
      </c>
      <c r="N3098" t="b">
        <v>0</v>
      </c>
      <c r="O3098" s="6">
        <f t="shared" si="288"/>
        <v>4</v>
      </c>
      <c r="P3098" t="s">
        <v>8303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7">
        <f t="shared" si="289"/>
        <v>40.833333333333336</v>
      </c>
      <c r="N3099" t="b">
        <v>0</v>
      </c>
      <c r="O3099" s="6">
        <f t="shared" si="288"/>
        <v>17</v>
      </c>
      <c r="P3099" t="s">
        <v>8303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7">
        <f t="shared" si="289"/>
        <v>65.111111111111114</v>
      </c>
      <c r="N3100" t="b">
        <v>0</v>
      </c>
      <c r="O3100" s="6">
        <f t="shared" si="288"/>
        <v>4</v>
      </c>
      <c r="P3100" t="s">
        <v>8303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7">
        <f t="shared" si="289"/>
        <v>55.6</v>
      </c>
      <c r="N3101" t="b">
        <v>0</v>
      </c>
      <c r="O3101" s="6">
        <f t="shared" si="288"/>
        <v>14</v>
      </c>
      <c r="P3101" t="s">
        <v>8303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7">
        <f t="shared" si="289"/>
        <v>140.53846153846155</v>
      </c>
      <c r="N3102" t="b">
        <v>0</v>
      </c>
      <c r="O3102" s="6">
        <f t="shared" si="288"/>
        <v>15</v>
      </c>
      <c r="P3102" t="s">
        <v>8303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7">
        <f t="shared" si="289"/>
        <v>25</v>
      </c>
      <c r="N3103" t="b">
        <v>0</v>
      </c>
      <c r="O3103" s="6">
        <f t="shared" si="288"/>
        <v>12</v>
      </c>
      <c r="P3103" t="s">
        <v>8303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7">
        <f t="shared" si="289"/>
        <v>69.533333333333331</v>
      </c>
      <c r="N3104" t="b">
        <v>0</v>
      </c>
      <c r="O3104" s="6">
        <f t="shared" si="288"/>
        <v>39</v>
      </c>
      <c r="P3104" t="s">
        <v>8303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7">
        <f t="shared" si="289"/>
        <v>5.5</v>
      </c>
      <c r="N3105" t="b">
        <v>0</v>
      </c>
      <c r="O3105" s="6">
        <f t="shared" si="288"/>
        <v>0</v>
      </c>
      <c r="P3105" t="s">
        <v>8303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7">
        <f t="shared" si="289"/>
        <v>237</v>
      </c>
      <c r="N3106" t="b">
        <v>0</v>
      </c>
      <c r="O3106" s="6">
        <f t="shared" si="288"/>
        <v>30</v>
      </c>
      <c r="P3106" t="s">
        <v>8303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7">
        <f t="shared" si="289"/>
        <v>79.870967741935488</v>
      </c>
      <c r="N3107" t="b">
        <v>0</v>
      </c>
      <c r="O3107" s="6">
        <f t="shared" si="288"/>
        <v>42</v>
      </c>
      <c r="P3107" t="s">
        <v>8303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7">
        <f t="shared" si="289"/>
        <v>10.25</v>
      </c>
      <c r="N3108" t="b">
        <v>0</v>
      </c>
      <c r="O3108" s="6">
        <f t="shared" si="288"/>
        <v>4</v>
      </c>
      <c r="P3108" t="s">
        <v>8303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7">
        <f t="shared" si="289"/>
        <v>272.58620689655174</v>
      </c>
      <c r="N3109" t="b">
        <v>0</v>
      </c>
      <c r="O3109" s="6">
        <f t="shared" si="288"/>
        <v>20</v>
      </c>
      <c r="P3109" t="s">
        <v>8303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7">
        <f t="shared" si="289"/>
        <v>13</v>
      </c>
      <c r="N3110" t="b">
        <v>0</v>
      </c>
      <c r="O3110" s="6">
        <f t="shared" si="288"/>
        <v>0</v>
      </c>
      <c r="P3110" t="s">
        <v>8303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7">
        <f t="shared" si="289"/>
        <v>58.184210526315788</v>
      </c>
      <c r="N3111" t="b">
        <v>0</v>
      </c>
      <c r="O3111" s="6">
        <f t="shared" si="288"/>
        <v>25</v>
      </c>
      <c r="P3111" t="s">
        <v>8303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7">
        <f t="shared" si="289"/>
        <v>10</v>
      </c>
      <c r="N3112" t="b">
        <v>0</v>
      </c>
      <c r="O3112" s="6">
        <f t="shared" si="288"/>
        <v>0</v>
      </c>
      <c r="P3112" t="s">
        <v>8303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7">
        <f t="shared" si="289"/>
        <v>70.10526315789474</v>
      </c>
      <c r="N3113" t="b">
        <v>0</v>
      </c>
      <c r="O3113" s="6">
        <f t="shared" si="288"/>
        <v>27</v>
      </c>
      <c r="P3113" t="s">
        <v>8303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7">
        <f t="shared" si="289"/>
        <v>57.888888888888886</v>
      </c>
      <c r="N3114" t="b">
        <v>0</v>
      </c>
      <c r="O3114" s="6">
        <f t="shared" si="288"/>
        <v>5</v>
      </c>
      <c r="P3114" t="s">
        <v>8303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7">
        <f t="shared" si="289"/>
        <v>125.27027027027027</v>
      </c>
      <c r="N3115" t="b">
        <v>0</v>
      </c>
      <c r="O3115" s="6">
        <f t="shared" si="288"/>
        <v>4</v>
      </c>
      <c r="P3115" t="s">
        <v>8303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7">
        <f t="shared" si="289"/>
        <v>0</v>
      </c>
      <c r="N3116" t="b">
        <v>0</v>
      </c>
      <c r="O3116" s="6">
        <f t="shared" si="288"/>
        <v>0</v>
      </c>
      <c r="P3116" t="s">
        <v>8303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7">
        <f t="shared" si="289"/>
        <v>300</v>
      </c>
      <c r="N3117" t="b">
        <v>0</v>
      </c>
      <c r="O3117" s="6">
        <f t="shared" si="288"/>
        <v>3</v>
      </c>
      <c r="P3117" t="s">
        <v>8303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7">
        <f t="shared" si="289"/>
        <v>43</v>
      </c>
      <c r="N3118" t="b">
        <v>0</v>
      </c>
      <c r="O3118" s="6">
        <f t="shared" si="288"/>
        <v>57</v>
      </c>
      <c r="P3118" t="s">
        <v>8303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7">
        <f t="shared" si="289"/>
        <v>1</v>
      </c>
      <c r="N3119" t="b">
        <v>0</v>
      </c>
      <c r="O3119" s="6">
        <f t="shared" si="288"/>
        <v>0</v>
      </c>
      <c r="P3119" t="s">
        <v>8303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7">
        <f t="shared" si="289"/>
        <v>775</v>
      </c>
      <c r="N3120" t="b">
        <v>0</v>
      </c>
      <c r="O3120" s="6">
        <f t="shared" si="288"/>
        <v>0</v>
      </c>
      <c r="P3120" t="s">
        <v>8303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7">
        <f t="shared" si="289"/>
        <v>5</v>
      </c>
      <c r="N3121" t="b">
        <v>0</v>
      </c>
      <c r="O3121" s="6">
        <f t="shared" si="288"/>
        <v>0</v>
      </c>
      <c r="P3121" t="s">
        <v>8303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7">
        <f t="shared" si="289"/>
        <v>12.8</v>
      </c>
      <c r="N3122" t="b">
        <v>0</v>
      </c>
      <c r="O3122" s="6">
        <f t="shared" si="288"/>
        <v>0</v>
      </c>
      <c r="P3122" t="s">
        <v>8303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7">
        <f t="shared" si="289"/>
        <v>10</v>
      </c>
      <c r="N3123" t="b">
        <v>0</v>
      </c>
      <c r="O3123" s="6">
        <f t="shared" si="288"/>
        <v>1</v>
      </c>
      <c r="P3123" t="s">
        <v>8303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7">
        <f t="shared" si="289"/>
        <v>58</v>
      </c>
      <c r="N3124" t="b">
        <v>0</v>
      </c>
      <c r="O3124" s="6">
        <f t="shared" si="288"/>
        <v>58</v>
      </c>
      <c r="P3124" t="s">
        <v>8303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7">
        <f t="shared" si="289"/>
        <v>244.80459770114942</v>
      </c>
      <c r="N3125" t="b">
        <v>0</v>
      </c>
      <c r="O3125" s="6">
        <f t="shared" si="288"/>
        <v>68</v>
      </c>
      <c r="P3125" t="s">
        <v>8303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7">
        <f t="shared" si="289"/>
        <v>6.5</v>
      </c>
      <c r="N3126" t="b">
        <v>0</v>
      </c>
      <c r="O3126" s="6">
        <f t="shared" si="288"/>
        <v>0</v>
      </c>
      <c r="P3126" t="s">
        <v>8303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7">
        <f t="shared" si="289"/>
        <v>0</v>
      </c>
      <c r="N3127" t="b">
        <v>0</v>
      </c>
      <c r="O3127" s="6">
        <f t="shared" si="288"/>
        <v>0</v>
      </c>
      <c r="P3127" t="s">
        <v>8303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7">
        <f t="shared" si="289"/>
        <v>61.176470588235297</v>
      </c>
      <c r="N3128" t="b">
        <v>0</v>
      </c>
      <c r="O3128" s="6">
        <f t="shared" si="288"/>
        <v>4</v>
      </c>
      <c r="P3128" t="s">
        <v>8303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7">
        <f t="shared" si="289"/>
        <v>0</v>
      </c>
      <c r="N3129" t="b">
        <v>0</v>
      </c>
      <c r="O3129" s="6">
        <f t="shared" si="288"/>
        <v>0</v>
      </c>
      <c r="P3129" t="s">
        <v>8303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7">
        <f t="shared" si="289"/>
        <v>139.23931623931625</v>
      </c>
      <c r="N3130" t="b">
        <v>0</v>
      </c>
      <c r="O3130" s="6">
        <f t="shared" si="288"/>
        <v>109</v>
      </c>
      <c r="P3130" t="s">
        <v>8271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7">
        <f t="shared" si="289"/>
        <v>10</v>
      </c>
      <c r="N3131" t="b">
        <v>0</v>
      </c>
      <c r="O3131" s="6">
        <f t="shared" si="288"/>
        <v>1</v>
      </c>
      <c r="P3131" t="s">
        <v>8271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7">
        <f t="shared" si="289"/>
        <v>93.75</v>
      </c>
      <c r="N3132" t="b">
        <v>0</v>
      </c>
      <c r="O3132" s="6">
        <f t="shared" si="288"/>
        <v>4</v>
      </c>
      <c r="P3132" t="s">
        <v>8271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7">
        <f t="shared" si="289"/>
        <v>53.75</v>
      </c>
      <c r="N3133" t="b">
        <v>0</v>
      </c>
      <c r="O3133" s="6">
        <f t="shared" si="288"/>
        <v>16</v>
      </c>
      <c r="P3133" t="s">
        <v>8271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7">
        <f t="shared" si="289"/>
        <v>10</v>
      </c>
      <c r="N3134" t="b">
        <v>0</v>
      </c>
      <c r="O3134" s="6">
        <f t="shared" si="288"/>
        <v>0</v>
      </c>
      <c r="P3134" t="s">
        <v>8271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7">
        <f t="shared" si="289"/>
        <v>33.75</v>
      </c>
      <c r="N3135" t="b">
        <v>0</v>
      </c>
      <c r="O3135" s="6">
        <f t="shared" si="288"/>
        <v>108</v>
      </c>
      <c r="P3135" t="s">
        <v>8271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7">
        <f t="shared" si="289"/>
        <v>18.75</v>
      </c>
      <c r="N3136" t="b">
        <v>0</v>
      </c>
      <c r="O3136" s="6">
        <f t="shared" si="288"/>
        <v>23</v>
      </c>
      <c r="P3136" t="s">
        <v>8271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7">
        <f t="shared" si="289"/>
        <v>23.142857142857142</v>
      </c>
      <c r="N3137" t="b">
        <v>0</v>
      </c>
      <c r="O3137" s="6">
        <f t="shared" si="288"/>
        <v>21</v>
      </c>
      <c r="P3137" t="s">
        <v>8271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7">
        <f t="shared" si="289"/>
        <v>29.045454545454547</v>
      </c>
      <c r="N3138" t="b">
        <v>0</v>
      </c>
      <c r="O3138" s="6">
        <f t="shared" ref="O3138:O3201" si="294">ROUND((E3138/D3138)*100,0)</f>
        <v>128</v>
      </c>
      <c r="P3138" t="s">
        <v>8271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7">
        <f t="shared" ref="M3139:M3202" si="295">IF(L3139 = 0, 0, E3139/L3139)</f>
        <v>50</v>
      </c>
      <c r="N3139" t="b">
        <v>0</v>
      </c>
      <c r="O3139" s="6">
        <f t="shared" si="294"/>
        <v>3</v>
      </c>
      <c r="P3139" t="s">
        <v>8271</v>
      </c>
      <c r="Q3139" t="str">
        <f t="shared" ref="Q3139:Q3202" si="296">LEFT(P3139,FIND("/",P3139)-1)</f>
        <v>theater</v>
      </c>
      <c r="R3139" t="str">
        <f t="shared" ref="R3139:R3202" si="297">REPLACE(P3139,1,FIND("/",P3139),"")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7">
        <f t="shared" si="295"/>
        <v>0</v>
      </c>
      <c r="N3140" t="b">
        <v>0</v>
      </c>
      <c r="O3140" s="6">
        <f t="shared" si="294"/>
        <v>0</v>
      </c>
      <c r="P3140" t="s">
        <v>8271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7">
        <f t="shared" si="295"/>
        <v>450</v>
      </c>
      <c r="N3141" t="b">
        <v>0</v>
      </c>
      <c r="O3141" s="6">
        <f t="shared" si="294"/>
        <v>5</v>
      </c>
      <c r="P3141" t="s">
        <v>8271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7">
        <f t="shared" si="295"/>
        <v>24</v>
      </c>
      <c r="N3142" t="b">
        <v>0</v>
      </c>
      <c r="O3142" s="6">
        <f t="shared" si="294"/>
        <v>1</v>
      </c>
      <c r="P3142" t="s">
        <v>8271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7">
        <f t="shared" si="295"/>
        <v>32.25</v>
      </c>
      <c r="N3143" t="b">
        <v>0</v>
      </c>
      <c r="O3143" s="6">
        <f t="shared" si="294"/>
        <v>52</v>
      </c>
      <c r="P3143" t="s">
        <v>8271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7">
        <f t="shared" si="295"/>
        <v>15</v>
      </c>
      <c r="N3144" t="b">
        <v>0</v>
      </c>
      <c r="O3144" s="6">
        <f t="shared" si="294"/>
        <v>2</v>
      </c>
      <c r="P3144" t="s">
        <v>8271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7">
        <f t="shared" si="295"/>
        <v>0</v>
      </c>
      <c r="N3145" t="b">
        <v>0</v>
      </c>
      <c r="O3145" s="6">
        <f t="shared" si="294"/>
        <v>0</v>
      </c>
      <c r="P3145" t="s">
        <v>8271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7">
        <f t="shared" si="295"/>
        <v>251.33333333333334</v>
      </c>
      <c r="N3146" t="b">
        <v>0</v>
      </c>
      <c r="O3146" s="6">
        <f t="shared" si="294"/>
        <v>75</v>
      </c>
      <c r="P3146" t="s">
        <v>8271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7">
        <f t="shared" si="295"/>
        <v>0</v>
      </c>
      <c r="N3147" t="b">
        <v>0</v>
      </c>
      <c r="O3147" s="6">
        <f t="shared" si="294"/>
        <v>0</v>
      </c>
      <c r="P3147" t="s">
        <v>8271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7">
        <f t="shared" si="295"/>
        <v>437.5</v>
      </c>
      <c r="N3148" t="b">
        <v>0</v>
      </c>
      <c r="O3148" s="6">
        <f t="shared" si="294"/>
        <v>11</v>
      </c>
      <c r="P3148" t="s">
        <v>8271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7">
        <f t="shared" si="295"/>
        <v>110.35211267605634</v>
      </c>
      <c r="N3149" t="b">
        <v>1</v>
      </c>
      <c r="O3149" s="6">
        <f t="shared" si="294"/>
        <v>118</v>
      </c>
      <c r="P3149" t="s">
        <v>8271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7">
        <f t="shared" si="295"/>
        <v>41.421052631578945</v>
      </c>
      <c r="N3150" t="b">
        <v>1</v>
      </c>
      <c r="O3150" s="6">
        <f t="shared" si="294"/>
        <v>131</v>
      </c>
      <c r="P3150" t="s">
        <v>8271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7">
        <f t="shared" si="295"/>
        <v>52</v>
      </c>
      <c r="N3151" t="b">
        <v>1</v>
      </c>
      <c r="O3151" s="6">
        <f t="shared" si="294"/>
        <v>104</v>
      </c>
      <c r="P3151" t="s">
        <v>8271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7">
        <f t="shared" si="295"/>
        <v>33.990384615384613</v>
      </c>
      <c r="N3152" t="b">
        <v>1</v>
      </c>
      <c r="O3152" s="6">
        <f t="shared" si="294"/>
        <v>101</v>
      </c>
      <c r="P3152" t="s">
        <v>8271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7">
        <f t="shared" si="295"/>
        <v>103.35294117647059</v>
      </c>
      <c r="N3153" t="b">
        <v>1</v>
      </c>
      <c r="O3153" s="6">
        <f t="shared" si="294"/>
        <v>100</v>
      </c>
      <c r="P3153" t="s">
        <v>8271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7">
        <f t="shared" si="295"/>
        <v>34.791044776119406</v>
      </c>
      <c r="N3154" t="b">
        <v>1</v>
      </c>
      <c r="O3154" s="6">
        <f t="shared" si="294"/>
        <v>106</v>
      </c>
      <c r="P3154" t="s">
        <v>8271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7">
        <f t="shared" si="295"/>
        <v>41.773858921161825</v>
      </c>
      <c r="N3155" t="b">
        <v>1</v>
      </c>
      <c r="O3155" s="6">
        <f t="shared" si="294"/>
        <v>336</v>
      </c>
      <c r="P3155" t="s">
        <v>8271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7">
        <f t="shared" si="295"/>
        <v>64.268292682926827</v>
      </c>
      <c r="N3156" t="b">
        <v>1</v>
      </c>
      <c r="O3156" s="6">
        <f t="shared" si="294"/>
        <v>113</v>
      </c>
      <c r="P3156" t="s">
        <v>8271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7">
        <f t="shared" si="295"/>
        <v>31.209370860927152</v>
      </c>
      <c r="N3157" t="b">
        <v>1</v>
      </c>
      <c r="O3157" s="6">
        <f t="shared" si="294"/>
        <v>189</v>
      </c>
      <c r="P3157" t="s">
        <v>8271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7">
        <f t="shared" si="295"/>
        <v>62.921348314606739</v>
      </c>
      <c r="N3158" t="b">
        <v>1</v>
      </c>
      <c r="O3158" s="6">
        <f t="shared" si="294"/>
        <v>102</v>
      </c>
      <c r="P3158" t="s">
        <v>8271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7">
        <f t="shared" si="295"/>
        <v>98.536585365853654</v>
      </c>
      <c r="N3159" t="b">
        <v>1</v>
      </c>
      <c r="O3159" s="6">
        <f t="shared" si="294"/>
        <v>101</v>
      </c>
      <c r="P3159" t="s">
        <v>8271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7">
        <f t="shared" si="295"/>
        <v>82.608695652173907</v>
      </c>
      <c r="N3160" t="b">
        <v>1</v>
      </c>
      <c r="O3160" s="6">
        <f t="shared" si="294"/>
        <v>114</v>
      </c>
      <c r="P3160" t="s">
        <v>8271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7">
        <f t="shared" si="295"/>
        <v>38.504230769230773</v>
      </c>
      <c r="N3161" t="b">
        <v>1</v>
      </c>
      <c r="O3161" s="6">
        <f t="shared" si="294"/>
        <v>133</v>
      </c>
      <c r="P3161" t="s">
        <v>8271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7">
        <f t="shared" si="295"/>
        <v>80.15789473684211</v>
      </c>
      <c r="N3162" t="b">
        <v>1</v>
      </c>
      <c r="O3162" s="6">
        <f t="shared" si="294"/>
        <v>102</v>
      </c>
      <c r="P3162" t="s">
        <v>8271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7">
        <f t="shared" si="295"/>
        <v>28.405405405405407</v>
      </c>
      <c r="N3163" t="b">
        <v>1</v>
      </c>
      <c r="O3163" s="6">
        <f t="shared" si="294"/>
        <v>105</v>
      </c>
      <c r="P3163" t="s">
        <v>8271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7">
        <f t="shared" si="295"/>
        <v>80.730158730158735</v>
      </c>
      <c r="N3164" t="b">
        <v>1</v>
      </c>
      <c r="O3164" s="6">
        <f t="shared" si="294"/>
        <v>127</v>
      </c>
      <c r="P3164" t="s">
        <v>8271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7">
        <f t="shared" si="295"/>
        <v>200.69444444444446</v>
      </c>
      <c r="N3165" t="b">
        <v>1</v>
      </c>
      <c r="O3165" s="6">
        <f t="shared" si="294"/>
        <v>111</v>
      </c>
      <c r="P3165" t="s">
        <v>8271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7">
        <f t="shared" si="295"/>
        <v>37.591549295774648</v>
      </c>
      <c r="N3166" t="b">
        <v>1</v>
      </c>
      <c r="O3166" s="6">
        <f t="shared" si="294"/>
        <v>107</v>
      </c>
      <c r="P3166" t="s">
        <v>8271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7">
        <f t="shared" si="295"/>
        <v>58.095238095238095</v>
      </c>
      <c r="N3167" t="b">
        <v>1</v>
      </c>
      <c r="O3167" s="6">
        <f t="shared" si="294"/>
        <v>163</v>
      </c>
      <c r="P3167" t="s">
        <v>8271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7">
        <f t="shared" si="295"/>
        <v>60.300892473118282</v>
      </c>
      <c r="N3168" t="b">
        <v>1</v>
      </c>
      <c r="O3168" s="6">
        <f t="shared" si="294"/>
        <v>160</v>
      </c>
      <c r="P3168" t="s">
        <v>8271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7">
        <f t="shared" si="295"/>
        <v>63.363636363636367</v>
      </c>
      <c r="N3169" t="b">
        <v>1</v>
      </c>
      <c r="O3169" s="6">
        <f t="shared" si="294"/>
        <v>116</v>
      </c>
      <c r="P3169" t="s">
        <v>8271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7">
        <f t="shared" si="295"/>
        <v>50.901639344262293</v>
      </c>
      <c r="N3170" t="b">
        <v>1</v>
      </c>
      <c r="O3170" s="6">
        <f t="shared" si="294"/>
        <v>124</v>
      </c>
      <c r="P3170" t="s">
        <v>8271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7">
        <f t="shared" si="295"/>
        <v>100.5</v>
      </c>
      <c r="N3171" t="b">
        <v>1</v>
      </c>
      <c r="O3171" s="6">
        <f t="shared" si="294"/>
        <v>103</v>
      </c>
      <c r="P3171" t="s">
        <v>8271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7">
        <f t="shared" si="295"/>
        <v>31.619718309859156</v>
      </c>
      <c r="N3172" t="b">
        <v>1</v>
      </c>
      <c r="O3172" s="6">
        <f t="shared" si="294"/>
        <v>112</v>
      </c>
      <c r="P3172" t="s">
        <v>8271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7">
        <f t="shared" si="295"/>
        <v>65.102564102564102</v>
      </c>
      <c r="N3173" t="b">
        <v>1</v>
      </c>
      <c r="O3173" s="6">
        <f t="shared" si="294"/>
        <v>109</v>
      </c>
      <c r="P3173" t="s">
        <v>8271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7">
        <f t="shared" si="295"/>
        <v>79.310344827586206</v>
      </c>
      <c r="N3174" t="b">
        <v>1</v>
      </c>
      <c r="O3174" s="6">
        <f t="shared" si="294"/>
        <v>115</v>
      </c>
      <c r="P3174" t="s">
        <v>8271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7">
        <f t="shared" si="295"/>
        <v>139.18918918918919</v>
      </c>
      <c r="N3175" t="b">
        <v>1</v>
      </c>
      <c r="O3175" s="6">
        <f t="shared" si="294"/>
        <v>103</v>
      </c>
      <c r="P3175" t="s">
        <v>8271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7">
        <f t="shared" si="295"/>
        <v>131.91304347826087</v>
      </c>
      <c r="N3176" t="b">
        <v>1</v>
      </c>
      <c r="O3176" s="6">
        <f t="shared" si="294"/>
        <v>101</v>
      </c>
      <c r="P3176" t="s">
        <v>8271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7">
        <f t="shared" si="295"/>
        <v>91.3</v>
      </c>
      <c r="N3177" t="b">
        <v>1</v>
      </c>
      <c r="O3177" s="6">
        <f t="shared" si="294"/>
        <v>110</v>
      </c>
      <c r="P3177" t="s">
        <v>8271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7">
        <f t="shared" si="295"/>
        <v>39.672727272727272</v>
      </c>
      <c r="N3178" t="b">
        <v>1</v>
      </c>
      <c r="O3178" s="6">
        <f t="shared" si="294"/>
        <v>115</v>
      </c>
      <c r="P3178" t="s">
        <v>8271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7">
        <f t="shared" si="295"/>
        <v>57.549019607843135</v>
      </c>
      <c r="N3179" t="b">
        <v>1</v>
      </c>
      <c r="O3179" s="6">
        <f t="shared" si="294"/>
        <v>117</v>
      </c>
      <c r="P3179" t="s">
        <v>8271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7">
        <f t="shared" si="295"/>
        <v>33.025641025641029</v>
      </c>
      <c r="N3180" t="b">
        <v>1</v>
      </c>
      <c r="O3180" s="6">
        <f t="shared" si="294"/>
        <v>172</v>
      </c>
      <c r="P3180" t="s">
        <v>8271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7">
        <f t="shared" si="295"/>
        <v>77.335806451612896</v>
      </c>
      <c r="N3181" t="b">
        <v>1</v>
      </c>
      <c r="O3181" s="6">
        <f t="shared" si="294"/>
        <v>114</v>
      </c>
      <c r="P3181" t="s">
        <v>8271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7">
        <f t="shared" si="295"/>
        <v>31.933333333333334</v>
      </c>
      <c r="N3182" t="b">
        <v>1</v>
      </c>
      <c r="O3182" s="6">
        <f t="shared" si="294"/>
        <v>120</v>
      </c>
      <c r="P3182" t="s">
        <v>8271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7">
        <f t="shared" si="295"/>
        <v>36.333333333333336</v>
      </c>
      <c r="N3183" t="b">
        <v>1</v>
      </c>
      <c r="O3183" s="6">
        <f t="shared" si="294"/>
        <v>109</v>
      </c>
      <c r="P3183" t="s">
        <v>8271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7">
        <f t="shared" si="295"/>
        <v>46.768211920529801</v>
      </c>
      <c r="N3184" t="b">
        <v>1</v>
      </c>
      <c r="O3184" s="6">
        <f t="shared" si="294"/>
        <v>101</v>
      </c>
      <c r="P3184" t="s">
        <v>8271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7">
        <f t="shared" si="295"/>
        <v>40.073529411764703</v>
      </c>
      <c r="N3185" t="b">
        <v>1</v>
      </c>
      <c r="O3185" s="6">
        <f t="shared" si="294"/>
        <v>109</v>
      </c>
      <c r="P3185" t="s">
        <v>8271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7">
        <f t="shared" si="295"/>
        <v>100.21739130434783</v>
      </c>
      <c r="N3186" t="b">
        <v>1</v>
      </c>
      <c r="O3186" s="6">
        <f t="shared" si="294"/>
        <v>107</v>
      </c>
      <c r="P3186" t="s">
        <v>8271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7">
        <f t="shared" si="295"/>
        <v>41.666666666666664</v>
      </c>
      <c r="N3187" t="b">
        <v>1</v>
      </c>
      <c r="O3187" s="6">
        <f t="shared" si="294"/>
        <v>100</v>
      </c>
      <c r="P3187" t="s">
        <v>8271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7">
        <f t="shared" si="295"/>
        <v>46.714285714285715</v>
      </c>
      <c r="N3188" t="b">
        <v>1</v>
      </c>
      <c r="O3188" s="6">
        <f t="shared" si="294"/>
        <v>102</v>
      </c>
      <c r="P3188" t="s">
        <v>8271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7">
        <f t="shared" si="295"/>
        <v>71.491803278688522</v>
      </c>
      <c r="N3189" t="b">
        <v>1</v>
      </c>
      <c r="O3189" s="6">
        <f t="shared" si="294"/>
        <v>116</v>
      </c>
      <c r="P3189" t="s">
        <v>8271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7">
        <f t="shared" si="295"/>
        <v>14.444444444444445</v>
      </c>
      <c r="N3190" t="b">
        <v>0</v>
      </c>
      <c r="O3190" s="6">
        <f t="shared" si="294"/>
        <v>65</v>
      </c>
      <c r="P3190" t="s">
        <v>8305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7">
        <f t="shared" si="295"/>
        <v>356.84210526315792</v>
      </c>
      <c r="N3191" t="b">
        <v>0</v>
      </c>
      <c r="O3191" s="6">
        <f t="shared" si="294"/>
        <v>12</v>
      </c>
      <c r="P3191" t="s">
        <v>8305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7">
        <f t="shared" si="295"/>
        <v>0</v>
      </c>
      <c r="N3192" t="b">
        <v>0</v>
      </c>
      <c r="O3192" s="6">
        <f t="shared" si="294"/>
        <v>0</v>
      </c>
      <c r="P3192" t="s">
        <v>8305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7">
        <f t="shared" si="295"/>
        <v>37.75</v>
      </c>
      <c r="N3193" t="b">
        <v>0</v>
      </c>
      <c r="O3193" s="6">
        <f t="shared" si="294"/>
        <v>4</v>
      </c>
      <c r="P3193" t="s">
        <v>8305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7">
        <f t="shared" si="295"/>
        <v>12.75</v>
      </c>
      <c r="N3194" t="b">
        <v>0</v>
      </c>
      <c r="O3194" s="6">
        <f t="shared" si="294"/>
        <v>1</v>
      </c>
      <c r="P3194" t="s">
        <v>8305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7">
        <f t="shared" si="295"/>
        <v>24.458333333333332</v>
      </c>
      <c r="N3195" t="b">
        <v>0</v>
      </c>
      <c r="O3195" s="6">
        <f t="shared" si="294"/>
        <v>12</v>
      </c>
      <c r="P3195" t="s">
        <v>8305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7">
        <f t="shared" si="295"/>
        <v>0</v>
      </c>
      <c r="N3196" t="b">
        <v>0</v>
      </c>
      <c r="O3196" s="6">
        <f t="shared" si="294"/>
        <v>0</v>
      </c>
      <c r="P3196" t="s">
        <v>8305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7">
        <f t="shared" si="295"/>
        <v>53.07692307692308</v>
      </c>
      <c r="N3197" t="b">
        <v>0</v>
      </c>
      <c r="O3197" s="6">
        <f t="shared" si="294"/>
        <v>59</v>
      </c>
      <c r="P3197" t="s">
        <v>8305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7">
        <f t="shared" si="295"/>
        <v>300</v>
      </c>
      <c r="N3198" t="b">
        <v>0</v>
      </c>
      <c r="O3198" s="6">
        <f t="shared" si="294"/>
        <v>0</v>
      </c>
      <c r="P3198" t="s">
        <v>8305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7">
        <f t="shared" si="295"/>
        <v>286.25</v>
      </c>
      <c r="N3199" t="b">
        <v>0</v>
      </c>
      <c r="O3199" s="6">
        <f t="shared" si="294"/>
        <v>11</v>
      </c>
      <c r="P3199" t="s">
        <v>8305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7">
        <f t="shared" si="295"/>
        <v>36.666666666666664</v>
      </c>
      <c r="N3200" t="b">
        <v>0</v>
      </c>
      <c r="O3200" s="6">
        <f t="shared" si="294"/>
        <v>0</v>
      </c>
      <c r="P3200" t="s">
        <v>8305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7">
        <f t="shared" si="295"/>
        <v>49.20754716981132</v>
      </c>
      <c r="N3201" t="b">
        <v>0</v>
      </c>
      <c r="O3201" s="6">
        <f t="shared" si="294"/>
        <v>52</v>
      </c>
      <c r="P3201" t="s">
        <v>8305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7">
        <f t="shared" si="295"/>
        <v>1</v>
      </c>
      <c r="N3202" t="b">
        <v>0</v>
      </c>
      <c r="O3202" s="6">
        <f t="shared" ref="O3202:O3265" si="300">ROUND((E3202/D3202)*100,0)</f>
        <v>0</v>
      </c>
      <c r="P3202" t="s">
        <v>8305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7">
        <f t="shared" ref="M3203:M3266" si="301">IF(L3203 = 0, 0, E3203/L3203)</f>
        <v>12.5</v>
      </c>
      <c r="N3203" t="b">
        <v>0</v>
      </c>
      <c r="O3203" s="6">
        <f t="shared" si="300"/>
        <v>1</v>
      </c>
      <c r="P3203" t="s">
        <v>8305</v>
      </c>
      <c r="Q3203" t="str">
        <f t="shared" ref="Q3203:Q3266" si="302">LEFT(P3203,FIND("/",P3203)-1)</f>
        <v>theater</v>
      </c>
      <c r="R3203" t="str">
        <f t="shared" ref="R3203:R3266" si="303">REPLACE(P3203,1,FIND("/",P3203),"")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7">
        <f t="shared" si="301"/>
        <v>109.04</v>
      </c>
      <c r="N3204" t="b">
        <v>0</v>
      </c>
      <c r="O3204" s="6">
        <f t="shared" si="300"/>
        <v>55</v>
      </c>
      <c r="P3204" t="s">
        <v>8305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7">
        <f t="shared" si="301"/>
        <v>41.666666666666664</v>
      </c>
      <c r="N3205" t="b">
        <v>0</v>
      </c>
      <c r="O3205" s="6">
        <f t="shared" si="300"/>
        <v>25</v>
      </c>
      <c r="P3205" t="s">
        <v>8305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7">
        <f t="shared" si="301"/>
        <v>0</v>
      </c>
      <c r="N3206" t="b">
        <v>0</v>
      </c>
      <c r="O3206" s="6">
        <f t="shared" si="300"/>
        <v>0</v>
      </c>
      <c r="P3206" t="s">
        <v>8305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7">
        <f t="shared" si="301"/>
        <v>22.75</v>
      </c>
      <c r="N3207" t="b">
        <v>0</v>
      </c>
      <c r="O3207" s="6">
        <f t="shared" si="300"/>
        <v>3</v>
      </c>
      <c r="P3207" t="s">
        <v>8305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7">
        <f t="shared" si="301"/>
        <v>0</v>
      </c>
      <c r="N3208" t="b">
        <v>0</v>
      </c>
      <c r="O3208" s="6">
        <f t="shared" si="300"/>
        <v>0</v>
      </c>
      <c r="P3208" t="s">
        <v>8305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7">
        <f t="shared" si="301"/>
        <v>70.833333333333329</v>
      </c>
      <c r="N3209" t="b">
        <v>0</v>
      </c>
      <c r="O3209" s="6">
        <f t="shared" si="300"/>
        <v>46</v>
      </c>
      <c r="P3209" t="s">
        <v>8305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7">
        <f t="shared" si="301"/>
        <v>63.109756097560975</v>
      </c>
      <c r="N3210" t="b">
        <v>1</v>
      </c>
      <c r="O3210" s="6">
        <f t="shared" si="300"/>
        <v>104</v>
      </c>
      <c r="P3210" t="s">
        <v>8271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7">
        <f t="shared" si="301"/>
        <v>50.157964601769912</v>
      </c>
      <c r="N3211" t="b">
        <v>1</v>
      </c>
      <c r="O3211" s="6">
        <f t="shared" si="300"/>
        <v>119</v>
      </c>
      <c r="P3211" t="s">
        <v>8271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7">
        <f t="shared" si="301"/>
        <v>62.883333333333333</v>
      </c>
      <c r="N3212" t="b">
        <v>1</v>
      </c>
      <c r="O3212" s="6">
        <f t="shared" si="300"/>
        <v>126</v>
      </c>
      <c r="P3212" t="s">
        <v>8271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7">
        <f t="shared" si="301"/>
        <v>85.531055900621112</v>
      </c>
      <c r="N3213" t="b">
        <v>1</v>
      </c>
      <c r="O3213" s="6">
        <f t="shared" si="300"/>
        <v>120</v>
      </c>
      <c r="P3213" t="s">
        <v>8271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7">
        <f t="shared" si="301"/>
        <v>53.723404255319146</v>
      </c>
      <c r="N3214" t="b">
        <v>1</v>
      </c>
      <c r="O3214" s="6">
        <f t="shared" si="300"/>
        <v>126</v>
      </c>
      <c r="P3214" t="s">
        <v>8271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7">
        <f t="shared" si="301"/>
        <v>127.80851063829788</v>
      </c>
      <c r="N3215" t="b">
        <v>1</v>
      </c>
      <c r="O3215" s="6">
        <f t="shared" si="300"/>
        <v>100</v>
      </c>
      <c r="P3215" t="s">
        <v>8271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7">
        <f t="shared" si="301"/>
        <v>106.57391304347826</v>
      </c>
      <c r="N3216" t="b">
        <v>1</v>
      </c>
      <c r="O3216" s="6">
        <f t="shared" si="300"/>
        <v>102</v>
      </c>
      <c r="P3216" t="s">
        <v>8271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7">
        <f t="shared" si="301"/>
        <v>262.11194029850748</v>
      </c>
      <c r="N3217" t="b">
        <v>1</v>
      </c>
      <c r="O3217" s="6">
        <f t="shared" si="300"/>
        <v>100</v>
      </c>
      <c r="P3217" t="s">
        <v>8271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7">
        <f t="shared" si="301"/>
        <v>57.171428571428571</v>
      </c>
      <c r="N3218" t="b">
        <v>1</v>
      </c>
      <c r="O3218" s="6">
        <f t="shared" si="300"/>
        <v>100</v>
      </c>
      <c r="P3218" t="s">
        <v>8271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7">
        <f t="shared" si="301"/>
        <v>50.20192307692308</v>
      </c>
      <c r="N3219" t="b">
        <v>1</v>
      </c>
      <c r="O3219" s="6">
        <f t="shared" si="300"/>
        <v>116</v>
      </c>
      <c r="P3219" t="s">
        <v>8271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7">
        <f t="shared" si="301"/>
        <v>66.586956521739125</v>
      </c>
      <c r="N3220" t="b">
        <v>1</v>
      </c>
      <c r="O3220" s="6">
        <f t="shared" si="300"/>
        <v>102</v>
      </c>
      <c r="P3220" t="s">
        <v>8271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7">
        <f t="shared" si="301"/>
        <v>168.25210084033614</v>
      </c>
      <c r="N3221" t="b">
        <v>1</v>
      </c>
      <c r="O3221" s="6">
        <f t="shared" si="300"/>
        <v>100</v>
      </c>
      <c r="P3221" t="s">
        <v>8271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7">
        <f t="shared" si="301"/>
        <v>256.37288135593218</v>
      </c>
      <c r="N3222" t="b">
        <v>1</v>
      </c>
      <c r="O3222" s="6">
        <f t="shared" si="300"/>
        <v>101</v>
      </c>
      <c r="P3222" t="s">
        <v>8271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7">
        <f t="shared" si="301"/>
        <v>36.610619469026545</v>
      </c>
      <c r="N3223" t="b">
        <v>1</v>
      </c>
      <c r="O3223" s="6">
        <f t="shared" si="300"/>
        <v>103</v>
      </c>
      <c r="P3223" t="s">
        <v>8271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7">
        <f t="shared" si="301"/>
        <v>37.142857142857146</v>
      </c>
      <c r="N3224" t="b">
        <v>1</v>
      </c>
      <c r="O3224" s="6">
        <f t="shared" si="300"/>
        <v>125</v>
      </c>
      <c r="P3224" t="s">
        <v>8271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7">
        <f t="shared" si="301"/>
        <v>45.878378378378379</v>
      </c>
      <c r="N3225" t="b">
        <v>1</v>
      </c>
      <c r="O3225" s="6">
        <f t="shared" si="300"/>
        <v>110</v>
      </c>
      <c r="P3225" t="s">
        <v>8271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7">
        <f t="shared" si="301"/>
        <v>141.71296296296296</v>
      </c>
      <c r="N3226" t="b">
        <v>1</v>
      </c>
      <c r="O3226" s="6">
        <f t="shared" si="300"/>
        <v>102</v>
      </c>
      <c r="P3226" t="s">
        <v>8271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7">
        <f t="shared" si="301"/>
        <v>52.487179487179489</v>
      </c>
      <c r="N3227" t="b">
        <v>1</v>
      </c>
      <c r="O3227" s="6">
        <f t="shared" si="300"/>
        <v>102</v>
      </c>
      <c r="P3227" t="s">
        <v>8271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7">
        <f t="shared" si="301"/>
        <v>59.523809523809526</v>
      </c>
      <c r="N3228" t="b">
        <v>1</v>
      </c>
      <c r="O3228" s="6">
        <f t="shared" si="300"/>
        <v>104</v>
      </c>
      <c r="P3228" t="s">
        <v>8271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7">
        <f t="shared" si="301"/>
        <v>50</v>
      </c>
      <c r="N3229" t="b">
        <v>1</v>
      </c>
      <c r="O3229" s="6">
        <f t="shared" si="300"/>
        <v>125</v>
      </c>
      <c r="P3229" t="s">
        <v>8271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7">
        <f t="shared" si="301"/>
        <v>193.62162162162161</v>
      </c>
      <c r="N3230" t="b">
        <v>1</v>
      </c>
      <c r="O3230" s="6">
        <f t="shared" si="300"/>
        <v>102</v>
      </c>
      <c r="P3230" t="s">
        <v>8271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7">
        <f t="shared" si="301"/>
        <v>106.79702970297029</v>
      </c>
      <c r="N3231" t="b">
        <v>1</v>
      </c>
      <c r="O3231" s="6">
        <f t="shared" si="300"/>
        <v>108</v>
      </c>
      <c r="P3231" t="s">
        <v>8271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7">
        <f t="shared" si="301"/>
        <v>77.21621621621621</v>
      </c>
      <c r="N3232" t="b">
        <v>1</v>
      </c>
      <c r="O3232" s="6">
        <f t="shared" si="300"/>
        <v>110</v>
      </c>
      <c r="P3232" t="s">
        <v>8271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7">
        <f t="shared" si="301"/>
        <v>57.5</v>
      </c>
      <c r="N3233" t="b">
        <v>1</v>
      </c>
      <c r="O3233" s="6">
        <f t="shared" si="300"/>
        <v>161</v>
      </c>
      <c r="P3233" t="s">
        <v>8271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7">
        <f t="shared" si="301"/>
        <v>50.46153846153846</v>
      </c>
      <c r="N3234" t="b">
        <v>1</v>
      </c>
      <c r="O3234" s="6">
        <f t="shared" si="300"/>
        <v>131</v>
      </c>
      <c r="P3234" t="s">
        <v>8271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7">
        <f t="shared" si="301"/>
        <v>97.377049180327873</v>
      </c>
      <c r="N3235" t="b">
        <v>1</v>
      </c>
      <c r="O3235" s="6">
        <f t="shared" si="300"/>
        <v>119</v>
      </c>
      <c r="P3235" t="s">
        <v>8271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7">
        <f t="shared" si="301"/>
        <v>34.91921739130435</v>
      </c>
      <c r="N3236" t="b">
        <v>1</v>
      </c>
      <c r="O3236" s="6">
        <f t="shared" si="300"/>
        <v>100</v>
      </c>
      <c r="P3236" t="s">
        <v>8271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7">
        <f t="shared" si="301"/>
        <v>85.530386740331494</v>
      </c>
      <c r="N3237" t="b">
        <v>1</v>
      </c>
      <c r="O3237" s="6">
        <f t="shared" si="300"/>
        <v>103</v>
      </c>
      <c r="P3237" t="s">
        <v>8271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7">
        <f t="shared" si="301"/>
        <v>182.90909090909091</v>
      </c>
      <c r="N3238" t="b">
        <v>1</v>
      </c>
      <c r="O3238" s="6">
        <f t="shared" si="300"/>
        <v>101</v>
      </c>
      <c r="P3238" t="s">
        <v>8271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7">
        <f t="shared" si="301"/>
        <v>131.13620817843866</v>
      </c>
      <c r="N3239" t="b">
        <v>1</v>
      </c>
      <c r="O3239" s="6">
        <f t="shared" si="300"/>
        <v>101</v>
      </c>
      <c r="P3239" t="s">
        <v>8271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7">
        <f t="shared" si="301"/>
        <v>39.810126582278478</v>
      </c>
      <c r="N3240" t="b">
        <v>1</v>
      </c>
      <c r="O3240" s="6">
        <f t="shared" si="300"/>
        <v>112</v>
      </c>
      <c r="P3240" t="s">
        <v>8271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7">
        <f t="shared" si="301"/>
        <v>59.701730769230764</v>
      </c>
      <c r="N3241" t="b">
        <v>1</v>
      </c>
      <c r="O3241" s="6">
        <f t="shared" si="300"/>
        <v>106</v>
      </c>
      <c r="P3241" t="s">
        <v>8271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7">
        <f t="shared" si="301"/>
        <v>88.735294117647058</v>
      </c>
      <c r="N3242" t="b">
        <v>1</v>
      </c>
      <c r="O3242" s="6">
        <f t="shared" si="300"/>
        <v>101</v>
      </c>
      <c r="P3242" t="s">
        <v>8271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7">
        <f t="shared" si="301"/>
        <v>58.688622754491021</v>
      </c>
      <c r="N3243" t="b">
        <v>1</v>
      </c>
      <c r="O3243" s="6">
        <f t="shared" si="300"/>
        <v>115</v>
      </c>
      <c r="P3243" t="s">
        <v>8271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7">
        <f t="shared" si="301"/>
        <v>69.56513661202186</v>
      </c>
      <c r="N3244" t="b">
        <v>1</v>
      </c>
      <c r="O3244" s="6">
        <f t="shared" si="300"/>
        <v>127</v>
      </c>
      <c r="P3244" t="s">
        <v>8271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7">
        <f t="shared" si="301"/>
        <v>115.87323943661971</v>
      </c>
      <c r="N3245" t="b">
        <v>1</v>
      </c>
      <c r="O3245" s="6">
        <f t="shared" si="300"/>
        <v>103</v>
      </c>
      <c r="P3245" t="s">
        <v>8271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7">
        <f t="shared" si="301"/>
        <v>23.869565217391305</v>
      </c>
      <c r="N3246" t="b">
        <v>1</v>
      </c>
      <c r="O3246" s="6">
        <f t="shared" si="300"/>
        <v>103</v>
      </c>
      <c r="P3246" t="s">
        <v>8271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7">
        <f t="shared" si="301"/>
        <v>81.125925925925927</v>
      </c>
      <c r="N3247" t="b">
        <v>1</v>
      </c>
      <c r="O3247" s="6">
        <f t="shared" si="300"/>
        <v>104</v>
      </c>
      <c r="P3247" t="s">
        <v>8271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7">
        <f t="shared" si="301"/>
        <v>57.626943005181346</v>
      </c>
      <c r="N3248" t="b">
        <v>1</v>
      </c>
      <c r="O3248" s="6">
        <f t="shared" si="300"/>
        <v>111</v>
      </c>
      <c r="P3248" t="s">
        <v>8271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7">
        <f t="shared" si="301"/>
        <v>46.429824561403507</v>
      </c>
      <c r="N3249" t="b">
        <v>1</v>
      </c>
      <c r="O3249" s="6">
        <f t="shared" si="300"/>
        <v>106</v>
      </c>
      <c r="P3249" t="s">
        <v>8271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7">
        <f t="shared" si="301"/>
        <v>60.475000000000001</v>
      </c>
      <c r="N3250" t="b">
        <v>1</v>
      </c>
      <c r="O3250" s="6">
        <f t="shared" si="300"/>
        <v>101</v>
      </c>
      <c r="P3250" t="s">
        <v>8271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7">
        <f t="shared" si="301"/>
        <v>65.579545454545453</v>
      </c>
      <c r="N3251" t="b">
        <v>1</v>
      </c>
      <c r="O3251" s="6">
        <f t="shared" si="300"/>
        <v>105</v>
      </c>
      <c r="P3251" t="s">
        <v>8271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7">
        <f t="shared" si="301"/>
        <v>119.1924882629108</v>
      </c>
      <c r="N3252" t="b">
        <v>1</v>
      </c>
      <c r="O3252" s="6">
        <f t="shared" si="300"/>
        <v>102</v>
      </c>
      <c r="P3252" t="s">
        <v>8271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7">
        <f t="shared" si="301"/>
        <v>83.05</v>
      </c>
      <c r="N3253" t="b">
        <v>1</v>
      </c>
      <c r="O3253" s="6">
        <f t="shared" si="300"/>
        <v>111</v>
      </c>
      <c r="P3253" t="s">
        <v>8271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7">
        <f t="shared" si="301"/>
        <v>57.52</v>
      </c>
      <c r="N3254" t="b">
        <v>1</v>
      </c>
      <c r="O3254" s="6">
        <f t="shared" si="300"/>
        <v>128</v>
      </c>
      <c r="P3254" t="s">
        <v>8271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7">
        <f t="shared" si="301"/>
        <v>177.08695652173913</v>
      </c>
      <c r="N3255" t="b">
        <v>1</v>
      </c>
      <c r="O3255" s="6">
        <f t="shared" si="300"/>
        <v>102</v>
      </c>
      <c r="P3255" t="s">
        <v>8271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7">
        <f t="shared" si="301"/>
        <v>70.771505376344081</v>
      </c>
      <c r="N3256" t="b">
        <v>1</v>
      </c>
      <c r="O3256" s="6">
        <f t="shared" si="300"/>
        <v>101</v>
      </c>
      <c r="P3256" t="s">
        <v>8271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7">
        <f t="shared" si="301"/>
        <v>29.166666666666668</v>
      </c>
      <c r="N3257" t="b">
        <v>1</v>
      </c>
      <c r="O3257" s="6">
        <f t="shared" si="300"/>
        <v>175</v>
      </c>
      <c r="P3257" t="s">
        <v>8271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7">
        <f t="shared" si="301"/>
        <v>72.76136363636364</v>
      </c>
      <c r="N3258" t="b">
        <v>1</v>
      </c>
      <c r="O3258" s="6">
        <f t="shared" si="300"/>
        <v>128</v>
      </c>
      <c r="P3258" t="s">
        <v>8271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7">
        <f t="shared" si="301"/>
        <v>51.853414634146333</v>
      </c>
      <c r="N3259" t="b">
        <v>1</v>
      </c>
      <c r="O3259" s="6">
        <f t="shared" si="300"/>
        <v>106</v>
      </c>
      <c r="P3259" t="s">
        <v>8271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7">
        <f t="shared" si="301"/>
        <v>98.2</v>
      </c>
      <c r="N3260" t="b">
        <v>1</v>
      </c>
      <c r="O3260" s="6">
        <f t="shared" si="300"/>
        <v>105</v>
      </c>
      <c r="P3260" t="s">
        <v>8271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7">
        <f t="shared" si="301"/>
        <v>251.7381443298969</v>
      </c>
      <c r="N3261" t="b">
        <v>1</v>
      </c>
      <c r="O3261" s="6">
        <f t="shared" si="300"/>
        <v>106</v>
      </c>
      <c r="P3261" t="s">
        <v>8271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7">
        <f t="shared" si="301"/>
        <v>74.821917808219183</v>
      </c>
      <c r="N3262" t="b">
        <v>1</v>
      </c>
      <c r="O3262" s="6">
        <f t="shared" si="300"/>
        <v>109</v>
      </c>
      <c r="P3262" t="s">
        <v>8271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7">
        <f t="shared" si="301"/>
        <v>67.65306122448979</v>
      </c>
      <c r="N3263" t="b">
        <v>1</v>
      </c>
      <c r="O3263" s="6">
        <f t="shared" si="300"/>
        <v>100</v>
      </c>
      <c r="P3263" t="s">
        <v>8271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7">
        <f t="shared" si="301"/>
        <v>93.81343283582089</v>
      </c>
      <c r="N3264" t="b">
        <v>1</v>
      </c>
      <c r="O3264" s="6">
        <f t="shared" si="300"/>
        <v>103</v>
      </c>
      <c r="P3264" t="s">
        <v>8271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7">
        <f t="shared" si="301"/>
        <v>41.237647058823526</v>
      </c>
      <c r="N3265" t="b">
        <v>1</v>
      </c>
      <c r="O3265" s="6">
        <f t="shared" si="300"/>
        <v>112</v>
      </c>
      <c r="P3265" t="s">
        <v>8271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7">
        <f t="shared" si="301"/>
        <v>52.551020408163268</v>
      </c>
      <c r="N3266" t="b">
        <v>1</v>
      </c>
      <c r="O3266" s="6">
        <f t="shared" ref="O3266:O3329" si="306">ROUND((E3266/D3266)*100,0)</f>
        <v>103</v>
      </c>
      <c r="P3266" t="s">
        <v>8271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7">
        <f t="shared" ref="M3267:M3330" si="307">IF(L3267 = 0, 0, E3267/L3267)</f>
        <v>70.285714285714292</v>
      </c>
      <c r="N3267" t="b">
        <v>1</v>
      </c>
      <c r="O3267" s="6">
        <f t="shared" si="306"/>
        <v>164</v>
      </c>
      <c r="P3267" t="s">
        <v>8271</v>
      </c>
      <c r="Q3267" t="str">
        <f t="shared" ref="Q3267:Q3330" si="308">LEFT(P3267,FIND("/",P3267)-1)</f>
        <v>theater</v>
      </c>
      <c r="R3267" t="str">
        <f t="shared" ref="R3267:R3330" si="309">REPLACE(P3267,1,FIND("/",P3267),"")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7">
        <f t="shared" si="307"/>
        <v>48.325153374233132</v>
      </c>
      <c r="N3268" t="b">
        <v>1</v>
      </c>
      <c r="O3268" s="6">
        <f t="shared" si="306"/>
        <v>131</v>
      </c>
      <c r="P3268" t="s">
        <v>8271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7">
        <f t="shared" si="307"/>
        <v>53.177083333333336</v>
      </c>
      <c r="N3269" t="b">
        <v>1</v>
      </c>
      <c r="O3269" s="6">
        <f t="shared" si="306"/>
        <v>102</v>
      </c>
      <c r="P3269" t="s">
        <v>8271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7">
        <f t="shared" si="307"/>
        <v>60.952380952380949</v>
      </c>
      <c r="N3270" t="b">
        <v>1</v>
      </c>
      <c r="O3270" s="6">
        <f t="shared" si="306"/>
        <v>128</v>
      </c>
      <c r="P3270" t="s">
        <v>8271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7">
        <f t="shared" si="307"/>
        <v>116</v>
      </c>
      <c r="N3271" t="b">
        <v>1</v>
      </c>
      <c r="O3271" s="6">
        <f t="shared" si="306"/>
        <v>102</v>
      </c>
      <c r="P3271" t="s">
        <v>8271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7">
        <f t="shared" si="307"/>
        <v>61</v>
      </c>
      <c r="N3272" t="b">
        <v>1</v>
      </c>
      <c r="O3272" s="6">
        <f t="shared" si="306"/>
        <v>102</v>
      </c>
      <c r="P3272" t="s">
        <v>8271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7">
        <f t="shared" si="307"/>
        <v>38.235294117647058</v>
      </c>
      <c r="N3273" t="b">
        <v>1</v>
      </c>
      <c r="O3273" s="6">
        <f t="shared" si="306"/>
        <v>130</v>
      </c>
      <c r="P3273" t="s">
        <v>8271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7">
        <f t="shared" si="307"/>
        <v>106.50344827586207</v>
      </c>
      <c r="N3274" t="b">
        <v>1</v>
      </c>
      <c r="O3274" s="6">
        <f t="shared" si="306"/>
        <v>154</v>
      </c>
      <c r="P3274" t="s">
        <v>8271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7">
        <f t="shared" si="307"/>
        <v>204.57142857142858</v>
      </c>
      <c r="N3275" t="b">
        <v>1</v>
      </c>
      <c r="O3275" s="6">
        <f t="shared" si="306"/>
        <v>107</v>
      </c>
      <c r="P3275" t="s">
        <v>8271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7">
        <f t="shared" si="307"/>
        <v>54.912587412587413</v>
      </c>
      <c r="N3276" t="b">
        <v>1</v>
      </c>
      <c r="O3276" s="6">
        <f t="shared" si="306"/>
        <v>101</v>
      </c>
      <c r="P3276" t="s">
        <v>8271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7">
        <f t="shared" si="307"/>
        <v>150.41666666666666</v>
      </c>
      <c r="N3277" t="b">
        <v>1</v>
      </c>
      <c r="O3277" s="6">
        <f t="shared" si="306"/>
        <v>100</v>
      </c>
      <c r="P3277" t="s">
        <v>8271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7">
        <f t="shared" si="307"/>
        <v>52.58</v>
      </c>
      <c r="N3278" t="b">
        <v>1</v>
      </c>
      <c r="O3278" s="6">
        <f t="shared" si="306"/>
        <v>117</v>
      </c>
      <c r="P3278" t="s">
        <v>8271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7">
        <f t="shared" si="307"/>
        <v>54.3</v>
      </c>
      <c r="N3279" t="b">
        <v>1</v>
      </c>
      <c r="O3279" s="6">
        <f t="shared" si="306"/>
        <v>109</v>
      </c>
      <c r="P3279" t="s">
        <v>8271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7">
        <f t="shared" si="307"/>
        <v>76.029411764705884</v>
      </c>
      <c r="N3280" t="b">
        <v>1</v>
      </c>
      <c r="O3280" s="6">
        <f t="shared" si="306"/>
        <v>103</v>
      </c>
      <c r="P3280" t="s">
        <v>8271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7">
        <f t="shared" si="307"/>
        <v>105.2063492063492</v>
      </c>
      <c r="N3281" t="b">
        <v>1</v>
      </c>
      <c r="O3281" s="6">
        <f t="shared" si="306"/>
        <v>114</v>
      </c>
      <c r="P3281" t="s">
        <v>8271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7">
        <f t="shared" si="307"/>
        <v>68.666666666666671</v>
      </c>
      <c r="N3282" t="b">
        <v>1</v>
      </c>
      <c r="O3282" s="6">
        <f t="shared" si="306"/>
        <v>103</v>
      </c>
      <c r="P3282" t="s">
        <v>8271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7">
        <f t="shared" si="307"/>
        <v>129.36170212765958</v>
      </c>
      <c r="N3283" t="b">
        <v>1</v>
      </c>
      <c r="O3283" s="6">
        <f t="shared" si="306"/>
        <v>122</v>
      </c>
      <c r="P3283" t="s">
        <v>8271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7">
        <f t="shared" si="307"/>
        <v>134.26371308016877</v>
      </c>
      <c r="N3284" t="b">
        <v>1</v>
      </c>
      <c r="O3284" s="6">
        <f t="shared" si="306"/>
        <v>103</v>
      </c>
      <c r="P3284" t="s">
        <v>8271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7">
        <f t="shared" si="307"/>
        <v>17.829787234042552</v>
      </c>
      <c r="N3285" t="b">
        <v>1</v>
      </c>
      <c r="O3285" s="6">
        <f t="shared" si="306"/>
        <v>105</v>
      </c>
      <c r="P3285" t="s">
        <v>8271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7">
        <f t="shared" si="307"/>
        <v>203.2</v>
      </c>
      <c r="N3286" t="b">
        <v>1</v>
      </c>
      <c r="O3286" s="6">
        <f t="shared" si="306"/>
        <v>102</v>
      </c>
      <c r="P3286" t="s">
        <v>8271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7">
        <f t="shared" si="307"/>
        <v>69.18518518518519</v>
      </c>
      <c r="N3287" t="b">
        <v>1</v>
      </c>
      <c r="O3287" s="6">
        <f t="shared" si="306"/>
        <v>112</v>
      </c>
      <c r="P3287" t="s">
        <v>8271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7">
        <f t="shared" si="307"/>
        <v>125.12295081967213</v>
      </c>
      <c r="N3288" t="b">
        <v>1</v>
      </c>
      <c r="O3288" s="6">
        <f t="shared" si="306"/>
        <v>102</v>
      </c>
      <c r="P3288" t="s">
        <v>8271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7">
        <f t="shared" si="307"/>
        <v>73.529411764705884</v>
      </c>
      <c r="N3289" t="b">
        <v>1</v>
      </c>
      <c r="O3289" s="6">
        <f t="shared" si="306"/>
        <v>100</v>
      </c>
      <c r="P3289" t="s">
        <v>8271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7">
        <f t="shared" si="307"/>
        <v>48.437149758454105</v>
      </c>
      <c r="N3290" t="b">
        <v>1</v>
      </c>
      <c r="O3290" s="6">
        <f t="shared" si="306"/>
        <v>100</v>
      </c>
      <c r="P3290" t="s">
        <v>8271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7">
        <f t="shared" si="307"/>
        <v>26.608400000000003</v>
      </c>
      <c r="N3291" t="b">
        <v>1</v>
      </c>
      <c r="O3291" s="6">
        <f t="shared" si="306"/>
        <v>133</v>
      </c>
      <c r="P3291" t="s">
        <v>8271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7">
        <f t="shared" si="307"/>
        <v>33.666666666666664</v>
      </c>
      <c r="N3292" t="b">
        <v>1</v>
      </c>
      <c r="O3292" s="6">
        <f t="shared" si="306"/>
        <v>121</v>
      </c>
      <c r="P3292" t="s">
        <v>8271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7">
        <f t="shared" si="307"/>
        <v>40.714285714285715</v>
      </c>
      <c r="N3293" t="b">
        <v>1</v>
      </c>
      <c r="O3293" s="6">
        <f t="shared" si="306"/>
        <v>114</v>
      </c>
      <c r="P3293" t="s">
        <v>8271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7">
        <f t="shared" si="307"/>
        <v>19.266666666666666</v>
      </c>
      <c r="N3294" t="b">
        <v>1</v>
      </c>
      <c r="O3294" s="6">
        <f t="shared" si="306"/>
        <v>286</v>
      </c>
      <c r="P3294" t="s">
        <v>8271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7">
        <f t="shared" si="307"/>
        <v>84.285714285714292</v>
      </c>
      <c r="N3295" t="b">
        <v>1</v>
      </c>
      <c r="O3295" s="6">
        <f t="shared" si="306"/>
        <v>170</v>
      </c>
      <c r="P3295" t="s">
        <v>8271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7">
        <f t="shared" si="307"/>
        <v>29.583333333333332</v>
      </c>
      <c r="N3296" t="b">
        <v>1</v>
      </c>
      <c r="O3296" s="6">
        <f t="shared" si="306"/>
        <v>118</v>
      </c>
      <c r="P3296" t="s">
        <v>8271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7">
        <f t="shared" si="307"/>
        <v>26.667037037037037</v>
      </c>
      <c r="N3297" t="b">
        <v>1</v>
      </c>
      <c r="O3297" s="6">
        <f t="shared" si="306"/>
        <v>103</v>
      </c>
      <c r="P3297" t="s">
        <v>8271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7">
        <f t="shared" si="307"/>
        <v>45.978723404255319</v>
      </c>
      <c r="N3298" t="b">
        <v>1</v>
      </c>
      <c r="O3298" s="6">
        <f t="shared" si="306"/>
        <v>144</v>
      </c>
      <c r="P3298" t="s">
        <v>8271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7">
        <f t="shared" si="307"/>
        <v>125.09090909090909</v>
      </c>
      <c r="N3299" t="b">
        <v>1</v>
      </c>
      <c r="O3299" s="6">
        <f t="shared" si="306"/>
        <v>100</v>
      </c>
      <c r="P3299" t="s">
        <v>8271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7">
        <f t="shared" si="307"/>
        <v>141.29166666666666</v>
      </c>
      <c r="N3300" t="b">
        <v>1</v>
      </c>
      <c r="O3300" s="6">
        <f t="shared" si="306"/>
        <v>102</v>
      </c>
      <c r="P3300" t="s">
        <v>8271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7">
        <f t="shared" si="307"/>
        <v>55.333333333333336</v>
      </c>
      <c r="N3301" t="b">
        <v>1</v>
      </c>
      <c r="O3301" s="6">
        <f t="shared" si="306"/>
        <v>116</v>
      </c>
      <c r="P3301" t="s">
        <v>8271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7">
        <f t="shared" si="307"/>
        <v>46.420454545454547</v>
      </c>
      <c r="N3302" t="b">
        <v>1</v>
      </c>
      <c r="O3302" s="6">
        <f t="shared" si="306"/>
        <v>136</v>
      </c>
      <c r="P3302" t="s">
        <v>8271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7">
        <f t="shared" si="307"/>
        <v>57.2</v>
      </c>
      <c r="N3303" t="b">
        <v>1</v>
      </c>
      <c r="O3303" s="6">
        <f t="shared" si="306"/>
        <v>133</v>
      </c>
      <c r="P3303" t="s">
        <v>8271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7">
        <f t="shared" si="307"/>
        <v>173.7</v>
      </c>
      <c r="N3304" t="b">
        <v>1</v>
      </c>
      <c r="O3304" s="6">
        <f t="shared" si="306"/>
        <v>103</v>
      </c>
      <c r="P3304" t="s">
        <v>8271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7">
        <f t="shared" si="307"/>
        <v>59.6</v>
      </c>
      <c r="N3305" t="b">
        <v>1</v>
      </c>
      <c r="O3305" s="6">
        <f t="shared" si="306"/>
        <v>116</v>
      </c>
      <c r="P3305" t="s">
        <v>8271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7">
        <f t="shared" si="307"/>
        <v>89.585714285714289</v>
      </c>
      <c r="N3306" t="b">
        <v>1</v>
      </c>
      <c r="O3306" s="6">
        <f t="shared" si="306"/>
        <v>105</v>
      </c>
      <c r="P3306" t="s">
        <v>8271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7">
        <f t="shared" si="307"/>
        <v>204.05</v>
      </c>
      <c r="N3307" t="b">
        <v>1</v>
      </c>
      <c r="O3307" s="6">
        <f t="shared" si="306"/>
        <v>102</v>
      </c>
      <c r="P3307" t="s">
        <v>8271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7">
        <f t="shared" si="307"/>
        <v>48.703703703703702</v>
      </c>
      <c r="N3308" t="b">
        <v>1</v>
      </c>
      <c r="O3308" s="6">
        <f t="shared" si="306"/>
        <v>175</v>
      </c>
      <c r="P3308" t="s">
        <v>8271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7">
        <f t="shared" si="307"/>
        <v>53.339999999999996</v>
      </c>
      <c r="N3309" t="b">
        <v>1</v>
      </c>
      <c r="O3309" s="6">
        <f t="shared" si="306"/>
        <v>107</v>
      </c>
      <c r="P3309" t="s">
        <v>8271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7">
        <f t="shared" si="307"/>
        <v>75.087719298245617</v>
      </c>
      <c r="N3310" t="b">
        <v>1</v>
      </c>
      <c r="O3310" s="6">
        <f t="shared" si="306"/>
        <v>122</v>
      </c>
      <c r="P3310" t="s">
        <v>8271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7">
        <f t="shared" si="307"/>
        <v>18</v>
      </c>
      <c r="N3311" t="b">
        <v>1</v>
      </c>
      <c r="O3311" s="6">
        <f t="shared" si="306"/>
        <v>159</v>
      </c>
      <c r="P3311" t="s">
        <v>8271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7">
        <f t="shared" si="307"/>
        <v>209.83870967741936</v>
      </c>
      <c r="N3312" t="b">
        <v>1</v>
      </c>
      <c r="O3312" s="6">
        <f t="shared" si="306"/>
        <v>100</v>
      </c>
      <c r="P3312" t="s">
        <v>8271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7">
        <f t="shared" si="307"/>
        <v>61.022222222222226</v>
      </c>
      <c r="N3313" t="b">
        <v>1</v>
      </c>
      <c r="O3313" s="6">
        <f t="shared" si="306"/>
        <v>110</v>
      </c>
      <c r="P3313" t="s">
        <v>8271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7">
        <f t="shared" si="307"/>
        <v>61</v>
      </c>
      <c r="N3314" t="b">
        <v>1</v>
      </c>
      <c r="O3314" s="6">
        <f t="shared" si="306"/>
        <v>100</v>
      </c>
      <c r="P3314" t="s">
        <v>8271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7">
        <f t="shared" si="307"/>
        <v>80.034482758620683</v>
      </c>
      <c r="N3315" t="b">
        <v>1</v>
      </c>
      <c r="O3315" s="6">
        <f t="shared" si="306"/>
        <v>116</v>
      </c>
      <c r="P3315" t="s">
        <v>8271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7">
        <f t="shared" si="307"/>
        <v>29.068965517241381</v>
      </c>
      <c r="N3316" t="b">
        <v>1</v>
      </c>
      <c r="O3316" s="6">
        <f t="shared" si="306"/>
        <v>211</v>
      </c>
      <c r="P3316" t="s">
        <v>8271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7">
        <f t="shared" si="307"/>
        <v>49.438202247191015</v>
      </c>
      <c r="N3317" t="b">
        <v>1</v>
      </c>
      <c r="O3317" s="6">
        <f t="shared" si="306"/>
        <v>110</v>
      </c>
      <c r="P3317" t="s">
        <v>8271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7">
        <f t="shared" si="307"/>
        <v>93.977440000000001</v>
      </c>
      <c r="N3318" t="b">
        <v>1</v>
      </c>
      <c r="O3318" s="6">
        <f t="shared" si="306"/>
        <v>100</v>
      </c>
      <c r="P3318" t="s">
        <v>8271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7">
        <f t="shared" si="307"/>
        <v>61.944444444444443</v>
      </c>
      <c r="N3319" t="b">
        <v>1</v>
      </c>
      <c r="O3319" s="6">
        <f t="shared" si="306"/>
        <v>106</v>
      </c>
      <c r="P3319" t="s">
        <v>8271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7">
        <f t="shared" si="307"/>
        <v>78.5</v>
      </c>
      <c r="N3320" t="b">
        <v>1</v>
      </c>
      <c r="O3320" s="6">
        <f t="shared" si="306"/>
        <v>126</v>
      </c>
      <c r="P3320" t="s">
        <v>8271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7">
        <f t="shared" si="307"/>
        <v>33.75</v>
      </c>
      <c r="N3321" t="b">
        <v>1</v>
      </c>
      <c r="O3321" s="6">
        <f t="shared" si="306"/>
        <v>108</v>
      </c>
      <c r="P3321" t="s">
        <v>8271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7">
        <f t="shared" si="307"/>
        <v>66.44736842105263</v>
      </c>
      <c r="N3322" t="b">
        <v>1</v>
      </c>
      <c r="O3322" s="6">
        <f t="shared" si="306"/>
        <v>101</v>
      </c>
      <c r="P3322" t="s">
        <v>8271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7">
        <f t="shared" si="307"/>
        <v>35.799999999999997</v>
      </c>
      <c r="N3323" t="b">
        <v>1</v>
      </c>
      <c r="O3323" s="6">
        <f t="shared" si="306"/>
        <v>107</v>
      </c>
      <c r="P3323" t="s">
        <v>8271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7">
        <f t="shared" si="307"/>
        <v>145.65217391304347</v>
      </c>
      <c r="N3324" t="b">
        <v>1</v>
      </c>
      <c r="O3324" s="6">
        <f t="shared" si="306"/>
        <v>102</v>
      </c>
      <c r="P3324" t="s">
        <v>8271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7">
        <f t="shared" si="307"/>
        <v>25.693877551020407</v>
      </c>
      <c r="N3325" t="b">
        <v>1</v>
      </c>
      <c r="O3325" s="6">
        <f t="shared" si="306"/>
        <v>126</v>
      </c>
      <c r="P3325" t="s">
        <v>8271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7">
        <f t="shared" si="307"/>
        <v>152.5</v>
      </c>
      <c r="N3326" t="b">
        <v>1</v>
      </c>
      <c r="O3326" s="6">
        <f t="shared" si="306"/>
        <v>102</v>
      </c>
      <c r="P3326" t="s">
        <v>8271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7">
        <f t="shared" si="307"/>
        <v>30</v>
      </c>
      <c r="N3327" t="b">
        <v>1</v>
      </c>
      <c r="O3327" s="6">
        <f t="shared" si="306"/>
        <v>113</v>
      </c>
      <c r="P3327" t="s">
        <v>8271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7">
        <f t="shared" si="307"/>
        <v>142.28070175438597</v>
      </c>
      <c r="N3328" t="b">
        <v>1</v>
      </c>
      <c r="O3328" s="6">
        <f t="shared" si="306"/>
        <v>101</v>
      </c>
      <c r="P3328" t="s">
        <v>8271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7">
        <f t="shared" si="307"/>
        <v>24.545454545454547</v>
      </c>
      <c r="N3329" t="b">
        <v>1</v>
      </c>
      <c r="O3329" s="6">
        <f t="shared" si="306"/>
        <v>101</v>
      </c>
      <c r="P3329" t="s">
        <v>8271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7">
        <f t="shared" si="307"/>
        <v>292.77777777777777</v>
      </c>
      <c r="N3330" t="b">
        <v>1</v>
      </c>
      <c r="O3330" s="6">
        <f t="shared" ref="O3330:O3393" si="312">ROUND((E3330/D3330)*100,0)</f>
        <v>146</v>
      </c>
      <c r="P3330" t="s">
        <v>8271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7">
        <f t="shared" ref="M3331:M3394" si="313">IF(L3331 = 0, 0, E3331/L3331)</f>
        <v>44.92307692307692</v>
      </c>
      <c r="N3331" t="b">
        <v>1</v>
      </c>
      <c r="O3331" s="6">
        <f t="shared" si="312"/>
        <v>117</v>
      </c>
      <c r="P3331" t="s">
        <v>8271</v>
      </c>
      <c r="Q3331" t="str">
        <f t="shared" ref="Q3331:Q3394" si="314">LEFT(P3331,FIND("/",P3331)-1)</f>
        <v>theater</v>
      </c>
      <c r="R3331" t="str">
        <f t="shared" ref="R3331:R3394" si="315">REPLACE(P3331,1,FIND("/",P3331),"")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7">
        <f t="shared" si="313"/>
        <v>23.10144927536232</v>
      </c>
      <c r="N3332" t="b">
        <v>1</v>
      </c>
      <c r="O3332" s="6">
        <f t="shared" si="312"/>
        <v>106</v>
      </c>
      <c r="P3332" t="s">
        <v>8271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7">
        <f t="shared" si="313"/>
        <v>80.400000000000006</v>
      </c>
      <c r="N3333" t="b">
        <v>1</v>
      </c>
      <c r="O3333" s="6">
        <f t="shared" si="312"/>
        <v>105</v>
      </c>
      <c r="P3333" t="s">
        <v>8271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7">
        <f t="shared" si="313"/>
        <v>72.289156626506028</v>
      </c>
      <c r="N3334" t="b">
        <v>1</v>
      </c>
      <c r="O3334" s="6">
        <f t="shared" si="312"/>
        <v>100</v>
      </c>
      <c r="P3334" t="s">
        <v>8271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7">
        <f t="shared" si="313"/>
        <v>32.972972972972975</v>
      </c>
      <c r="N3335" t="b">
        <v>1</v>
      </c>
      <c r="O3335" s="6">
        <f t="shared" si="312"/>
        <v>105</v>
      </c>
      <c r="P3335" t="s">
        <v>8271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7">
        <f t="shared" si="313"/>
        <v>116.65217391304348</v>
      </c>
      <c r="N3336" t="b">
        <v>1</v>
      </c>
      <c r="O3336" s="6">
        <f t="shared" si="312"/>
        <v>139</v>
      </c>
      <c r="P3336" t="s">
        <v>8271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7">
        <f t="shared" si="313"/>
        <v>79.61904761904762</v>
      </c>
      <c r="N3337" t="b">
        <v>1</v>
      </c>
      <c r="O3337" s="6">
        <f t="shared" si="312"/>
        <v>100</v>
      </c>
      <c r="P3337" t="s">
        <v>8271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7">
        <f t="shared" si="313"/>
        <v>27.777777777777779</v>
      </c>
      <c r="N3338" t="b">
        <v>1</v>
      </c>
      <c r="O3338" s="6">
        <f t="shared" si="312"/>
        <v>100</v>
      </c>
      <c r="P3338" t="s">
        <v>8271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7">
        <f t="shared" si="313"/>
        <v>81.029411764705884</v>
      </c>
      <c r="N3339" t="b">
        <v>1</v>
      </c>
      <c r="O3339" s="6">
        <f t="shared" si="312"/>
        <v>110</v>
      </c>
      <c r="P3339" t="s">
        <v>8271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7">
        <f t="shared" si="313"/>
        <v>136.84821428571428</v>
      </c>
      <c r="N3340" t="b">
        <v>1</v>
      </c>
      <c r="O3340" s="6">
        <f t="shared" si="312"/>
        <v>102</v>
      </c>
      <c r="P3340" t="s">
        <v>8271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7">
        <f t="shared" si="313"/>
        <v>177.61702127659575</v>
      </c>
      <c r="N3341" t="b">
        <v>1</v>
      </c>
      <c r="O3341" s="6">
        <f t="shared" si="312"/>
        <v>104</v>
      </c>
      <c r="P3341" t="s">
        <v>8271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7">
        <f t="shared" si="313"/>
        <v>109.07894736842105</v>
      </c>
      <c r="N3342" t="b">
        <v>1</v>
      </c>
      <c r="O3342" s="6">
        <f t="shared" si="312"/>
        <v>138</v>
      </c>
      <c r="P3342" t="s">
        <v>8271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7">
        <f t="shared" si="313"/>
        <v>119.64285714285714</v>
      </c>
      <c r="N3343" t="b">
        <v>1</v>
      </c>
      <c r="O3343" s="6">
        <f t="shared" si="312"/>
        <v>100</v>
      </c>
      <c r="P3343" t="s">
        <v>8271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7">
        <f t="shared" si="313"/>
        <v>78.205128205128204</v>
      </c>
      <c r="N3344" t="b">
        <v>1</v>
      </c>
      <c r="O3344" s="6">
        <f t="shared" si="312"/>
        <v>102</v>
      </c>
      <c r="P3344" t="s">
        <v>8271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7">
        <f t="shared" si="313"/>
        <v>52.173913043478258</v>
      </c>
      <c r="N3345" t="b">
        <v>1</v>
      </c>
      <c r="O3345" s="6">
        <f t="shared" si="312"/>
        <v>171</v>
      </c>
      <c r="P3345" t="s">
        <v>8271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7">
        <f t="shared" si="313"/>
        <v>114.125</v>
      </c>
      <c r="N3346" t="b">
        <v>1</v>
      </c>
      <c r="O3346" s="6">
        <f t="shared" si="312"/>
        <v>101</v>
      </c>
      <c r="P3346" t="s">
        <v>8271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7">
        <f t="shared" si="313"/>
        <v>50</v>
      </c>
      <c r="N3347" t="b">
        <v>1</v>
      </c>
      <c r="O3347" s="6">
        <f t="shared" si="312"/>
        <v>130</v>
      </c>
      <c r="P3347" t="s">
        <v>8271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7">
        <f t="shared" si="313"/>
        <v>91.666666666666671</v>
      </c>
      <c r="N3348" t="b">
        <v>1</v>
      </c>
      <c r="O3348" s="6">
        <f t="shared" si="312"/>
        <v>110</v>
      </c>
      <c r="P3348" t="s">
        <v>8271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7">
        <f t="shared" si="313"/>
        <v>108.59090909090909</v>
      </c>
      <c r="N3349" t="b">
        <v>1</v>
      </c>
      <c r="O3349" s="6">
        <f t="shared" si="312"/>
        <v>119</v>
      </c>
      <c r="P3349" t="s">
        <v>8271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7">
        <f t="shared" si="313"/>
        <v>69.822784810126578</v>
      </c>
      <c r="N3350" t="b">
        <v>1</v>
      </c>
      <c r="O3350" s="6">
        <f t="shared" si="312"/>
        <v>100</v>
      </c>
      <c r="P3350" t="s">
        <v>8271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7">
        <f t="shared" si="313"/>
        <v>109.57142857142857</v>
      </c>
      <c r="N3351" t="b">
        <v>1</v>
      </c>
      <c r="O3351" s="6">
        <f t="shared" si="312"/>
        <v>153</v>
      </c>
      <c r="P3351" t="s">
        <v>8271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7">
        <f t="shared" si="313"/>
        <v>71.666666666666671</v>
      </c>
      <c r="N3352" t="b">
        <v>1</v>
      </c>
      <c r="O3352" s="6">
        <f t="shared" si="312"/>
        <v>104</v>
      </c>
      <c r="P3352" t="s">
        <v>8271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7">
        <f t="shared" si="313"/>
        <v>93.611111111111114</v>
      </c>
      <c r="N3353" t="b">
        <v>1</v>
      </c>
      <c r="O3353" s="6">
        <f t="shared" si="312"/>
        <v>101</v>
      </c>
      <c r="P3353" t="s">
        <v>8271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7">
        <f t="shared" si="313"/>
        <v>76.8</v>
      </c>
      <c r="N3354" t="b">
        <v>1</v>
      </c>
      <c r="O3354" s="6">
        <f t="shared" si="312"/>
        <v>108</v>
      </c>
      <c r="P3354" t="s">
        <v>8271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7">
        <f t="shared" si="313"/>
        <v>35.795454545454547</v>
      </c>
      <c r="N3355" t="b">
        <v>1</v>
      </c>
      <c r="O3355" s="6">
        <f t="shared" si="312"/>
        <v>315</v>
      </c>
      <c r="P3355" t="s">
        <v>8271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7">
        <f t="shared" si="313"/>
        <v>55.6</v>
      </c>
      <c r="N3356" t="b">
        <v>1</v>
      </c>
      <c r="O3356" s="6">
        <f t="shared" si="312"/>
        <v>102</v>
      </c>
      <c r="P3356" t="s">
        <v>8271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7">
        <f t="shared" si="313"/>
        <v>147.33333333333334</v>
      </c>
      <c r="N3357" t="b">
        <v>1</v>
      </c>
      <c r="O3357" s="6">
        <f t="shared" si="312"/>
        <v>126</v>
      </c>
      <c r="P3357" t="s">
        <v>8271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7">
        <f t="shared" si="313"/>
        <v>56.333333333333336</v>
      </c>
      <c r="N3358" t="b">
        <v>1</v>
      </c>
      <c r="O3358" s="6">
        <f t="shared" si="312"/>
        <v>101</v>
      </c>
      <c r="P3358" t="s">
        <v>8271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7">
        <f t="shared" si="313"/>
        <v>96.19047619047619</v>
      </c>
      <c r="N3359" t="b">
        <v>1</v>
      </c>
      <c r="O3359" s="6">
        <f t="shared" si="312"/>
        <v>101</v>
      </c>
      <c r="P3359" t="s">
        <v>8271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7">
        <f t="shared" si="313"/>
        <v>63.574074074074076</v>
      </c>
      <c r="N3360" t="b">
        <v>1</v>
      </c>
      <c r="O3360" s="6">
        <f t="shared" si="312"/>
        <v>103</v>
      </c>
      <c r="P3360" t="s">
        <v>8271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7">
        <f t="shared" si="313"/>
        <v>184.78260869565219</v>
      </c>
      <c r="N3361" t="b">
        <v>1</v>
      </c>
      <c r="O3361" s="6">
        <f t="shared" si="312"/>
        <v>106</v>
      </c>
      <c r="P3361" t="s">
        <v>8271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7">
        <f t="shared" si="313"/>
        <v>126.72222222222223</v>
      </c>
      <c r="N3362" t="b">
        <v>1</v>
      </c>
      <c r="O3362" s="6">
        <f t="shared" si="312"/>
        <v>101</v>
      </c>
      <c r="P3362" t="s">
        <v>8271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7">
        <f t="shared" si="313"/>
        <v>83.42647058823529</v>
      </c>
      <c r="N3363" t="b">
        <v>1</v>
      </c>
      <c r="O3363" s="6">
        <f t="shared" si="312"/>
        <v>113</v>
      </c>
      <c r="P3363" t="s">
        <v>8271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7">
        <f t="shared" si="313"/>
        <v>54.5</v>
      </c>
      <c r="N3364" t="b">
        <v>1</v>
      </c>
      <c r="O3364" s="6">
        <f t="shared" si="312"/>
        <v>218</v>
      </c>
      <c r="P3364" t="s">
        <v>8271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7">
        <f t="shared" si="313"/>
        <v>302.30769230769232</v>
      </c>
      <c r="N3365" t="b">
        <v>1</v>
      </c>
      <c r="O3365" s="6">
        <f t="shared" si="312"/>
        <v>101</v>
      </c>
      <c r="P3365" t="s">
        <v>8271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7">
        <f t="shared" si="313"/>
        <v>44.138888888888886</v>
      </c>
      <c r="N3366" t="b">
        <v>1</v>
      </c>
      <c r="O3366" s="6">
        <f t="shared" si="312"/>
        <v>106</v>
      </c>
      <c r="P3366" t="s">
        <v>8271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7">
        <f t="shared" si="313"/>
        <v>866.66666666666663</v>
      </c>
      <c r="N3367" t="b">
        <v>1</v>
      </c>
      <c r="O3367" s="6">
        <f t="shared" si="312"/>
        <v>104</v>
      </c>
      <c r="P3367" t="s">
        <v>8271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7">
        <f t="shared" si="313"/>
        <v>61.388888888888886</v>
      </c>
      <c r="N3368" t="b">
        <v>1</v>
      </c>
      <c r="O3368" s="6">
        <f t="shared" si="312"/>
        <v>221</v>
      </c>
      <c r="P3368" t="s">
        <v>8271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7">
        <f t="shared" si="313"/>
        <v>29.666666666666668</v>
      </c>
      <c r="N3369" t="b">
        <v>1</v>
      </c>
      <c r="O3369" s="6">
        <f t="shared" si="312"/>
        <v>119</v>
      </c>
      <c r="P3369" t="s">
        <v>8271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7">
        <f t="shared" si="313"/>
        <v>45.478260869565219</v>
      </c>
      <c r="N3370" t="b">
        <v>1</v>
      </c>
      <c r="O3370" s="6">
        <f t="shared" si="312"/>
        <v>105</v>
      </c>
      <c r="P3370" t="s">
        <v>8271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7">
        <f t="shared" si="313"/>
        <v>96.203703703703709</v>
      </c>
      <c r="N3371" t="b">
        <v>1</v>
      </c>
      <c r="O3371" s="6">
        <f t="shared" si="312"/>
        <v>104</v>
      </c>
      <c r="P3371" t="s">
        <v>8271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7">
        <f t="shared" si="313"/>
        <v>67.92307692307692</v>
      </c>
      <c r="N3372" t="b">
        <v>1</v>
      </c>
      <c r="O3372" s="6">
        <f t="shared" si="312"/>
        <v>118</v>
      </c>
      <c r="P3372" t="s">
        <v>8271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7">
        <f t="shared" si="313"/>
        <v>30.777777777777779</v>
      </c>
      <c r="N3373" t="b">
        <v>1</v>
      </c>
      <c r="O3373" s="6">
        <f t="shared" si="312"/>
        <v>139</v>
      </c>
      <c r="P3373" t="s">
        <v>8271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7">
        <f t="shared" si="313"/>
        <v>38.333333333333336</v>
      </c>
      <c r="N3374" t="b">
        <v>1</v>
      </c>
      <c r="O3374" s="6">
        <f t="shared" si="312"/>
        <v>104</v>
      </c>
      <c r="P3374" t="s">
        <v>8271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7">
        <f t="shared" si="313"/>
        <v>66.833333333333329</v>
      </c>
      <c r="N3375" t="b">
        <v>1</v>
      </c>
      <c r="O3375" s="6">
        <f t="shared" si="312"/>
        <v>100</v>
      </c>
      <c r="P3375" t="s">
        <v>8271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7">
        <f t="shared" si="313"/>
        <v>71.730769230769226</v>
      </c>
      <c r="N3376" t="b">
        <v>1</v>
      </c>
      <c r="O3376" s="6">
        <f t="shared" si="312"/>
        <v>107</v>
      </c>
      <c r="P3376" t="s">
        <v>8271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7">
        <f t="shared" si="313"/>
        <v>176.47058823529412</v>
      </c>
      <c r="N3377" t="b">
        <v>1</v>
      </c>
      <c r="O3377" s="6">
        <f t="shared" si="312"/>
        <v>100</v>
      </c>
      <c r="P3377" t="s">
        <v>8271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7">
        <f t="shared" si="313"/>
        <v>421.10526315789474</v>
      </c>
      <c r="N3378" t="b">
        <v>1</v>
      </c>
      <c r="O3378" s="6">
        <f t="shared" si="312"/>
        <v>100</v>
      </c>
      <c r="P3378" t="s">
        <v>8271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7">
        <f t="shared" si="313"/>
        <v>104.98701298701299</v>
      </c>
      <c r="N3379" t="b">
        <v>1</v>
      </c>
      <c r="O3379" s="6">
        <f t="shared" si="312"/>
        <v>101</v>
      </c>
      <c r="P3379" t="s">
        <v>8271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7">
        <f t="shared" si="313"/>
        <v>28.19047619047619</v>
      </c>
      <c r="N3380" t="b">
        <v>1</v>
      </c>
      <c r="O3380" s="6">
        <f t="shared" si="312"/>
        <v>108</v>
      </c>
      <c r="P3380" t="s">
        <v>8271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7">
        <f t="shared" si="313"/>
        <v>54.55263157894737</v>
      </c>
      <c r="N3381" t="b">
        <v>1</v>
      </c>
      <c r="O3381" s="6">
        <f t="shared" si="312"/>
        <v>104</v>
      </c>
      <c r="P3381" t="s">
        <v>8271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7">
        <f t="shared" si="313"/>
        <v>111.89285714285714</v>
      </c>
      <c r="N3382" t="b">
        <v>1</v>
      </c>
      <c r="O3382" s="6">
        <f t="shared" si="312"/>
        <v>104</v>
      </c>
      <c r="P3382" t="s">
        <v>8271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7">
        <f t="shared" si="313"/>
        <v>85.208333333333329</v>
      </c>
      <c r="N3383" t="b">
        <v>1</v>
      </c>
      <c r="O3383" s="6">
        <f t="shared" si="312"/>
        <v>102</v>
      </c>
      <c r="P3383" t="s">
        <v>8271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7">
        <f t="shared" si="313"/>
        <v>76.652173913043484</v>
      </c>
      <c r="N3384" t="b">
        <v>1</v>
      </c>
      <c r="O3384" s="6">
        <f t="shared" si="312"/>
        <v>101</v>
      </c>
      <c r="P3384" t="s">
        <v>8271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7">
        <f t="shared" si="313"/>
        <v>65.166666666666671</v>
      </c>
      <c r="N3385" t="b">
        <v>1</v>
      </c>
      <c r="O3385" s="6">
        <f t="shared" si="312"/>
        <v>112</v>
      </c>
      <c r="P3385" t="s">
        <v>8271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7">
        <f t="shared" si="313"/>
        <v>93.760312499999998</v>
      </c>
      <c r="N3386" t="b">
        <v>1</v>
      </c>
      <c r="O3386" s="6">
        <f t="shared" si="312"/>
        <v>100</v>
      </c>
      <c r="P3386" t="s">
        <v>8271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7">
        <f t="shared" si="313"/>
        <v>133.33333333333334</v>
      </c>
      <c r="N3387" t="b">
        <v>1</v>
      </c>
      <c r="O3387" s="6">
        <f t="shared" si="312"/>
        <v>100</v>
      </c>
      <c r="P3387" t="s">
        <v>8271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7">
        <f t="shared" si="313"/>
        <v>51.219512195121951</v>
      </c>
      <c r="N3388" t="b">
        <v>1</v>
      </c>
      <c r="O3388" s="6">
        <f t="shared" si="312"/>
        <v>105</v>
      </c>
      <c r="P3388" t="s">
        <v>8271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7">
        <f t="shared" si="313"/>
        <v>100.17142857142858</v>
      </c>
      <c r="N3389" t="b">
        <v>1</v>
      </c>
      <c r="O3389" s="6">
        <f t="shared" si="312"/>
        <v>117</v>
      </c>
      <c r="P3389" t="s">
        <v>8271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7">
        <f t="shared" si="313"/>
        <v>34.6</v>
      </c>
      <c r="N3390" t="b">
        <v>1</v>
      </c>
      <c r="O3390" s="6">
        <f t="shared" si="312"/>
        <v>104</v>
      </c>
      <c r="P3390" t="s">
        <v>8271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7">
        <f t="shared" si="313"/>
        <v>184.67741935483872</v>
      </c>
      <c r="N3391" t="b">
        <v>1</v>
      </c>
      <c r="O3391" s="6">
        <f t="shared" si="312"/>
        <v>115</v>
      </c>
      <c r="P3391" t="s">
        <v>8271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7">
        <f t="shared" si="313"/>
        <v>69.818181818181813</v>
      </c>
      <c r="N3392" t="b">
        <v>1</v>
      </c>
      <c r="O3392" s="6">
        <f t="shared" si="312"/>
        <v>102</v>
      </c>
      <c r="P3392" t="s">
        <v>8271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7">
        <f t="shared" si="313"/>
        <v>61.944444444444443</v>
      </c>
      <c r="N3393" t="b">
        <v>1</v>
      </c>
      <c r="O3393" s="6">
        <f t="shared" si="312"/>
        <v>223</v>
      </c>
      <c r="P3393" t="s">
        <v>8271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7">
        <f t="shared" si="313"/>
        <v>41.666666666666664</v>
      </c>
      <c r="N3394" t="b">
        <v>1</v>
      </c>
      <c r="O3394" s="6">
        <f t="shared" ref="O3394:O3457" si="318">ROUND((E3394/D3394)*100,0)</f>
        <v>100</v>
      </c>
      <c r="P3394" t="s">
        <v>8271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7">
        <f t="shared" ref="M3395:M3458" si="319">IF(L3395 = 0, 0, E3395/L3395)</f>
        <v>36.06818181818182</v>
      </c>
      <c r="N3395" t="b">
        <v>1</v>
      </c>
      <c r="O3395" s="6">
        <f t="shared" si="318"/>
        <v>106</v>
      </c>
      <c r="P3395" t="s">
        <v>8271</v>
      </c>
      <c r="Q3395" t="str">
        <f t="shared" ref="Q3395:Q3458" si="320">LEFT(P3395,FIND("/",P3395)-1)</f>
        <v>theater</v>
      </c>
      <c r="R3395" t="str">
        <f t="shared" ref="R3395:R3458" si="321">REPLACE(P3395,1,FIND("/",P3395),"")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7">
        <f t="shared" si="319"/>
        <v>29</v>
      </c>
      <c r="N3396" t="b">
        <v>1</v>
      </c>
      <c r="O3396" s="6">
        <f t="shared" si="318"/>
        <v>142</v>
      </c>
      <c r="P3396" t="s">
        <v>8271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7">
        <f t="shared" si="319"/>
        <v>24.210526315789473</v>
      </c>
      <c r="N3397" t="b">
        <v>1</v>
      </c>
      <c r="O3397" s="6">
        <f t="shared" si="318"/>
        <v>184</v>
      </c>
      <c r="P3397" t="s">
        <v>8271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7">
        <f t="shared" si="319"/>
        <v>55.892857142857146</v>
      </c>
      <c r="N3398" t="b">
        <v>1</v>
      </c>
      <c r="O3398" s="6">
        <f t="shared" si="318"/>
        <v>104</v>
      </c>
      <c r="P3398" t="s">
        <v>8271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7">
        <f t="shared" si="319"/>
        <v>11.666666666666666</v>
      </c>
      <c r="N3399" t="b">
        <v>1</v>
      </c>
      <c r="O3399" s="6">
        <f t="shared" si="318"/>
        <v>112</v>
      </c>
      <c r="P3399" t="s">
        <v>8271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7">
        <f t="shared" si="319"/>
        <v>68.353846153846149</v>
      </c>
      <c r="N3400" t="b">
        <v>1</v>
      </c>
      <c r="O3400" s="6">
        <f t="shared" si="318"/>
        <v>111</v>
      </c>
      <c r="P3400" t="s">
        <v>8271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7">
        <f t="shared" si="319"/>
        <v>27.065217391304348</v>
      </c>
      <c r="N3401" t="b">
        <v>1</v>
      </c>
      <c r="O3401" s="6">
        <f t="shared" si="318"/>
        <v>104</v>
      </c>
      <c r="P3401" t="s">
        <v>8271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7">
        <f t="shared" si="319"/>
        <v>118.12941176470588</v>
      </c>
      <c r="N3402" t="b">
        <v>1</v>
      </c>
      <c r="O3402" s="6">
        <f t="shared" si="318"/>
        <v>100</v>
      </c>
      <c r="P3402" t="s">
        <v>8271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7">
        <f t="shared" si="319"/>
        <v>44.757575757575758</v>
      </c>
      <c r="N3403" t="b">
        <v>1</v>
      </c>
      <c r="O3403" s="6">
        <f t="shared" si="318"/>
        <v>102</v>
      </c>
      <c r="P3403" t="s">
        <v>8271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7">
        <f t="shared" si="319"/>
        <v>99.787878787878782</v>
      </c>
      <c r="N3404" t="b">
        <v>1</v>
      </c>
      <c r="O3404" s="6">
        <f t="shared" si="318"/>
        <v>110</v>
      </c>
      <c r="P3404" t="s">
        <v>8271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7">
        <f t="shared" si="319"/>
        <v>117.64705882352941</v>
      </c>
      <c r="N3405" t="b">
        <v>1</v>
      </c>
      <c r="O3405" s="6">
        <f t="shared" si="318"/>
        <v>100</v>
      </c>
      <c r="P3405" t="s">
        <v>8271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7">
        <f t="shared" si="319"/>
        <v>203.33333333333334</v>
      </c>
      <c r="N3406" t="b">
        <v>1</v>
      </c>
      <c r="O3406" s="6">
        <f t="shared" si="318"/>
        <v>122</v>
      </c>
      <c r="P3406" t="s">
        <v>8271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7">
        <f t="shared" si="319"/>
        <v>28.323529411764707</v>
      </c>
      <c r="N3407" t="b">
        <v>1</v>
      </c>
      <c r="O3407" s="6">
        <f t="shared" si="318"/>
        <v>138</v>
      </c>
      <c r="P3407" t="s">
        <v>8271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7">
        <f t="shared" si="319"/>
        <v>110.23076923076923</v>
      </c>
      <c r="N3408" t="b">
        <v>1</v>
      </c>
      <c r="O3408" s="6">
        <f t="shared" si="318"/>
        <v>100</v>
      </c>
      <c r="P3408" t="s">
        <v>8271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7">
        <f t="shared" si="319"/>
        <v>31.970149253731343</v>
      </c>
      <c r="N3409" t="b">
        <v>1</v>
      </c>
      <c r="O3409" s="6">
        <f t="shared" si="318"/>
        <v>107</v>
      </c>
      <c r="P3409" t="s">
        <v>8271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7">
        <f t="shared" si="319"/>
        <v>58.611111111111114</v>
      </c>
      <c r="N3410" t="b">
        <v>1</v>
      </c>
      <c r="O3410" s="6">
        <f t="shared" si="318"/>
        <v>211</v>
      </c>
      <c r="P3410" t="s">
        <v>8271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7">
        <f t="shared" si="319"/>
        <v>29.428571428571427</v>
      </c>
      <c r="N3411" t="b">
        <v>1</v>
      </c>
      <c r="O3411" s="6">
        <f t="shared" si="318"/>
        <v>124</v>
      </c>
      <c r="P3411" t="s">
        <v>8271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7">
        <f t="shared" si="319"/>
        <v>81.375</v>
      </c>
      <c r="N3412" t="b">
        <v>1</v>
      </c>
      <c r="O3412" s="6">
        <f t="shared" si="318"/>
        <v>109</v>
      </c>
      <c r="P3412" t="s">
        <v>8271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7">
        <f t="shared" si="319"/>
        <v>199.16666666666666</v>
      </c>
      <c r="N3413" t="b">
        <v>1</v>
      </c>
      <c r="O3413" s="6">
        <f t="shared" si="318"/>
        <v>104</v>
      </c>
      <c r="P3413" t="s">
        <v>8271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7">
        <f t="shared" si="319"/>
        <v>115.38461538461539</v>
      </c>
      <c r="N3414" t="b">
        <v>1</v>
      </c>
      <c r="O3414" s="6">
        <f t="shared" si="318"/>
        <v>100</v>
      </c>
      <c r="P3414" t="s">
        <v>8271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7">
        <f t="shared" si="319"/>
        <v>46.428571428571431</v>
      </c>
      <c r="N3415" t="b">
        <v>1</v>
      </c>
      <c r="O3415" s="6">
        <f t="shared" si="318"/>
        <v>130</v>
      </c>
      <c r="P3415" t="s">
        <v>8271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7">
        <f t="shared" si="319"/>
        <v>70.568181818181813</v>
      </c>
      <c r="N3416" t="b">
        <v>1</v>
      </c>
      <c r="O3416" s="6">
        <f t="shared" si="318"/>
        <v>104</v>
      </c>
      <c r="P3416" t="s">
        <v>8271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7">
        <f t="shared" si="319"/>
        <v>22.222222222222221</v>
      </c>
      <c r="N3417" t="b">
        <v>1</v>
      </c>
      <c r="O3417" s="6">
        <f t="shared" si="318"/>
        <v>100</v>
      </c>
      <c r="P3417" t="s">
        <v>8271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7">
        <f t="shared" si="319"/>
        <v>159.46666666666667</v>
      </c>
      <c r="N3418" t="b">
        <v>1</v>
      </c>
      <c r="O3418" s="6">
        <f t="shared" si="318"/>
        <v>120</v>
      </c>
      <c r="P3418" t="s">
        <v>8271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7">
        <f t="shared" si="319"/>
        <v>37.777999999999999</v>
      </c>
      <c r="N3419" t="b">
        <v>1</v>
      </c>
      <c r="O3419" s="6">
        <f t="shared" si="318"/>
        <v>100</v>
      </c>
      <c r="P3419" t="s">
        <v>8271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7">
        <f t="shared" si="319"/>
        <v>72.053571428571431</v>
      </c>
      <c r="N3420" t="b">
        <v>1</v>
      </c>
      <c r="O3420" s="6">
        <f t="shared" si="318"/>
        <v>101</v>
      </c>
      <c r="P3420" t="s">
        <v>8271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7">
        <f t="shared" si="319"/>
        <v>63.695652173913047</v>
      </c>
      <c r="N3421" t="b">
        <v>1</v>
      </c>
      <c r="O3421" s="6">
        <f t="shared" si="318"/>
        <v>107</v>
      </c>
      <c r="P3421" t="s">
        <v>8271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7">
        <f t="shared" si="319"/>
        <v>28.411764705882351</v>
      </c>
      <c r="N3422" t="b">
        <v>1</v>
      </c>
      <c r="O3422" s="6">
        <f t="shared" si="318"/>
        <v>138</v>
      </c>
      <c r="P3422" t="s">
        <v>8271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7">
        <f t="shared" si="319"/>
        <v>103.21428571428571</v>
      </c>
      <c r="N3423" t="b">
        <v>1</v>
      </c>
      <c r="O3423" s="6">
        <f t="shared" si="318"/>
        <v>101</v>
      </c>
      <c r="P3423" t="s">
        <v>8271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7">
        <f t="shared" si="319"/>
        <v>71.152173913043484</v>
      </c>
      <c r="N3424" t="b">
        <v>1</v>
      </c>
      <c r="O3424" s="6">
        <f t="shared" si="318"/>
        <v>109</v>
      </c>
      <c r="P3424" t="s">
        <v>8271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7">
        <f t="shared" si="319"/>
        <v>35</v>
      </c>
      <c r="N3425" t="b">
        <v>1</v>
      </c>
      <c r="O3425" s="6">
        <f t="shared" si="318"/>
        <v>140</v>
      </c>
      <c r="P3425" t="s">
        <v>8271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7">
        <f t="shared" si="319"/>
        <v>81.776315789473685</v>
      </c>
      <c r="N3426" t="b">
        <v>1</v>
      </c>
      <c r="O3426" s="6">
        <f t="shared" si="318"/>
        <v>104</v>
      </c>
      <c r="P3426" t="s">
        <v>8271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7">
        <f t="shared" si="319"/>
        <v>297.02980769230766</v>
      </c>
      <c r="N3427" t="b">
        <v>1</v>
      </c>
      <c r="O3427" s="6">
        <f t="shared" si="318"/>
        <v>103</v>
      </c>
      <c r="P3427" t="s">
        <v>8271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7">
        <f t="shared" si="319"/>
        <v>46.609195402298852</v>
      </c>
      <c r="N3428" t="b">
        <v>1</v>
      </c>
      <c r="O3428" s="6">
        <f t="shared" si="318"/>
        <v>108</v>
      </c>
      <c r="P3428" t="s">
        <v>8271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7">
        <f t="shared" si="319"/>
        <v>51.724137931034484</v>
      </c>
      <c r="N3429" t="b">
        <v>1</v>
      </c>
      <c r="O3429" s="6">
        <f t="shared" si="318"/>
        <v>100</v>
      </c>
      <c r="P3429" t="s">
        <v>8271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7">
        <f t="shared" si="319"/>
        <v>40.294117647058826</v>
      </c>
      <c r="N3430" t="b">
        <v>1</v>
      </c>
      <c r="O3430" s="6">
        <f t="shared" si="318"/>
        <v>103</v>
      </c>
      <c r="P3430" t="s">
        <v>8271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7">
        <f t="shared" si="319"/>
        <v>16.25</v>
      </c>
      <c r="N3431" t="b">
        <v>1</v>
      </c>
      <c r="O3431" s="6">
        <f t="shared" si="318"/>
        <v>130</v>
      </c>
      <c r="P3431" t="s">
        <v>8271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7">
        <f t="shared" si="319"/>
        <v>30.152638888888887</v>
      </c>
      <c r="N3432" t="b">
        <v>1</v>
      </c>
      <c r="O3432" s="6">
        <f t="shared" si="318"/>
        <v>109</v>
      </c>
      <c r="P3432" t="s">
        <v>8271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7">
        <f t="shared" si="319"/>
        <v>95.238095238095241</v>
      </c>
      <c r="N3433" t="b">
        <v>1</v>
      </c>
      <c r="O3433" s="6">
        <f t="shared" si="318"/>
        <v>100</v>
      </c>
      <c r="P3433" t="s">
        <v>8271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7">
        <f t="shared" si="319"/>
        <v>52.214285714285715</v>
      </c>
      <c r="N3434" t="b">
        <v>1</v>
      </c>
      <c r="O3434" s="6">
        <f t="shared" si="318"/>
        <v>110</v>
      </c>
      <c r="P3434" t="s">
        <v>8271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7">
        <f t="shared" si="319"/>
        <v>134.1549295774648</v>
      </c>
      <c r="N3435" t="b">
        <v>1</v>
      </c>
      <c r="O3435" s="6">
        <f t="shared" si="318"/>
        <v>100</v>
      </c>
      <c r="P3435" t="s">
        <v>8271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7">
        <f t="shared" si="319"/>
        <v>62.827380952380949</v>
      </c>
      <c r="N3436" t="b">
        <v>1</v>
      </c>
      <c r="O3436" s="6">
        <f t="shared" si="318"/>
        <v>106</v>
      </c>
      <c r="P3436" t="s">
        <v>8271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7">
        <f t="shared" si="319"/>
        <v>58.94736842105263</v>
      </c>
      <c r="N3437" t="b">
        <v>1</v>
      </c>
      <c r="O3437" s="6">
        <f t="shared" si="318"/>
        <v>112</v>
      </c>
      <c r="P3437" t="s">
        <v>8271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7">
        <f t="shared" si="319"/>
        <v>143.1081081081081</v>
      </c>
      <c r="N3438" t="b">
        <v>1</v>
      </c>
      <c r="O3438" s="6">
        <f t="shared" si="318"/>
        <v>106</v>
      </c>
      <c r="P3438" t="s">
        <v>8271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7">
        <f t="shared" si="319"/>
        <v>84.166666666666671</v>
      </c>
      <c r="N3439" t="b">
        <v>1</v>
      </c>
      <c r="O3439" s="6">
        <f t="shared" si="318"/>
        <v>101</v>
      </c>
      <c r="P3439" t="s">
        <v>8271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7">
        <f t="shared" si="319"/>
        <v>186.07142857142858</v>
      </c>
      <c r="N3440" t="b">
        <v>1</v>
      </c>
      <c r="O3440" s="6">
        <f t="shared" si="318"/>
        <v>104</v>
      </c>
      <c r="P3440" t="s">
        <v>8271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7">
        <f t="shared" si="319"/>
        <v>89.785555555555561</v>
      </c>
      <c r="N3441" t="b">
        <v>1</v>
      </c>
      <c r="O3441" s="6">
        <f t="shared" si="318"/>
        <v>135</v>
      </c>
      <c r="P3441" t="s">
        <v>8271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7">
        <f t="shared" si="319"/>
        <v>64.157560975609755</v>
      </c>
      <c r="N3442" t="b">
        <v>1</v>
      </c>
      <c r="O3442" s="6">
        <f t="shared" si="318"/>
        <v>105</v>
      </c>
      <c r="P3442" t="s">
        <v>8271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7">
        <f t="shared" si="319"/>
        <v>59.651162790697676</v>
      </c>
      <c r="N3443" t="b">
        <v>1</v>
      </c>
      <c r="O3443" s="6">
        <f t="shared" si="318"/>
        <v>103</v>
      </c>
      <c r="P3443" t="s">
        <v>8271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7">
        <f t="shared" si="319"/>
        <v>31.25</v>
      </c>
      <c r="N3444" t="b">
        <v>1</v>
      </c>
      <c r="O3444" s="6">
        <f t="shared" si="318"/>
        <v>100</v>
      </c>
      <c r="P3444" t="s">
        <v>8271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7">
        <f t="shared" si="319"/>
        <v>41.222222222222221</v>
      </c>
      <c r="N3445" t="b">
        <v>1</v>
      </c>
      <c r="O3445" s="6">
        <f t="shared" si="318"/>
        <v>186</v>
      </c>
      <c r="P3445" t="s">
        <v>8271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7">
        <f t="shared" si="319"/>
        <v>43.35</v>
      </c>
      <c r="N3446" t="b">
        <v>1</v>
      </c>
      <c r="O3446" s="6">
        <f t="shared" si="318"/>
        <v>289</v>
      </c>
      <c r="P3446" t="s">
        <v>8271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7">
        <f t="shared" si="319"/>
        <v>64.516129032258064</v>
      </c>
      <c r="N3447" t="b">
        <v>1</v>
      </c>
      <c r="O3447" s="6">
        <f t="shared" si="318"/>
        <v>100</v>
      </c>
      <c r="P3447" t="s">
        <v>8271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7">
        <f t="shared" si="319"/>
        <v>43.28</v>
      </c>
      <c r="N3448" t="b">
        <v>1</v>
      </c>
      <c r="O3448" s="6">
        <f t="shared" si="318"/>
        <v>108</v>
      </c>
      <c r="P3448" t="s">
        <v>8271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7">
        <f t="shared" si="319"/>
        <v>77</v>
      </c>
      <c r="N3449" t="b">
        <v>1</v>
      </c>
      <c r="O3449" s="6">
        <f t="shared" si="318"/>
        <v>108</v>
      </c>
      <c r="P3449" t="s">
        <v>8271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7">
        <f t="shared" si="319"/>
        <v>51.222222222222221</v>
      </c>
      <c r="N3450" t="b">
        <v>1</v>
      </c>
      <c r="O3450" s="6">
        <f t="shared" si="318"/>
        <v>110</v>
      </c>
      <c r="P3450" t="s">
        <v>8271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7">
        <f t="shared" si="319"/>
        <v>68.25</v>
      </c>
      <c r="N3451" t="b">
        <v>1</v>
      </c>
      <c r="O3451" s="6">
        <f t="shared" si="318"/>
        <v>171</v>
      </c>
      <c r="P3451" t="s">
        <v>8271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7">
        <f t="shared" si="319"/>
        <v>19.487179487179485</v>
      </c>
      <c r="N3452" t="b">
        <v>1</v>
      </c>
      <c r="O3452" s="6">
        <f t="shared" si="318"/>
        <v>152</v>
      </c>
      <c r="P3452" t="s">
        <v>8271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7">
        <f t="shared" si="319"/>
        <v>41.125</v>
      </c>
      <c r="N3453" t="b">
        <v>1</v>
      </c>
      <c r="O3453" s="6">
        <f t="shared" si="318"/>
        <v>101</v>
      </c>
      <c r="P3453" t="s">
        <v>8271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7">
        <f t="shared" si="319"/>
        <v>41.405405405405403</v>
      </c>
      <c r="N3454" t="b">
        <v>1</v>
      </c>
      <c r="O3454" s="6">
        <f t="shared" si="318"/>
        <v>153</v>
      </c>
      <c r="P3454" t="s">
        <v>8271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7">
        <f t="shared" si="319"/>
        <v>27.5</v>
      </c>
      <c r="N3455" t="b">
        <v>1</v>
      </c>
      <c r="O3455" s="6">
        <f t="shared" si="318"/>
        <v>128</v>
      </c>
      <c r="P3455" t="s">
        <v>8271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7">
        <f t="shared" si="319"/>
        <v>33.571428571428569</v>
      </c>
      <c r="N3456" t="b">
        <v>1</v>
      </c>
      <c r="O3456" s="6">
        <f t="shared" si="318"/>
        <v>101</v>
      </c>
      <c r="P3456" t="s">
        <v>8271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7">
        <f t="shared" si="319"/>
        <v>145.86956521739131</v>
      </c>
      <c r="N3457" t="b">
        <v>1</v>
      </c>
      <c r="O3457" s="6">
        <f t="shared" si="318"/>
        <v>101</v>
      </c>
      <c r="P3457" t="s">
        <v>8271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7">
        <f t="shared" si="319"/>
        <v>358.6875</v>
      </c>
      <c r="N3458" t="b">
        <v>1</v>
      </c>
      <c r="O3458" s="6">
        <f t="shared" ref="O3458:O3521" si="324">ROUND((E3458/D3458)*100,0)</f>
        <v>191</v>
      </c>
      <c r="P3458" t="s">
        <v>8271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7">
        <f t="shared" ref="M3459:M3522" si="325">IF(L3459 = 0, 0, E3459/L3459)</f>
        <v>50.981818181818184</v>
      </c>
      <c r="N3459" t="b">
        <v>1</v>
      </c>
      <c r="O3459" s="6">
        <f t="shared" si="324"/>
        <v>140</v>
      </c>
      <c r="P3459" t="s">
        <v>8271</v>
      </c>
      <c r="Q3459" t="str">
        <f t="shared" ref="Q3459:Q3522" si="326">LEFT(P3459,FIND("/",P3459)-1)</f>
        <v>theater</v>
      </c>
      <c r="R3459" t="str">
        <f t="shared" ref="R3459:R3522" si="327">REPLACE(P3459,1,FIND("/",P3459),"")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7">
        <f t="shared" si="325"/>
        <v>45.037037037037038</v>
      </c>
      <c r="N3460" t="b">
        <v>1</v>
      </c>
      <c r="O3460" s="6">
        <f t="shared" si="324"/>
        <v>124</v>
      </c>
      <c r="P3460" t="s">
        <v>8271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7">
        <f t="shared" si="325"/>
        <v>17.527777777777779</v>
      </c>
      <c r="N3461" t="b">
        <v>1</v>
      </c>
      <c r="O3461" s="6">
        <f t="shared" si="324"/>
        <v>126</v>
      </c>
      <c r="P3461" t="s">
        <v>8271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7">
        <f t="shared" si="325"/>
        <v>50</v>
      </c>
      <c r="N3462" t="b">
        <v>1</v>
      </c>
      <c r="O3462" s="6">
        <f t="shared" si="324"/>
        <v>190</v>
      </c>
      <c r="P3462" t="s">
        <v>8271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7">
        <f t="shared" si="325"/>
        <v>57.916666666666664</v>
      </c>
      <c r="N3463" t="b">
        <v>1</v>
      </c>
      <c r="O3463" s="6">
        <f t="shared" si="324"/>
        <v>139</v>
      </c>
      <c r="P3463" t="s">
        <v>8271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7">
        <f t="shared" si="325"/>
        <v>29.705882352941178</v>
      </c>
      <c r="N3464" t="b">
        <v>1</v>
      </c>
      <c r="O3464" s="6">
        <f t="shared" si="324"/>
        <v>202</v>
      </c>
      <c r="P3464" t="s">
        <v>8271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7">
        <f t="shared" si="325"/>
        <v>90.684210526315795</v>
      </c>
      <c r="N3465" t="b">
        <v>1</v>
      </c>
      <c r="O3465" s="6">
        <f t="shared" si="324"/>
        <v>103</v>
      </c>
      <c r="P3465" t="s">
        <v>8271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7">
        <f t="shared" si="325"/>
        <v>55.012688172043013</v>
      </c>
      <c r="N3466" t="b">
        <v>1</v>
      </c>
      <c r="O3466" s="6">
        <f t="shared" si="324"/>
        <v>102</v>
      </c>
      <c r="P3466" t="s">
        <v>8271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7">
        <f t="shared" si="325"/>
        <v>57.222222222222221</v>
      </c>
      <c r="N3467" t="b">
        <v>1</v>
      </c>
      <c r="O3467" s="6">
        <f t="shared" si="324"/>
        <v>103</v>
      </c>
      <c r="P3467" t="s">
        <v>8271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7">
        <f t="shared" si="325"/>
        <v>72.950819672131146</v>
      </c>
      <c r="N3468" t="b">
        <v>1</v>
      </c>
      <c r="O3468" s="6">
        <f t="shared" si="324"/>
        <v>127</v>
      </c>
      <c r="P3468" t="s">
        <v>8271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7">
        <f t="shared" si="325"/>
        <v>64.468085106382972</v>
      </c>
      <c r="N3469" t="b">
        <v>1</v>
      </c>
      <c r="O3469" s="6">
        <f t="shared" si="324"/>
        <v>101</v>
      </c>
      <c r="P3469" t="s">
        <v>8271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7">
        <f t="shared" si="325"/>
        <v>716.35294117647061</v>
      </c>
      <c r="N3470" t="b">
        <v>1</v>
      </c>
      <c r="O3470" s="6">
        <f t="shared" si="324"/>
        <v>122</v>
      </c>
      <c r="P3470" t="s">
        <v>8271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7">
        <f t="shared" si="325"/>
        <v>50.396825396825399</v>
      </c>
      <c r="N3471" t="b">
        <v>1</v>
      </c>
      <c r="O3471" s="6">
        <f t="shared" si="324"/>
        <v>113</v>
      </c>
      <c r="P3471" t="s">
        <v>8271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7">
        <f t="shared" si="325"/>
        <v>41.666666666666664</v>
      </c>
      <c r="N3472" t="b">
        <v>1</v>
      </c>
      <c r="O3472" s="6">
        <f t="shared" si="324"/>
        <v>150</v>
      </c>
      <c r="P3472" t="s">
        <v>8271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7">
        <f t="shared" si="325"/>
        <v>35.766666666666666</v>
      </c>
      <c r="N3473" t="b">
        <v>1</v>
      </c>
      <c r="O3473" s="6">
        <f t="shared" si="324"/>
        <v>215</v>
      </c>
      <c r="P3473" t="s">
        <v>8271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7">
        <f t="shared" si="325"/>
        <v>88.739130434782609</v>
      </c>
      <c r="N3474" t="b">
        <v>1</v>
      </c>
      <c r="O3474" s="6">
        <f t="shared" si="324"/>
        <v>102</v>
      </c>
      <c r="P3474" t="s">
        <v>8271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7">
        <f t="shared" si="325"/>
        <v>148.4848484848485</v>
      </c>
      <c r="N3475" t="b">
        <v>1</v>
      </c>
      <c r="O3475" s="6">
        <f t="shared" si="324"/>
        <v>100</v>
      </c>
      <c r="P3475" t="s">
        <v>8271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7">
        <f t="shared" si="325"/>
        <v>51.794871794871796</v>
      </c>
      <c r="N3476" t="b">
        <v>1</v>
      </c>
      <c r="O3476" s="6">
        <f t="shared" si="324"/>
        <v>101</v>
      </c>
      <c r="P3476" t="s">
        <v>8271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7">
        <f t="shared" si="325"/>
        <v>20</v>
      </c>
      <c r="N3477" t="b">
        <v>1</v>
      </c>
      <c r="O3477" s="6">
        <f t="shared" si="324"/>
        <v>113</v>
      </c>
      <c r="P3477" t="s">
        <v>8271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7">
        <f t="shared" si="325"/>
        <v>52</v>
      </c>
      <c r="N3478" t="b">
        <v>1</v>
      </c>
      <c r="O3478" s="6">
        <f t="shared" si="324"/>
        <v>104</v>
      </c>
      <c r="P3478" t="s">
        <v>8271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7">
        <f t="shared" si="325"/>
        <v>53.230769230769234</v>
      </c>
      <c r="N3479" t="b">
        <v>1</v>
      </c>
      <c r="O3479" s="6">
        <f t="shared" si="324"/>
        <v>115</v>
      </c>
      <c r="P3479" t="s">
        <v>8271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7">
        <f t="shared" si="325"/>
        <v>39.596491228070178</v>
      </c>
      <c r="N3480" t="b">
        <v>1</v>
      </c>
      <c r="O3480" s="6">
        <f t="shared" si="324"/>
        <v>113</v>
      </c>
      <c r="P3480" t="s">
        <v>8271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7">
        <f t="shared" si="325"/>
        <v>34.25</v>
      </c>
      <c r="N3481" t="b">
        <v>1</v>
      </c>
      <c r="O3481" s="6">
        <f t="shared" si="324"/>
        <v>128</v>
      </c>
      <c r="P3481" t="s">
        <v>8271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7">
        <f t="shared" si="325"/>
        <v>164.61538461538461</v>
      </c>
      <c r="N3482" t="b">
        <v>1</v>
      </c>
      <c r="O3482" s="6">
        <f t="shared" si="324"/>
        <v>143</v>
      </c>
      <c r="P3482" t="s">
        <v>8271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7">
        <f t="shared" si="325"/>
        <v>125.05263157894737</v>
      </c>
      <c r="N3483" t="b">
        <v>1</v>
      </c>
      <c r="O3483" s="6">
        <f t="shared" si="324"/>
        <v>119</v>
      </c>
      <c r="P3483" t="s">
        <v>8271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7">
        <f t="shared" si="325"/>
        <v>51.875</v>
      </c>
      <c r="N3484" t="b">
        <v>1</v>
      </c>
      <c r="O3484" s="6">
        <f t="shared" si="324"/>
        <v>138</v>
      </c>
      <c r="P3484" t="s">
        <v>8271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7">
        <f t="shared" si="325"/>
        <v>40.285714285714285</v>
      </c>
      <c r="N3485" t="b">
        <v>1</v>
      </c>
      <c r="O3485" s="6">
        <f t="shared" si="324"/>
        <v>160</v>
      </c>
      <c r="P3485" t="s">
        <v>8271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7">
        <f t="shared" si="325"/>
        <v>64.909090909090907</v>
      </c>
      <c r="N3486" t="b">
        <v>1</v>
      </c>
      <c r="O3486" s="6">
        <f t="shared" si="324"/>
        <v>114</v>
      </c>
      <c r="P3486" t="s">
        <v>8271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7">
        <f t="shared" si="325"/>
        <v>55.333333333333336</v>
      </c>
      <c r="N3487" t="b">
        <v>1</v>
      </c>
      <c r="O3487" s="6">
        <f t="shared" si="324"/>
        <v>101</v>
      </c>
      <c r="P3487" t="s">
        <v>8271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7">
        <f t="shared" si="325"/>
        <v>83.142857142857139</v>
      </c>
      <c r="N3488" t="b">
        <v>1</v>
      </c>
      <c r="O3488" s="6">
        <f t="shared" si="324"/>
        <v>155</v>
      </c>
      <c r="P3488" t="s">
        <v>8271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7">
        <f t="shared" si="325"/>
        <v>38.712121212121211</v>
      </c>
      <c r="N3489" t="b">
        <v>1</v>
      </c>
      <c r="O3489" s="6">
        <f t="shared" si="324"/>
        <v>128</v>
      </c>
      <c r="P3489" t="s">
        <v>8271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7">
        <f t="shared" si="325"/>
        <v>125.37931034482759</v>
      </c>
      <c r="N3490" t="b">
        <v>1</v>
      </c>
      <c r="O3490" s="6">
        <f t="shared" si="324"/>
        <v>121</v>
      </c>
      <c r="P3490" t="s">
        <v>8271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7">
        <f t="shared" si="325"/>
        <v>78.263888888888886</v>
      </c>
      <c r="N3491" t="b">
        <v>1</v>
      </c>
      <c r="O3491" s="6">
        <f t="shared" si="324"/>
        <v>113</v>
      </c>
      <c r="P3491" t="s">
        <v>8271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7">
        <f t="shared" si="325"/>
        <v>47.222222222222221</v>
      </c>
      <c r="N3492" t="b">
        <v>1</v>
      </c>
      <c r="O3492" s="6">
        <f t="shared" si="324"/>
        <v>128</v>
      </c>
      <c r="P3492" t="s">
        <v>8271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7">
        <f t="shared" si="325"/>
        <v>79.099999999999994</v>
      </c>
      <c r="N3493" t="b">
        <v>1</v>
      </c>
      <c r="O3493" s="6">
        <f t="shared" si="324"/>
        <v>158</v>
      </c>
      <c r="P3493" t="s">
        <v>8271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7">
        <f t="shared" si="325"/>
        <v>114.29199999999999</v>
      </c>
      <c r="N3494" t="b">
        <v>1</v>
      </c>
      <c r="O3494" s="6">
        <f t="shared" si="324"/>
        <v>105</v>
      </c>
      <c r="P3494" t="s">
        <v>8271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7">
        <f t="shared" si="325"/>
        <v>51.724137931034484</v>
      </c>
      <c r="N3495" t="b">
        <v>1</v>
      </c>
      <c r="O3495" s="6">
        <f t="shared" si="324"/>
        <v>100</v>
      </c>
      <c r="P3495" t="s">
        <v>8271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7">
        <f t="shared" si="325"/>
        <v>30.76923076923077</v>
      </c>
      <c r="N3496" t="b">
        <v>1</v>
      </c>
      <c r="O3496" s="6">
        <f t="shared" si="324"/>
        <v>100</v>
      </c>
      <c r="P3496" t="s">
        <v>8271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7">
        <f t="shared" si="325"/>
        <v>74.208333333333329</v>
      </c>
      <c r="N3497" t="b">
        <v>1</v>
      </c>
      <c r="O3497" s="6">
        <f t="shared" si="324"/>
        <v>107</v>
      </c>
      <c r="P3497" t="s">
        <v>8271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7">
        <f t="shared" si="325"/>
        <v>47.846153846153847</v>
      </c>
      <c r="N3498" t="b">
        <v>1</v>
      </c>
      <c r="O3498" s="6">
        <f t="shared" si="324"/>
        <v>124</v>
      </c>
      <c r="P3498" t="s">
        <v>8271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7">
        <f t="shared" si="325"/>
        <v>34.408163265306122</v>
      </c>
      <c r="N3499" t="b">
        <v>1</v>
      </c>
      <c r="O3499" s="6">
        <f t="shared" si="324"/>
        <v>109</v>
      </c>
      <c r="P3499" t="s">
        <v>8271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7">
        <f t="shared" si="325"/>
        <v>40.238095238095241</v>
      </c>
      <c r="N3500" t="b">
        <v>1</v>
      </c>
      <c r="O3500" s="6">
        <f t="shared" si="324"/>
        <v>102</v>
      </c>
      <c r="P3500" t="s">
        <v>8271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7">
        <f t="shared" si="325"/>
        <v>60.285714285714285</v>
      </c>
      <c r="N3501" t="b">
        <v>1</v>
      </c>
      <c r="O3501" s="6">
        <f t="shared" si="324"/>
        <v>106</v>
      </c>
      <c r="P3501" t="s">
        <v>8271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7">
        <f t="shared" si="325"/>
        <v>25.30952380952381</v>
      </c>
      <c r="N3502" t="b">
        <v>1</v>
      </c>
      <c r="O3502" s="6">
        <f t="shared" si="324"/>
        <v>106</v>
      </c>
      <c r="P3502" t="s">
        <v>8271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7">
        <f t="shared" si="325"/>
        <v>35.952380952380949</v>
      </c>
      <c r="N3503" t="b">
        <v>1</v>
      </c>
      <c r="O3503" s="6">
        <f t="shared" si="324"/>
        <v>101</v>
      </c>
      <c r="P3503" t="s">
        <v>8271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7">
        <f t="shared" si="325"/>
        <v>136</v>
      </c>
      <c r="N3504" t="b">
        <v>1</v>
      </c>
      <c r="O3504" s="6">
        <f t="shared" si="324"/>
        <v>105</v>
      </c>
      <c r="P3504" t="s">
        <v>8271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7">
        <f t="shared" si="325"/>
        <v>70.763157894736835</v>
      </c>
      <c r="N3505" t="b">
        <v>1</v>
      </c>
      <c r="O3505" s="6">
        <f t="shared" si="324"/>
        <v>108</v>
      </c>
      <c r="P3505" t="s">
        <v>8271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7">
        <f t="shared" si="325"/>
        <v>125</v>
      </c>
      <c r="N3506" t="b">
        <v>1</v>
      </c>
      <c r="O3506" s="6">
        <f t="shared" si="324"/>
        <v>100</v>
      </c>
      <c r="P3506" t="s">
        <v>8271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7">
        <f t="shared" si="325"/>
        <v>66.512820512820511</v>
      </c>
      <c r="N3507" t="b">
        <v>1</v>
      </c>
      <c r="O3507" s="6">
        <f t="shared" si="324"/>
        <v>104</v>
      </c>
      <c r="P3507" t="s">
        <v>8271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7">
        <f t="shared" si="325"/>
        <v>105</v>
      </c>
      <c r="N3508" t="b">
        <v>1</v>
      </c>
      <c r="O3508" s="6">
        <f t="shared" si="324"/>
        <v>102</v>
      </c>
      <c r="P3508" t="s">
        <v>8271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7">
        <f t="shared" si="325"/>
        <v>145</v>
      </c>
      <c r="N3509" t="b">
        <v>1</v>
      </c>
      <c r="O3509" s="6">
        <f t="shared" si="324"/>
        <v>104</v>
      </c>
      <c r="P3509" t="s">
        <v>8271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7">
        <f t="shared" si="325"/>
        <v>12</v>
      </c>
      <c r="N3510" t="b">
        <v>1</v>
      </c>
      <c r="O3510" s="6">
        <f t="shared" si="324"/>
        <v>180</v>
      </c>
      <c r="P3510" t="s">
        <v>8271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7">
        <f t="shared" si="325"/>
        <v>96.666666666666671</v>
      </c>
      <c r="N3511" t="b">
        <v>1</v>
      </c>
      <c r="O3511" s="6">
        <f t="shared" si="324"/>
        <v>106</v>
      </c>
      <c r="P3511" t="s">
        <v>8271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7">
        <f t="shared" si="325"/>
        <v>60.333333333333336</v>
      </c>
      <c r="N3512" t="b">
        <v>1</v>
      </c>
      <c r="O3512" s="6">
        <f t="shared" si="324"/>
        <v>101</v>
      </c>
      <c r="P3512" t="s">
        <v>8271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7">
        <f t="shared" si="325"/>
        <v>79.89473684210526</v>
      </c>
      <c r="N3513" t="b">
        <v>1</v>
      </c>
      <c r="O3513" s="6">
        <f t="shared" si="324"/>
        <v>101</v>
      </c>
      <c r="P3513" t="s">
        <v>8271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7">
        <f t="shared" si="325"/>
        <v>58.823529411764703</v>
      </c>
      <c r="N3514" t="b">
        <v>1</v>
      </c>
      <c r="O3514" s="6">
        <f t="shared" si="324"/>
        <v>100</v>
      </c>
      <c r="P3514" t="s">
        <v>8271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7">
        <f t="shared" si="325"/>
        <v>75.340909090909093</v>
      </c>
      <c r="N3515" t="b">
        <v>1</v>
      </c>
      <c r="O3515" s="6">
        <f t="shared" si="324"/>
        <v>118</v>
      </c>
      <c r="P3515" t="s">
        <v>8271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7">
        <f t="shared" si="325"/>
        <v>55</v>
      </c>
      <c r="N3516" t="b">
        <v>1</v>
      </c>
      <c r="O3516" s="6">
        <f t="shared" si="324"/>
        <v>110</v>
      </c>
      <c r="P3516" t="s">
        <v>8271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7">
        <f t="shared" si="325"/>
        <v>66.956521739130437</v>
      </c>
      <c r="N3517" t="b">
        <v>1</v>
      </c>
      <c r="O3517" s="6">
        <f t="shared" si="324"/>
        <v>103</v>
      </c>
      <c r="P3517" t="s">
        <v>8271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7">
        <f t="shared" si="325"/>
        <v>227.27272727272728</v>
      </c>
      <c r="N3518" t="b">
        <v>1</v>
      </c>
      <c r="O3518" s="6">
        <f t="shared" si="324"/>
        <v>100</v>
      </c>
      <c r="P3518" t="s">
        <v>8271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7">
        <f t="shared" si="325"/>
        <v>307.69230769230768</v>
      </c>
      <c r="N3519" t="b">
        <v>1</v>
      </c>
      <c r="O3519" s="6">
        <f t="shared" si="324"/>
        <v>100</v>
      </c>
      <c r="P3519" t="s">
        <v>8271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7">
        <f t="shared" si="325"/>
        <v>50.020909090909093</v>
      </c>
      <c r="N3520" t="b">
        <v>1</v>
      </c>
      <c r="O3520" s="6">
        <f t="shared" si="324"/>
        <v>110</v>
      </c>
      <c r="P3520" t="s">
        <v>8271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7">
        <f t="shared" si="325"/>
        <v>72.392857142857139</v>
      </c>
      <c r="N3521" t="b">
        <v>1</v>
      </c>
      <c r="O3521" s="6">
        <f t="shared" si="324"/>
        <v>101</v>
      </c>
      <c r="P3521" t="s">
        <v>8271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7">
        <f t="shared" si="325"/>
        <v>95.952380952380949</v>
      </c>
      <c r="N3522" t="b">
        <v>1</v>
      </c>
      <c r="O3522" s="6">
        <f t="shared" ref="O3522:O3585" si="330">ROUND((E3522/D3522)*100,0)</f>
        <v>101</v>
      </c>
      <c r="P3522" t="s">
        <v>8271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7">
        <f t="shared" ref="M3523:M3586" si="331">IF(L3523 = 0, 0, E3523/L3523)</f>
        <v>45.615384615384613</v>
      </c>
      <c r="N3523" t="b">
        <v>1</v>
      </c>
      <c r="O3523" s="6">
        <f t="shared" si="330"/>
        <v>169</v>
      </c>
      <c r="P3523" t="s">
        <v>8271</v>
      </c>
      <c r="Q3523" t="str">
        <f t="shared" ref="Q3523:Q3586" si="332">LEFT(P3523,FIND("/",P3523)-1)</f>
        <v>theater</v>
      </c>
      <c r="R3523" t="str">
        <f t="shared" ref="R3523:R3586" si="333">REPLACE(P3523,1,FIND("/",P3523),"")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7">
        <f t="shared" si="331"/>
        <v>41.029411764705884</v>
      </c>
      <c r="N3524" t="b">
        <v>1</v>
      </c>
      <c r="O3524" s="6">
        <f t="shared" si="330"/>
        <v>100</v>
      </c>
      <c r="P3524" t="s">
        <v>8271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7">
        <f t="shared" si="331"/>
        <v>56.825000000000003</v>
      </c>
      <c r="N3525" t="b">
        <v>1</v>
      </c>
      <c r="O3525" s="6">
        <f t="shared" si="330"/>
        <v>114</v>
      </c>
      <c r="P3525" t="s">
        <v>8271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7">
        <f t="shared" si="331"/>
        <v>137.24324324324326</v>
      </c>
      <c r="N3526" t="b">
        <v>1</v>
      </c>
      <c r="O3526" s="6">
        <f t="shared" si="330"/>
        <v>102</v>
      </c>
      <c r="P3526" t="s">
        <v>8271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7">
        <f t="shared" si="331"/>
        <v>75.714285714285708</v>
      </c>
      <c r="N3527" t="b">
        <v>1</v>
      </c>
      <c r="O3527" s="6">
        <f t="shared" si="330"/>
        <v>106</v>
      </c>
      <c r="P3527" t="s">
        <v>8271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7">
        <f t="shared" si="331"/>
        <v>99</v>
      </c>
      <c r="N3528" t="b">
        <v>1</v>
      </c>
      <c r="O3528" s="6">
        <f t="shared" si="330"/>
        <v>102</v>
      </c>
      <c r="P3528" t="s">
        <v>8271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7">
        <f t="shared" si="331"/>
        <v>81.569767441860463</v>
      </c>
      <c r="N3529" t="b">
        <v>1</v>
      </c>
      <c r="O3529" s="6">
        <f t="shared" si="330"/>
        <v>117</v>
      </c>
      <c r="P3529" t="s">
        <v>8271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7">
        <f t="shared" si="331"/>
        <v>45.108108108108105</v>
      </c>
      <c r="N3530" t="b">
        <v>1</v>
      </c>
      <c r="O3530" s="6">
        <f t="shared" si="330"/>
        <v>101</v>
      </c>
      <c r="P3530" t="s">
        <v>8271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7">
        <f t="shared" si="331"/>
        <v>36.666666666666664</v>
      </c>
      <c r="N3531" t="b">
        <v>1</v>
      </c>
      <c r="O3531" s="6">
        <f t="shared" si="330"/>
        <v>132</v>
      </c>
      <c r="P3531" t="s">
        <v>8271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7">
        <f t="shared" si="331"/>
        <v>125</v>
      </c>
      <c r="N3532" t="b">
        <v>1</v>
      </c>
      <c r="O3532" s="6">
        <f t="shared" si="330"/>
        <v>100</v>
      </c>
      <c r="P3532" t="s">
        <v>8271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7">
        <f t="shared" si="331"/>
        <v>49.230769230769234</v>
      </c>
      <c r="N3533" t="b">
        <v>1</v>
      </c>
      <c r="O3533" s="6">
        <f t="shared" si="330"/>
        <v>128</v>
      </c>
      <c r="P3533" t="s">
        <v>8271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7">
        <f t="shared" si="331"/>
        <v>42.296296296296298</v>
      </c>
      <c r="N3534" t="b">
        <v>1</v>
      </c>
      <c r="O3534" s="6">
        <f t="shared" si="330"/>
        <v>119</v>
      </c>
      <c r="P3534" t="s">
        <v>8271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7">
        <f t="shared" si="331"/>
        <v>78.875</v>
      </c>
      <c r="N3535" t="b">
        <v>1</v>
      </c>
      <c r="O3535" s="6">
        <f t="shared" si="330"/>
        <v>126</v>
      </c>
      <c r="P3535" t="s">
        <v>8271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7">
        <f t="shared" si="331"/>
        <v>38.284313725490193</v>
      </c>
      <c r="N3536" t="b">
        <v>1</v>
      </c>
      <c r="O3536" s="6">
        <f t="shared" si="330"/>
        <v>156</v>
      </c>
      <c r="P3536" t="s">
        <v>8271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7">
        <f t="shared" si="331"/>
        <v>44.847826086956523</v>
      </c>
      <c r="N3537" t="b">
        <v>1</v>
      </c>
      <c r="O3537" s="6">
        <f t="shared" si="330"/>
        <v>103</v>
      </c>
      <c r="P3537" t="s">
        <v>8271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7">
        <f t="shared" si="331"/>
        <v>13.529411764705882</v>
      </c>
      <c r="N3538" t="b">
        <v>1</v>
      </c>
      <c r="O3538" s="6">
        <f t="shared" si="330"/>
        <v>153</v>
      </c>
      <c r="P3538" t="s">
        <v>8271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7">
        <f t="shared" si="331"/>
        <v>43.5</v>
      </c>
      <c r="N3539" t="b">
        <v>1</v>
      </c>
      <c r="O3539" s="6">
        <f t="shared" si="330"/>
        <v>180</v>
      </c>
      <c r="P3539" t="s">
        <v>8271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7">
        <f t="shared" si="331"/>
        <v>30.951807228915662</v>
      </c>
      <c r="N3540" t="b">
        <v>1</v>
      </c>
      <c r="O3540" s="6">
        <f t="shared" si="330"/>
        <v>128</v>
      </c>
      <c r="P3540" t="s">
        <v>8271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7">
        <f t="shared" si="331"/>
        <v>55.230769230769234</v>
      </c>
      <c r="N3541" t="b">
        <v>1</v>
      </c>
      <c r="O3541" s="6">
        <f t="shared" si="330"/>
        <v>120</v>
      </c>
      <c r="P3541" t="s">
        <v>8271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7">
        <f t="shared" si="331"/>
        <v>46.125</v>
      </c>
      <c r="N3542" t="b">
        <v>1</v>
      </c>
      <c r="O3542" s="6">
        <f t="shared" si="330"/>
        <v>123</v>
      </c>
      <c r="P3542" t="s">
        <v>8271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7">
        <f t="shared" si="331"/>
        <v>39.375</v>
      </c>
      <c r="N3543" t="b">
        <v>1</v>
      </c>
      <c r="O3543" s="6">
        <f t="shared" si="330"/>
        <v>105</v>
      </c>
      <c r="P3543" t="s">
        <v>8271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7">
        <f t="shared" si="331"/>
        <v>66.152941176470591</v>
      </c>
      <c r="N3544" t="b">
        <v>1</v>
      </c>
      <c r="O3544" s="6">
        <f t="shared" si="330"/>
        <v>102</v>
      </c>
      <c r="P3544" t="s">
        <v>8271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7">
        <f t="shared" si="331"/>
        <v>54.137931034482762</v>
      </c>
      <c r="N3545" t="b">
        <v>1</v>
      </c>
      <c r="O3545" s="6">
        <f t="shared" si="330"/>
        <v>105</v>
      </c>
      <c r="P3545" t="s">
        <v>8271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7">
        <f t="shared" si="331"/>
        <v>104.16666666666667</v>
      </c>
      <c r="N3546" t="b">
        <v>1</v>
      </c>
      <c r="O3546" s="6">
        <f t="shared" si="330"/>
        <v>100</v>
      </c>
      <c r="P3546" t="s">
        <v>8271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7">
        <f t="shared" si="331"/>
        <v>31.375</v>
      </c>
      <c r="N3547" t="b">
        <v>1</v>
      </c>
      <c r="O3547" s="6">
        <f t="shared" si="330"/>
        <v>100</v>
      </c>
      <c r="P3547" t="s">
        <v>8271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7">
        <f t="shared" si="331"/>
        <v>59.210526315789473</v>
      </c>
      <c r="N3548" t="b">
        <v>1</v>
      </c>
      <c r="O3548" s="6">
        <f t="shared" si="330"/>
        <v>102</v>
      </c>
      <c r="P3548" t="s">
        <v>8271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7">
        <f t="shared" si="331"/>
        <v>119.17633928571429</v>
      </c>
      <c r="N3549" t="b">
        <v>1</v>
      </c>
      <c r="O3549" s="6">
        <f t="shared" si="330"/>
        <v>114</v>
      </c>
      <c r="P3549" t="s">
        <v>8271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7">
        <f t="shared" si="331"/>
        <v>164.61538461538461</v>
      </c>
      <c r="N3550" t="b">
        <v>1</v>
      </c>
      <c r="O3550" s="6">
        <f t="shared" si="330"/>
        <v>102</v>
      </c>
      <c r="P3550" t="s">
        <v>8271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7">
        <f t="shared" si="331"/>
        <v>24.285714285714285</v>
      </c>
      <c r="N3551" t="b">
        <v>1</v>
      </c>
      <c r="O3551" s="6">
        <f t="shared" si="330"/>
        <v>102</v>
      </c>
      <c r="P3551" t="s">
        <v>8271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7">
        <f t="shared" si="331"/>
        <v>40.9375</v>
      </c>
      <c r="N3552" t="b">
        <v>1</v>
      </c>
      <c r="O3552" s="6">
        <f t="shared" si="330"/>
        <v>105</v>
      </c>
      <c r="P3552" t="s">
        <v>8271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7">
        <f t="shared" si="331"/>
        <v>61.1</v>
      </c>
      <c r="N3553" t="b">
        <v>1</v>
      </c>
      <c r="O3553" s="6">
        <f t="shared" si="330"/>
        <v>102</v>
      </c>
      <c r="P3553" t="s">
        <v>8271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7">
        <f t="shared" si="331"/>
        <v>38.65</v>
      </c>
      <c r="N3554" t="b">
        <v>1</v>
      </c>
      <c r="O3554" s="6">
        <f t="shared" si="330"/>
        <v>100</v>
      </c>
      <c r="P3554" t="s">
        <v>8271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7">
        <f t="shared" si="331"/>
        <v>56.20192307692308</v>
      </c>
      <c r="N3555" t="b">
        <v>1</v>
      </c>
      <c r="O3555" s="6">
        <f t="shared" si="330"/>
        <v>106</v>
      </c>
      <c r="P3555" t="s">
        <v>8271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7">
        <f t="shared" si="331"/>
        <v>107.00207547169811</v>
      </c>
      <c r="N3556" t="b">
        <v>1</v>
      </c>
      <c r="O3556" s="6">
        <f t="shared" si="330"/>
        <v>113</v>
      </c>
      <c r="P3556" t="s">
        <v>8271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7">
        <f t="shared" si="331"/>
        <v>171.42857142857142</v>
      </c>
      <c r="N3557" t="b">
        <v>1</v>
      </c>
      <c r="O3557" s="6">
        <f t="shared" si="330"/>
        <v>100</v>
      </c>
      <c r="P3557" t="s">
        <v>8271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7">
        <f t="shared" si="331"/>
        <v>110.5</v>
      </c>
      <c r="N3558" t="b">
        <v>1</v>
      </c>
      <c r="O3558" s="6">
        <f t="shared" si="330"/>
        <v>100</v>
      </c>
      <c r="P3558" t="s">
        <v>8271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7">
        <f t="shared" si="331"/>
        <v>179.27598566308242</v>
      </c>
      <c r="N3559" t="b">
        <v>1</v>
      </c>
      <c r="O3559" s="6">
        <f t="shared" si="330"/>
        <v>100</v>
      </c>
      <c r="P3559" t="s">
        <v>8271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7">
        <f t="shared" si="331"/>
        <v>22.90909090909091</v>
      </c>
      <c r="N3560" t="b">
        <v>1</v>
      </c>
      <c r="O3560" s="6">
        <f t="shared" si="330"/>
        <v>144</v>
      </c>
      <c r="P3560" t="s">
        <v>8271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7">
        <f t="shared" si="331"/>
        <v>43.125</v>
      </c>
      <c r="N3561" t="b">
        <v>1</v>
      </c>
      <c r="O3561" s="6">
        <f t="shared" si="330"/>
        <v>104</v>
      </c>
      <c r="P3561" t="s">
        <v>8271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7">
        <f t="shared" si="331"/>
        <v>46.891891891891895</v>
      </c>
      <c r="N3562" t="b">
        <v>1</v>
      </c>
      <c r="O3562" s="6">
        <f t="shared" si="330"/>
        <v>108</v>
      </c>
      <c r="P3562" t="s">
        <v>8271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7">
        <f t="shared" si="331"/>
        <v>47.407407407407405</v>
      </c>
      <c r="N3563" t="b">
        <v>1</v>
      </c>
      <c r="O3563" s="6">
        <f t="shared" si="330"/>
        <v>102</v>
      </c>
      <c r="P3563" t="s">
        <v>8271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7">
        <f t="shared" si="331"/>
        <v>15.129032258064516</v>
      </c>
      <c r="N3564" t="b">
        <v>1</v>
      </c>
      <c r="O3564" s="6">
        <f t="shared" si="330"/>
        <v>149</v>
      </c>
      <c r="P3564" t="s">
        <v>8271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7">
        <f t="shared" si="331"/>
        <v>21.098000000000003</v>
      </c>
      <c r="N3565" t="b">
        <v>1</v>
      </c>
      <c r="O3565" s="6">
        <f t="shared" si="330"/>
        <v>105</v>
      </c>
      <c r="P3565" t="s">
        <v>8271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7">
        <f t="shared" si="331"/>
        <v>59.117647058823529</v>
      </c>
      <c r="N3566" t="b">
        <v>1</v>
      </c>
      <c r="O3566" s="6">
        <f t="shared" si="330"/>
        <v>101</v>
      </c>
      <c r="P3566" t="s">
        <v>8271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7">
        <f t="shared" si="331"/>
        <v>97.916666666666671</v>
      </c>
      <c r="N3567" t="b">
        <v>1</v>
      </c>
      <c r="O3567" s="6">
        <f t="shared" si="330"/>
        <v>131</v>
      </c>
      <c r="P3567" t="s">
        <v>8271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7">
        <f t="shared" si="331"/>
        <v>55.131578947368418</v>
      </c>
      <c r="N3568" t="b">
        <v>1</v>
      </c>
      <c r="O3568" s="6">
        <f t="shared" si="330"/>
        <v>105</v>
      </c>
      <c r="P3568" t="s">
        <v>8271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7">
        <f t="shared" si="331"/>
        <v>26.536585365853657</v>
      </c>
      <c r="N3569" t="b">
        <v>1</v>
      </c>
      <c r="O3569" s="6">
        <f t="shared" si="330"/>
        <v>109</v>
      </c>
      <c r="P3569" t="s">
        <v>8271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7">
        <f t="shared" si="331"/>
        <v>58.421052631578945</v>
      </c>
      <c r="N3570" t="b">
        <v>1</v>
      </c>
      <c r="O3570" s="6">
        <f t="shared" si="330"/>
        <v>111</v>
      </c>
      <c r="P3570" t="s">
        <v>8271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7">
        <f t="shared" si="331"/>
        <v>122.53658536585365</v>
      </c>
      <c r="N3571" t="b">
        <v>1</v>
      </c>
      <c r="O3571" s="6">
        <f t="shared" si="330"/>
        <v>100</v>
      </c>
      <c r="P3571" t="s">
        <v>8271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7">
        <f t="shared" si="331"/>
        <v>87.961538461538467</v>
      </c>
      <c r="N3572" t="b">
        <v>1</v>
      </c>
      <c r="O3572" s="6">
        <f t="shared" si="330"/>
        <v>114</v>
      </c>
      <c r="P3572" t="s">
        <v>8271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7">
        <f t="shared" si="331"/>
        <v>73.239999999999995</v>
      </c>
      <c r="N3573" t="b">
        <v>1</v>
      </c>
      <c r="O3573" s="6">
        <f t="shared" si="330"/>
        <v>122</v>
      </c>
      <c r="P3573" t="s">
        <v>8271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7">
        <f t="shared" si="331"/>
        <v>55.555555555555557</v>
      </c>
      <c r="N3574" t="b">
        <v>1</v>
      </c>
      <c r="O3574" s="6">
        <f t="shared" si="330"/>
        <v>100</v>
      </c>
      <c r="P3574" t="s">
        <v>8271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7">
        <f t="shared" si="331"/>
        <v>39.53846153846154</v>
      </c>
      <c r="N3575" t="b">
        <v>1</v>
      </c>
      <c r="O3575" s="6">
        <f t="shared" si="330"/>
        <v>103</v>
      </c>
      <c r="P3575" t="s">
        <v>8271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7">
        <f t="shared" si="331"/>
        <v>136.77777777777777</v>
      </c>
      <c r="N3576" t="b">
        <v>1</v>
      </c>
      <c r="O3576" s="6">
        <f t="shared" si="330"/>
        <v>106</v>
      </c>
      <c r="P3576" t="s">
        <v>8271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7">
        <f t="shared" si="331"/>
        <v>99.343137254901961</v>
      </c>
      <c r="N3577" t="b">
        <v>1</v>
      </c>
      <c r="O3577" s="6">
        <f t="shared" si="330"/>
        <v>101</v>
      </c>
      <c r="P3577" t="s">
        <v>8271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7">
        <f t="shared" si="331"/>
        <v>20</v>
      </c>
      <c r="N3578" t="b">
        <v>1</v>
      </c>
      <c r="O3578" s="6">
        <f t="shared" si="330"/>
        <v>100</v>
      </c>
      <c r="P3578" t="s">
        <v>8271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7">
        <f t="shared" si="331"/>
        <v>28.888888888888889</v>
      </c>
      <c r="N3579" t="b">
        <v>1</v>
      </c>
      <c r="O3579" s="6">
        <f t="shared" si="330"/>
        <v>130</v>
      </c>
      <c r="P3579" t="s">
        <v>8271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7">
        <f t="shared" si="331"/>
        <v>40.545945945945945</v>
      </c>
      <c r="N3580" t="b">
        <v>1</v>
      </c>
      <c r="O3580" s="6">
        <f t="shared" si="330"/>
        <v>100</v>
      </c>
      <c r="P3580" t="s">
        <v>8271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7">
        <f t="shared" si="331"/>
        <v>35.714285714285715</v>
      </c>
      <c r="N3581" t="b">
        <v>1</v>
      </c>
      <c r="O3581" s="6">
        <f t="shared" si="330"/>
        <v>100</v>
      </c>
      <c r="P3581" t="s">
        <v>8271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7">
        <f t="shared" si="331"/>
        <v>37.962962962962962</v>
      </c>
      <c r="N3582" t="b">
        <v>1</v>
      </c>
      <c r="O3582" s="6">
        <f t="shared" si="330"/>
        <v>114</v>
      </c>
      <c r="P3582" t="s">
        <v>8271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7">
        <f t="shared" si="331"/>
        <v>33.333333333333336</v>
      </c>
      <c r="N3583" t="b">
        <v>1</v>
      </c>
      <c r="O3583" s="6">
        <f t="shared" si="330"/>
        <v>100</v>
      </c>
      <c r="P3583" t="s">
        <v>8271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7">
        <f t="shared" si="331"/>
        <v>58.571428571428569</v>
      </c>
      <c r="N3584" t="b">
        <v>1</v>
      </c>
      <c r="O3584" s="6">
        <f t="shared" si="330"/>
        <v>287</v>
      </c>
      <c r="P3584" t="s">
        <v>8271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7">
        <f t="shared" si="331"/>
        <v>135.625</v>
      </c>
      <c r="N3585" t="b">
        <v>1</v>
      </c>
      <c r="O3585" s="6">
        <f t="shared" si="330"/>
        <v>109</v>
      </c>
      <c r="P3585" t="s">
        <v>8271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7">
        <f t="shared" si="331"/>
        <v>30.9375</v>
      </c>
      <c r="N3586" t="b">
        <v>1</v>
      </c>
      <c r="O3586" s="6">
        <f t="shared" ref="O3586:O3649" si="336">ROUND((E3586/D3586)*100,0)</f>
        <v>116</v>
      </c>
      <c r="P3586" t="s">
        <v>8271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7">
        <f t="shared" ref="M3587:M3650" si="337">IF(L3587 = 0, 0, E3587/L3587)</f>
        <v>176.08695652173913</v>
      </c>
      <c r="N3587" t="b">
        <v>1</v>
      </c>
      <c r="O3587" s="6">
        <f t="shared" si="336"/>
        <v>119</v>
      </c>
      <c r="P3587" t="s">
        <v>8271</v>
      </c>
      <c r="Q3587" t="str">
        <f t="shared" ref="Q3587:Q3650" si="338">LEFT(P3587,FIND("/",P3587)-1)</f>
        <v>theater</v>
      </c>
      <c r="R3587" t="str">
        <f t="shared" ref="R3587:R3650" si="339">REPLACE(P3587,1,FIND("/",P3587),"")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7">
        <f t="shared" si="337"/>
        <v>151.9814814814815</v>
      </c>
      <c r="N3588" t="b">
        <v>1</v>
      </c>
      <c r="O3588" s="6">
        <f t="shared" si="336"/>
        <v>109</v>
      </c>
      <c r="P3588" t="s">
        <v>8271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7">
        <f t="shared" si="337"/>
        <v>22.607142857142858</v>
      </c>
      <c r="N3589" t="b">
        <v>1</v>
      </c>
      <c r="O3589" s="6">
        <f t="shared" si="336"/>
        <v>127</v>
      </c>
      <c r="P3589" t="s">
        <v>8271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7">
        <f t="shared" si="337"/>
        <v>18.272727272727273</v>
      </c>
      <c r="N3590" t="b">
        <v>1</v>
      </c>
      <c r="O3590" s="6">
        <f t="shared" si="336"/>
        <v>101</v>
      </c>
      <c r="P3590" t="s">
        <v>8271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7">
        <f t="shared" si="337"/>
        <v>82.258064516129039</v>
      </c>
      <c r="N3591" t="b">
        <v>1</v>
      </c>
      <c r="O3591" s="6">
        <f t="shared" si="336"/>
        <v>128</v>
      </c>
      <c r="P3591" t="s">
        <v>8271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7">
        <f t="shared" si="337"/>
        <v>68.534246575342465</v>
      </c>
      <c r="N3592" t="b">
        <v>1</v>
      </c>
      <c r="O3592" s="6">
        <f t="shared" si="336"/>
        <v>100</v>
      </c>
      <c r="P3592" t="s">
        <v>8271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7">
        <f t="shared" si="337"/>
        <v>68.055555555555557</v>
      </c>
      <c r="N3593" t="b">
        <v>1</v>
      </c>
      <c r="O3593" s="6">
        <f t="shared" si="336"/>
        <v>175</v>
      </c>
      <c r="P3593" t="s">
        <v>8271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7">
        <f t="shared" si="337"/>
        <v>72.714285714285708</v>
      </c>
      <c r="N3594" t="b">
        <v>1</v>
      </c>
      <c r="O3594" s="6">
        <f t="shared" si="336"/>
        <v>127</v>
      </c>
      <c r="P3594" t="s">
        <v>8271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7">
        <f t="shared" si="337"/>
        <v>77.186046511627907</v>
      </c>
      <c r="N3595" t="b">
        <v>1</v>
      </c>
      <c r="O3595" s="6">
        <f t="shared" si="336"/>
        <v>111</v>
      </c>
      <c r="P3595" t="s">
        <v>8271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7">
        <f t="shared" si="337"/>
        <v>55.972222222222221</v>
      </c>
      <c r="N3596" t="b">
        <v>1</v>
      </c>
      <c r="O3596" s="6">
        <f t="shared" si="336"/>
        <v>126</v>
      </c>
      <c r="P3596" t="s">
        <v>8271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7">
        <f t="shared" si="337"/>
        <v>49.693548387096776</v>
      </c>
      <c r="N3597" t="b">
        <v>1</v>
      </c>
      <c r="O3597" s="6">
        <f t="shared" si="336"/>
        <v>119</v>
      </c>
      <c r="P3597" t="s">
        <v>8271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7">
        <f t="shared" si="337"/>
        <v>79</v>
      </c>
      <c r="N3598" t="b">
        <v>1</v>
      </c>
      <c r="O3598" s="6">
        <f t="shared" si="336"/>
        <v>108</v>
      </c>
      <c r="P3598" t="s">
        <v>8271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7">
        <f t="shared" si="337"/>
        <v>77.727272727272734</v>
      </c>
      <c r="N3599" t="b">
        <v>1</v>
      </c>
      <c r="O3599" s="6">
        <f t="shared" si="336"/>
        <v>103</v>
      </c>
      <c r="P3599" t="s">
        <v>8271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7">
        <f t="shared" si="337"/>
        <v>40.777777777777779</v>
      </c>
      <c r="N3600" t="b">
        <v>1</v>
      </c>
      <c r="O3600" s="6">
        <f t="shared" si="336"/>
        <v>110</v>
      </c>
      <c r="P3600" t="s">
        <v>8271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7">
        <f t="shared" si="337"/>
        <v>59.411764705882355</v>
      </c>
      <c r="N3601" t="b">
        <v>1</v>
      </c>
      <c r="O3601" s="6">
        <f t="shared" si="336"/>
        <v>202</v>
      </c>
      <c r="P3601" t="s">
        <v>8271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7">
        <f t="shared" si="337"/>
        <v>3.25</v>
      </c>
      <c r="N3602" t="b">
        <v>1</v>
      </c>
      <c r="O3602" s="6">
        <f t="shared" si="336"/>
        <v>130</v>
      </c>
      <c r="P3602" t="s">
        <v>8271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7">
        <f t="shared" si="337"/>
        <v>39.377358490566039</v>
      </c>
      <c r="N3603" t="b">
        <v>1</v>
      </c>
      <c r="O3603" s="6">
        <f t="shared" si="336"/>
        <v>104</v>
      </c>
      <c r="P3603" t="s">
        <v>8271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7">
        <f t="shared" si="337"/>
        <v>81.673469387755105</v>
      </c>
      <c r="N3604" t="b">
        <v>1</v>
      </c>
      <c r="O3604" s="6">
        <f t="shared" si="336"/>
        <v>100</v>
      </c>
      <c r="P3604" t="s">
        <v>8271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7">
        <f t="shared" si="337"/>
        <v>44.912280701754383</v>
      </c>
      <c r="N3605" t="b">
        <v>1</v>
      </c>
      <c r="O3605" s="6">
        <f t="shared" si="336"/>
        <v>171</v>
      </c>
      <c r="P3605" t="s">
        <v>8271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7">
        <f t="shared" si="337"/>
        <v>49.05797101449275</v>
      </c>
      <c r="N3606" t="b">
        <v>1</v>
      </c>
      <c r="O3606" s="6">
        <f t="shared" si="336"/>
        <v>113</v>
      </c>
      <c r="P3606" t="s">
        <v>8271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7">
        <f t="shared" si="337"/>
        <v>30.666666666666668</v>
      </c>
      <c r="N3607" t="b">
        <v>1</v>
      </c>
      <c r="O3607" s="6">
        <f t="shared" si="336"/>
        <v>184</v>
      </c>
      <c r="P3607" t="s">
        <v>8271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7">
        <f t="shared" si="337"/>
        <v>61.0625</v>
      </c>
      <c r="N3608" t="b">
        <v>1</v>
      </c>
      <c r="O3608" s="6">
        <f t="shared" si="336"/>
        <v>130</v>
      </c>
      <c r="P3608" t="s">
        <v>8271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7">
        <f t="shared" si="337"/>
        <v>29</v>
      </c>
      <c r="N3609" t="b">
        <v>1</v>
      </c>
      <c r="O3609" s="6">
        <f t="shared" si="336"/>
        <v>105</v>
      </c>
      <c r="P3609" t="s">
        <v>8271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7">
        <f t="shared" si="337"/>
        <v>29.62962962962963</v>
      </c>
      <c r="N3610" t="b">
        <v>1</v>
      </c>
      <c r="O3610" s="6">
        <f t="shared" si="336"/>
        <v>100</v>
      </c>
      <c r="P3610" t="s">
        <v>8271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7">
        <f t="shared" si="337"/>
        <v>143.0952380952381</v>
      </c>
      <c r="N3611" t="b">
        <v>1</v>
      </c>
      <c r="O3611" s="6">
        <f t="shared" si="336"/>
        <v>153</v>
      </c>
      <c r="P3611" t="s">
        <v>8271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7">
        <f t="shared" si="337"/>
        <v>52.354838709677416</v>
      </c>
      <c r="N3612" t="b">
        <v>1</v>
      </c>
      <c r="O3612" s="6">
        <f t="shared" si="336"/>
        <v>162</v>
      </c>
      <c r="P3612" t="s">
        <v>8271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7">
        <f t="shared" si="337"/>
        <v>66.666666666666671</v>
      </c>
      <c r="N3613" t="b">
        <v>1</v>
      </c>
      <c r="O3613" s="6">
        <f t="shared" si="336"/>
        <v>136</v>
      </c>
      <c r="P3613" t="s">
        <v>8271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7">
        <f t="shared" si="337"/>
        <v>126.66666666666667</v>
      </c>
      <c r="N3614" t="b">
        <v>1</v>
      </c>
      <c r="O3614" s="6">
        <f t="shared" si="336"/>
        <v>144</v>
      </c>
      <c r="P3614" t="s">
        <v>8271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7">
        <f t="shared" si="337"/>
        <v>62.5</v>
      </c>
      <c r="N3615" t="b">
        <v>1</v>
      </c>
      <c r="O3615" s="6">
        <f t="shared" si="336"/>
        <v>100</v>
      </c>
      <c r="P3615" t="s">
        <v>8271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7">
        <f t="shared" si="337"/>
        <v>35.492957746478872</v>
      </c>
      <c r="N3616" t="b">
        <v>1</v>
      </c>
      <c r="O3616" s="6">
        <f t="shared" si="336"/>
        <v>101</v>
      </c>
      <c r="P3616" t="s">
        <v>8271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7">
        <f t="shared" si="337"/>
        <v>37.083333333333336</v>
      </c>
      <c r="N3617" t="b">
        <v>1</v>
      </c>
      <c r="O3617" s="6">
        <f t="shared" si="336"/>
        <v>107</v>
      </c>
      <c r="P3617" t="s">
        <v>8271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7">
        <f t="shared" si="337"/>
        <v>69.333333333333329</v>
      </c>
      <c r="N3618" t="b">
        <v>1</v>
      </c>
      <c r="O3618" s="6">
        <f t="shared" si="336"/>
        <v>125</v>
      </c>
      <c r="P3618" t="s">
        <v>8271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7">
        <f t="shared" si="337"/>
        <v>17.254901960784313</v>
      </c>
      <c r="N3619" t="b">
        <v>1</v>
      </c>
      <c r="O3619" s="6">
        <f t="shared" si="336"/>
        <v>119</v>
      </c>
      <c r="P3619" t="s">
        <v>8271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7">
        <f t="shared" si="337"/>
        <v>36.071428571428569</v>
      </c>
      <c r="N3620" t="b">
        <v>1</v>
      </c>
      <c r="O3620" s="6">
        <f t="shared" si="336"/>
        <v>101</v>
      </c>
      <c r="P3620" t="s">
        <v>8271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7">
        <f t="shared" si="337"/>
        <v>66.470588235294116</v>
      </c>
      <c r="N3621" t="b">
        <v>1</v>
      </c>
      <c r="O3621" s="6">
        <f t="shared" si="336"/>
        <v>113</v>
      </c>
      <c r="P3621" t="s">
        <v>8271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7">
        <f t="shared" si="337"/>
        <v>56.065989847715734</v>
      </c>
      <c r="N3622" t="b">
        <v>1</v>
      </c>
      <c r="O3622" s="6">
        <f t="shared" si="336"/>
        <v>105</v>
      </c>
      <c r="P3622" t="s">
        <v>8271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7">
        <f t="shared" si="337"/>
        <v>47.028571428571432</v>
      </c>
      <c r="N3623" t="b">
        <v>1</v>
      </c>
      <c r="O3623" s="6">
        <f t="shared" si="336"/>
        <v>110</v>
      </c>
      <c r="P3623" t="s">
        <v>8271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7">
        <f t="shared" si="337"/>
        <v>47.666190476190479</v>
      </c>
      <c r="N3624" t="b">
        <v>1</v>
      </c>
      <c r="O3624" s="6">
        <f t="shared" si="336"/>
        <v>100</v>
      </c>
      <c r="P3624" t="s">
        <v>8271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7">
        <f t="shared" si="337"/>
        <v>88.235294117647058</v>
      </c>
      <c r="N3625" t="b">
        <v>1</v>
      </c>
      <c r="O3625" s="6">
        <f t="shared" si="336"/>
        <v>120</v>
      </c>
      <c r="P3625" t="s">
        <v>8271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7">
        <f t="shared" si="337"/>
        <v>80.717948717948715</v>
      </c>
      <c r="N3626" t="b">
        <v>1</v>
      </c>
      <c r="O3626" s="6">
        <f t="shared" si="336"/>
        <v>105</v>
      </c>
      <c r="P3626" t="s">
        <v>8271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7">
        <f t="shared" si="337"/>
        <v>39.487179487179489</v>
      </c>
      <c r="N3627" t="b">
        <v>1</v>
      </c>
      <c r="O3627" s="6">
        <f t="shared" si="336"/>
        <v>103</v>
      </c>
      <c r="P3627" t="s">
        <v>8271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7">
        <f t="shared" si="337"/>
        <v>84.854166666666671</v>
      </c>
      <c r="N3628" t="b">
        <v>1</v>
      </c>
      <c r="O3628" s="6">
        <f t="shared" si="336"/>
        <v>102</v>
      </c>
      <c r="P3628" t="s">
        <v>8271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7">
        <f t="shared" si="337"/>
        <v>68.965517241379317</v>
      </c>
      <c r="N3629" t="b">
        <v>1</v>
      </c>
      <c r="O3629" s="6">
        <f t="shared" si="336"/>
        <v>100</v>
      </c>
      <c r="P3629" t="s">
        <v>8271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7">
        <f t="shared" si="337"/>
        <v>0</v>
      </c>
      <c r="N3630" t="b">
        <v>0</v>
      </c>
      <c r="O3630" s="6">
        <f t="shared" si="336"/>
        <v>0</v>
      </c>
      <c r="P3630" t="s">
        <v>8305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7">
        <f t="shared" si="337"/>
        <v>1</v>
      </c>
      <c r="N3631" t="b">
        <v>0</v>
      </c>
      <c r="O3631" s="6">
        <f t="shared" si="336"/>
        <v>0</v>
      </c>
      <c r="P3631" t="s">
        <v>8305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7">
        <f t="shared" si="337"/>
        <v>1</v>
      </c>
      <c r="N3632" t="b">
        <v>0</v>
      </c>
      <c r="O3632" s="6">
        <f t="shared" si="336"/>
        <v>0</v>
      </c>
      <c r="P3632" t="s">
        <v>8305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7">
        <f t="shared" si="337"/>
        <v>147.88135593220338</v>
      </c>
      <c r="N3633" t="b">
        <v>0</v>
      </c>
      <c r="O3633" s="6">
        <f t="shared" si="336"/>
        <v>51</v>
      </c>
      <c r="P3633" t="s">
        <v>8305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7">
        <f t="shared" si="337"/>
        <v>100</v>
      </c>
      <c r="N3634" t="b">
        <v>0</v>
      </c>
      <c r="O3634" s="6">
        <f t="shared" si="336"/>
        <v>20</v>
      </c>
      <c r="P3634" t="s">
        <v>8305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7">
        <f t="shared" si="337"/>
        <v>56.838709677419352</v>
      </c>
      <c r="N3635" t="b">
        <v>0</v>
      </c>
      <c r="O3635" s="6">
        <f t="shared" si="336"/>
        <v>35</v>
      </c>
      <c r="P3635" t="s">
        <v>8305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7">
        <f t="shared" si="337"/>
        <v>176.94444444444446</v>
      </c>
      <c r="N3636" t="b">
        <v>0</v>
      </c>
      <c r="O3636" s="6">
        <f t="shared" si="336"/>
        <v>4</v>
      </c>
      <c r="P3636" t="s">
        <v>8305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7">
        <f t="shared" si="337"/>
        <v>127.6</v>
      </c>
      <c r="N3637" t="b">
        <v>0</v>
      </c>
      <c r="O3637" s="6">
        <f t="shared" si="336"/>
        <v>36</v>
      </c>
      <c r="P3637" t="s">
        <v>8305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7">
        <f t="shared" si="337"/>
        <v>0</v>
      </c>
      <c r="N3638" t="b">
        <v>0</v>
      </c>
      <c r="O3638" s="6">
        <f t="shared" si="336"/>
        <v>0</v>
      </c>
      <c r="P3638" t="s">
        <v>8305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7">
        <f t="shared" si="337"/>
        <v>66.142857142857139</v>
      </c>
      <c r="N3639" t="b">
        <v>0</v>
      </c>
      <c r="O3639" s="6">
        <f t="shared" si="336"/>
        <v>31</v>
      </c>
      <c r="P3639" t="s">
        <v>8305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7">
        <f t="shared" si="337"/>
        <v>108</v>
      </c>
      <c r="N3640" t="b">
        <v>0</v>
      </c>
      <c r="O3640" s="6">
        <f t="shared" si="336"/>
        <v>7</v>
      </c>
      <c r="P3640" t="s">
        <v>8305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7">
        <f t="shared" si="337"/>
        <v>1</v>
      </c>
      <c r="N3641" t="b">
        <v>0</v>
      </c>
      <c r="O3641" s="6">
        <f t="shared" si="336"/>
        <v>0</v>
      </c>
      <c r="P3641" t="s">
        <v>8305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7">
        <f t="shared" si="337"/>
        <v>18.333333333333332</v>
      </c>
      <c r="N3642" t="b">
        <v>0</v>
      </c>
      <c r="O3642" s="6">
        <f t="shared" si="336"/>
        <v>6</v>
      </c>
      <c r="P3642" t="s">
        <v>8305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7">
        <f t="shared" si="337"/>
        <v>0</v>
      </c>
      <c r="N3643" t="b">
        <v>0</v>
      </c>
      <c r="O3643" s="6">
        <f t="shared" si="336"/>
        <v>0</v>
      </c>
      <c r="P3643" t="s">
        <v>8305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7">
        <f t="shared" si="337"/>
        <v>7.5</v>
      </c>
      <c r="N3644" t="b">
        <v>0</v>
      </c>
      <c r="O3644" s="6">
        <f t="shared" si="336"/>
        <v>2</v>
      </c>
      <c r="P3644" t="s">
        <v>8305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7">
        <f t="shared" si="337"/>
        <v>0</v>
      </c>
      <c r="N3645" t="b">
        <v>0</v>
      </c>
      <c r="O3645" s="6">
        <f t="shared" si="336"/>
        <v>0</v>
      </c>
      <c r="P3645" t="s">
        <v>8305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7">
        <f t="shared" si="337"/>
        <v>68.416666666666671</v>
      </c>
      <c r="N3646" t="b">
        <v>0</v>
      </c>
      <c r="O3646" s="6">
        <f t="shared" si="336"/>
        <v>16</v>
      </c>
      <c r="P3646" t="s">
        <v>8305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7">
        <f t="shared" si="337"/>
        <v>1</v>
      </c>
      <c r="N3647" t="b">
        <v>0</v>
      </c>
      <c r="O3647" s="6">
        <f t="shared" si="336"/>
        <v>0</v>
      </c>
      <c r="P3647" t="s">
        <v>8305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7">
        <f t="shared" si="337"/>
        <v>60.125</v>
      </c>
      <c r="N3648" t="b">
        <v>0</v>
      </c>
      <c r="O3648" s="6">
        <f t="shared" si="336"/>
        <v>5</v>
      </c>
      <c r="P3648" t="s">
        <v>8305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7">
        <f t="shared" si="337"/>
        <v>15</v>
      </c>
      <c r="N3649" t="b">
        <v>0</v>
      </c>
      <c r="O3649" s="6">
        <f t="shared" si="336"/>
        <v>6</v>
      </c>
      <c r="P3649" t="s">
        <v>8305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7">
        <f t="shared" si="337"/>
        <v>550.04109589041093</v>
      </c>
      <c r="N3650" t="b">
        <v>1</v>
      </c>
      <c r="O3650" s="6">
        <f t="shared" ref="O3650:O3713" si="342">ROUND((E3650/D3650)*100,0)</f>
        <v>100</v>
      </c>
      <c r="P3650" t="s">
        <v>8271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7">
        <f t="shared" ref="M3651:M3714" si="343">IF(L3651 = 0, 0, E3651/L3651)</f>
        <v>97.5</v>
      </c>
      <c r="N3651" t="b">
        <v>1</v>
      </c>
      <c r="O3651" s="6">
        <f t="shared" si="342"/>
        <v>104</v>
      </c>
      <c r="P3651" t="s">
        <v>8271</v>
      </c>
      <c r="Q3651" t="str">
        <f t="shared" ref="Q3651:Q3714" si="344">LEFT(P3651,FIND("/",P3651)-1)</f>
        <v>theater</v>
      </c>
      <c r="R3651" t="str">
        <f t="shared" ref="R3651:R3714" si="345">REPLACE(P3651,1,FIND("/",P3651),"")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7">
        <f t="shared" si="343"/>
        <v>29.411764705882351</v>
      </c>
      <c r="N3652" t="b">
        <v>1</v>
      </c>
      <c r="O3652" s="6">
        <f t="shared" si="342"/>
        <v>100</v>
      </c>
      <c r="P3652" t="s">
        <v>8271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7">
        <f t="shared" si="343"/>
        <v>57.777777777777779</v>
      </c>
      <c r="N3653" t="b">
        <v>1</v>
      </c>
      <c r="O3653" s="6">
        <f t="shared" si="342"/>
        <v>104</v>
      </c>
      <c r="P3653" t="s">
        <v>8271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7">
        <f t="shared" si="343"/>
        <v>44.235294117647058</v>
      </c>
      <c r="N3654" t="b">
        <v>1</v>
      </c>
      <c r="O3654" s="6">
        <f t="shared" si="342"/>
        <v>251</v>
      </c>
      <c r="P3654" t="s">
        <v>8271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7">
        <f t="shared" si="343"/>
        <v>60.909090909090907</v>
      </c>
      <c r="N3655" t="b">
        <v>1</v>
      </c>
      <c r="O3655" s="6">
        <f t="shared" si="342"/>
        <v>101</v>
      </c>
      <c r="P3655" t="s">
        <v>8271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7">
        <f t="shared" si="343"/>
        <v>68.84210526315789</v>
      </c>
      <c r="N3656" t="b">
        <v>1</v>
      </c>
      <c r="O3656" s="6">
        <f t="shared" si="342"/>
        <v>174</v>
      </c>
      <c r="P3656" t="s">
        <v>8271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7">
        <f t="shared" si="343"/>
        <v>73.582278481012665</v>
      </c>
      <c r="N3657" t="b">
        <v>1</v>
      </c>
      <c r="O3657" s="6">
        <f t="shared" si="342"/>
        <v>116</v>
      </c>
      <c r="P3657" t="s">
        <v>8271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7">
        <f t="shared" si="343"/>
        <v>115.02173913043478</v>
      </c>
      <c r="N3658" t="b">
        <v>1</v>
      </c>
      <c r="O3658" s="6">
        <f t="shared" si="342"/>
        <v>106</v>
      </c>
      <c r="P3658" t="s">
        <v>8271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7">
        <f t="shared" si="343"/>
        <v>110.75</v>
      </c>
      <c r="N3659" t="b">
        <v>1</v>
      </c>
      <c r="O3659" s="6">
        <f t="shared" si="342"/>
        <v>111</v>
      </c>
      <c r="P3659" t="s">
        <v>8271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7">
        <f t="shared" si="343"/>
        <v>75.5</v>
      </c>
      <c r="N3660" t="b">
        <v>1</v>
      </c>
      <c r="O3660" s="6">
        <f t="shared" si="342"/>
        <v>101</v>
      </c>
      <c r="P3660" t="s">
        <v>8271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7">
        <f t="shared" si="343"/>
        <v>235.46153846153845</v>
      </c>
      <c r="N3661" t="b">
        <v>1</v>
      </c>
      <c r="O3661" s="6">
        <f t="shared" si="342"/>
        <v>102</v>
      </c>
      <c r="P3661" t="s">
        <v>8271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7">
        <f t="shared" si="343"/>
        <v>11.363636363636363</v>
      </c>
      <c r="N3662" t="b">
        <v>1</v>
      </c>
      <c r="O3662" s="6">
        <f t="shared" si="342"/>
        <v>100</v>
      </c>
      <c r="P3662" t="s">
        <v>8271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7">
        <f t="shared" si="343"/>
        <v>92.5</v>
      </c>
      <c r="N3663" t="b">
        <v>1</v>
      </c>
      <c r="O3663" s="6">
        <f t="shared" si="342"/>
        <v>111</v>
      </c>
      <c r="P3663" t="s">
        <v>8271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7">
        <f t="shared" si="343"/>
        <v>202.85</v>
      </c>
      <c r="N3664" t="b">
        <v>1</v>
      </c>
      <c r="O3664" s="6">
        <f t="shared" si="342"/>
        <v>101</v>
      </c>
      <c r="P3664" t="s">
        <v>8271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7">
        <f t="shared" si="343"/>
        <v>26</v>
      </c>
      <c r="N3665" t="b">
        <v>1</v>
      </c>
      <c r="O3665" s="6">
        <f t="shared" si="342"/>
        <v>104</v>
      </c>
      <c r="P3665" t="s">
        <v>8271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7">
        <f t="shared" si="343"/>
        <v>46.05263157894737</v>
      </c>
      <c r="N3666" t="b">
        <v>1</v>
      </c>
      <c r="O3666" s="6">
        <f t="shared" si="342"/>
        <v>109</v>
      </c>
      <c r="P3666" t="s">
        <v>8271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7">
        <f t="shared" si="343"/>
        <v>51</v>
      </c>
      <c r="N3667" t="b">
        <v>1</v>
      </c>
      <c r="O3667" s="6">
        <f t="shared" si="342"/>
        <v>115</v>
      </c>
      <c r="P3667" t="s">
        <v>8271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7">
        <f t="shared" si="343"/>
        <v>31.578947368421051</v>
      </c>
      <c r="N3668" t="b">
        <v>1</v>
      </c>
      <c r="O3668" s="6">
        <f t="shared" si="342"/>
        <v>100</v>
      </c>
      <c r="P3668" t="s">
        <v>8271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7">
        <f t="shared" si="343"/>
        <v>53.363965517241382</v>
      </c>
      <c r="N3669" t="b">
        <v>1</v>
      </c>
      <c r="O3669" s="6">
        <f t="shared" si="342"/>
        <v>103</v>
      </c>
      <c r="P3669" t="s">
        <v>8271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7">
        <f t="shared" si="343"/>
        <v>36.964285714285715</v>
      </c>
      <c r="N3670" t="b">
        <v>1</v>
      </c>
      <c r="O3670" s="6">
        <f t="shared" si="342"/>
        <v>104</v>
      </c>
      <c r="P3670" t="s">
        <v>8271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7">
        <f t="shared" si="343"/>
        <v>81.294117647058826</v>
      </c>
      <c r="N3671" t="b">
        <v>1</v>
      </c>
      <c r="O3671" s="6">
        <f t="shared" si="342"/>
        <v>138</v>
      </c>
      <c r="P3671" t="s">
        <v>8271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7">
        <f t="shared" si="343"/>
        <v>20.083333333333332</v>
      </c>
      <c r="N3672" t="b">
        <v>1</v>
      </c>
      <c r="O3672" s="6">
        <f t="shared" si="342"/>
        <v>110</v>
      </c>
      <c r="P3672" t="s">
        <v>8271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7">
        <f t="shared" si="343"/>
        <v>88.25</v>
      </c>
      <c r="N3673" t="b">
        <v>1</v>
      </c>
      <c r="O3673" s="6">
        <f t="shared" si="342"/>
        <v>101</v>
      </c>
      <c r="P3673" t="s">
        <v>8271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7">
        <f t="shared" si="343"/>
        <v>53.438596491228068</v>
      </c>
      <c r="N3674" t="b">
        <v>1</v>
      </c>
      <c r="O3674" s="6">
        <f t="shared" si="342"/>
        <v>102</v>
      </c>
      <c r="P3674" t="s">
        <v>8271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7">
        <f t="shared" si="343"/>
        <v>39.868421052631582</v>
      </c>
      <c r="N3675" t="b">
        <v>1</v>
      </c>
      <c r="O3675" s="6">
        <f t="shared" si="342"/>
        <v>114</v>
      </c>
      <c r="P3675" t="s">
        <v>8271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7">
        <f t="shared" si="343"/>
        <v>145.16129032258064</v>
      </c>
      <c r="N3676" t="b">
        <v>1</v>
      </c>
      <c r="O3676" s="6">
        <f t="shared" si="342"/>
        <v>100</v>
      </c>
      <c r="P3676" t="s">
        <v>8271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7">
        <f t="shared" si="343"/>
        <v>23.333333333333332</v>
      </c>
      <c r="N3677" t="b">
        <v>1</v>
      </c>
      <c r="O3677" s="6">
        <f t="shared" si="342"/>
        <v>140</v>
      </c>
      <c r="P3677" t="s">
        <v>8271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7">
        <f t="shared" si="343"/>
        <v>64.375</v>
      </c>
      <c r="N3678" t="b">
        <v>1</v>
      </c>
      <c r="O3678" s="6">
        <f t="shared" si="342"/>
        <v>129</v>
      </c>
      <c r="P3678" t="s">
        <v>8271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7">
        <f t="shared" si="343"/>
        <v>62.052763819095475</v>
      </c>
      <c r="N3679" t="b">
        <v>1</v>
      </c>
      <c r="O3679" s="6">
        <f t="shared" si="342"/>
        <v>103</v>
      </c>
      <c r="P3679" t="s">
        <v>8271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7">
        <f t="shared" si="343"/>
        <v>66.129032258064512</v>
      </c>
      <c r="N3680" t="b">
        <v>1</v>
      </c>
      <c r="O3680" s="6">
        <f t="shared" si="342"/>
        <v>103</v>
      </c>
      <c r="P3680" t="s">
        <v>8271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7">
        <f t="shared" si="343"/>
        <v>73.400000000000006</v>
      </c>
      <c r="N3681" t="b">
        <v>1</v>
      </c>
      <c r="O3681" s="6">
        <f t="shared" si="342"/>
        <v>110</v>
      </c>
      <c r="P3681" t="s">
        <v>8271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7">
        <f t="shared" si="343"/>
        <v>99.5</v>
      </c>
      <c r="N3682" t="b">
        <v>1</v>
      </c>
      <c r="O3682" s="6">
        <f t="shared" si="342"/>
        <v>113</v>
      </c>
      <c r="P3682" t="s">
        <v>8271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7">
        <f t="shared" si="343"/>
        <v>62.166666666666664</v>
      </c>
      <c r="N3683" t="b">
        <v>1</v>
      </c>
      <c r="O3683" s="6">
        <f t="shared" si="342"/>
        <v>112</v>
      </c>
      <c r="P3683" t="s">
        <v>8271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7">
        <f t="shared" si="343"/>
        <v>62.328358208955223</v>
      </c>
      <c r="N3684" t="b">
        <v>1</v>
      </c>
      <c r="O3684" s="6">
        <f t="shared" si="342"/>
        <v>139</v>
      </c>
      <c r="P3684" t="s">
        <v>8271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7">
        <f t="shared" si="343"/>
        <v>58.787878787878789</v>
      </c>
      <c r="N3685" t="b">
        <v>1</v>
      </c>
      <c r="O3685" s="6">
        <f t="shared" si="342"/>
        <v>111</v>
      </c>
      <c r="P3685" t="s">
        <v>8271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7">
        <f t="shared" si="343"/>
        <v>45.347826086956523</v>
      </c>
      <c r="N3686" t="b">
        <v>1</v>
      </c>
      <c r="O3686" s="6">
        <f t="shared" si="342"/>
        <v>139</v>
      </c>
      <c r="P3686" t="s">
        <v>8271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7">
        <f t="shared" si="343"/>
        <v>41.944444444444443</v>
      </c>
      <c r="N3687" t="b">
        <v>1</v>
      </c>
      <c r="O3687" s="6">
        <f t="shared" si="342"/>
        <v>106</v>
      </c>
      <c r="P3687" t="s">
        <v>8271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7">
        <f t="shared" si="343"/>
        <v>59.166666666666664</v>
      </c>
      <c r="N3688" t="b">
        <v>1</v>
      </c>
      <c r="O3688" s="6">
        <f t="shared" si="342"/>
        <v>101</v>
      </c>
      <c r="P3688" t="s">
        <v>8271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7">
        <f t="shared" si="343"/>
        <v>200.49</v>
      </c>
      <c r="N3689" t="b">
        <v>1</v>
      </c>
      <c r="O3689" s="6">
        <f t="shared" si="342"/>
        <v>100</v>
      </c>
      <c r="P3689" t="s">
        <v>8271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7">
        <f t="shared" si="343"/>
        <v>83.974358974358978</v>
      </c>
      <c r="N3690" t="b">
        <v>1</v>
      </c>
      <c r="O3690" s="6">
        <f t="shared" si="342"/>
        <v>109</v>
      </c>
      <c r="P3690" t="s">
        <v>8271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7">
        <f t="shared" si="343"/>
        <v>57.258064516129032</v>
      </c>
      <c r="N3691" t="b">
        <v>1</v>
      </c>
      <c r="O3691" s="6">
        <f t="shared" si="342"/>
        <v>118</v>
      </c>
      <c r="P3691" t="s">
        <v>8271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7">
        <f t="shared" si="343"/>
        <v>58.064516129032256</v>
      </c>
      <c r="N3692" t="b">
        <v>1</v>
      </c>
      <c r="O3692" s="6">
        <f t="shared" si="342"/>
        <v>120</v>
      </c>
      <c r="P3692" t="s">
        <v>8271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7">
        <f t="shared" si="343"/>
        <v>186.80291970802921</v>
      </c>
      <c r="N3693" t="b">
        <v>1</v>
      </c>
      <c r="O3693" s="6">
        <f t="shared" si="342"/>
        <v>128</v>
      </c>
      <c r="P3693" t="s">
        <v>8271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7">
        <f t="shared" si="343"/>
        <v>74.117647058823536</v>
      </c>
      <c r="N3694" t="b">
        <v>1</v>
      </c>
      <c r="O3694" s="6">
        <f t="shared" si="342"/>
        <v>126</v>
      </c>
      <c r="P3694" t="s">
        <v>8271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7">
        <f t="shared" si="343"/>
        <v>30.714285714285715</v>
      </c>
      <c r="N3695" t="b">
        <v>1</v>
      </c>
      <c r="O3695" s="6">
        <f t="shared" si="342"/>
        <v>129</v>
      </c>
      <c r="P3695" t="s">
        <v>8271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7">
        <f t="shared" si="343"/>
        <v>62.666666666666664</v>
      </c>
      <c r="N3696" t="b">
        <v>1</v>
      </c>
      <c r="O3696" s="6">
        <f t="shared" si="342"/>
        <v>107</v>
      </c>
      <c r="P3696" t="s">
        <v>8271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7">
        <f t="shared" si="343"/>
        <v>121.36363636363636</v>
      </c>
      <c r="N3697" t="b">
        <v>1</v>
      </c>
      <c r="O3697" s="6">
        <f t="shared" si="342"/>
        <v>100</v>
      </c>
      <c r="P3697" t="s">
        <v>8271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7">
        <f t="shared" si="343"/>
        <v>39.743589743589745</v>
      </c>
      <c r="N3698" t="b">
        <v>1</v>
      </c>
      <c r="O3698" s="6">
        <f t="shared" si="342"/>
        <v>155</v>
      </c>
      <c r="P3698" t="s">
        <v>8271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7">
        <f t="shared" si="343"/>
        <v>72</v>
      </c>
      <c r="N3699" t="b">
        <v>1</v>
      </c>
      <c r="O3699" s="6">
        <f t="shared" si="342"/>
        <v>108</v>
      </c>
      <c r="P3699" t="s">
        <v>8271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7">
        <f t="shared" si="343"/>
        <v>40.632352941176471</v>
      </c>
      <c r="N3700" t="b">
        <v>1</v>
      </c>
      <c r="O3700" s="6">
        <f t="shared" si="342"/>
        <v>111</v>
      </c>
      <c r="P3700" t="s">
        <v>8271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7">
        <f t="shared" si="343"/>
        <v>63</v>
      </c>
      <c r="N3701" t="b">
        <v>1</v>
      </c>
      <c r="O3701" s="6">
        <f t="shared" si="342"/>
        <v>101</v>
      </c>
      <c r="P3701" t="s">
        <v>8271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7">
        <f t="shared" si="343"/>
        <v>33.666666666666664</v>
      </c>
      <c r="N3702" t="b">
        <v>1</v>
      </c>
      <c r="O3702" s="6">
        <f t="shared" si="342"/>
        <v>121</v>
      </c>
      <c r="P3702" t="s">
        <v>8271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7">
        <f t="shared" si="343"/>
        <v>38.589743589743591</v>
      </c>
      <c r="N3703" t="b">
        <v>1</v>
      </c>
      <c r="O3703" s="6">
        <f t="shared" si="342"/>
        <v>100</v>
      </c>
      <c r="P3703" t="s">
        <v>8271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7">
        <f t="shared" si="343"/>
        <v>155.95238095238096</v>
      </c>
      <c r="N3704" t="b">
        <v>1</v>
      </c>
      <c r="O3704" s="6">
        <f t="shared" si="342"/>
        <v>109</v>
      </c>
      <c r="P3704" t="s">
        <v>8271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7">
        <f t="shared" si="343"/>
        <v>43.2</v>
      </c>
      <c r="N3705" t="b">
        <v>1</v>
      </c>
      <c r="O3705" s="6">
        <f t="shared" si="342"/>
        <v>123</v>
      </c>
      <c r="P3705" t="s">
        <v>8271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7">
        <f t="shared" si="343"/>
        <v>15.148518518518518</v>
      </c>
      <c r="N3706" t="b">
        <v>1</v>
      </c>
      <c r="O3706" s="6">
        <f t="shared" si="342"/>
        <v>136</v>
      </c>
      <c r="P3706" t="s">
        <v>8271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7">
        <f t="shared" si="343"/>
        <v>83.571428571428569</v>
      </c>
      <c r="N3707" t="b">
        <v>1</v>
      </c>
      <c r="O3707" s="6">
        <f t="shared" si="342"/>
        <v>103</v>
      </c>
      <c r="P3707" t="s">
        <v>8271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7">
        <f t="shared" si="343"/>
        <v>140</v>
      </c>
      <c r="N3708" t="b">
        <v>1</v>
      </c>
      <c r="O3708" s="6">
        <f t="shared" si="342"/>
        <v>121</v>
      </c>
      <c r="P3708" t="s">
        <v>8271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7">
        <f t="shared" si="343"/>
        <v>80.869565217391298</v>
      </c>
      <c r="N3709" t="b">
        <v>1</v>
      </c>
      <c r="O3709" s="6">
        <f t="shared" si="342"/>
        <v>186</v>
      </c>
      <c r="P3709" t="s">
        <v>8271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7">
        <f t="shared" si="343"/>
        <v>53.846153846153847</v>
      </c>
      <c r="N3710" t="b">
        <v>1</v>
      </c>
      <c r="O3710" s="6">
        <f t="shared" si="342"/>
        <v>300</v>
      </c>
      <c r="P3710" t="s">
        <v>8271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7">
        <f t="shared" si="343"/>
        <v>30.928571428571427</v>
      </c>
      <c r="N3711" t="b">
        <v>1</v>
      </c>
      <c r="O3711" s="6">
        <f t="shared" si="342"/>
        <v>108</v>
      </c>
      <c r="P3711" t="s">
        <v>8271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7">
        <f t="shared" si="343"/>
        <v>67.962962962962962</v>
      </c>
      <c r="N3712" t="b">
        <v>1</v>
      </c>
      <c r="O3712" s="6">
        <f t="shared" si="342"/>
        <v>141</v>
      </c>
      <c r="P3712" t="s">
        <v>8271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7">
        <f t="shared" si="343"/>
        <v>27.142857142857142</v>
      </c>
      <c r="N3713" t="b">
        <v>1</v>
      </c>
      <c r="O3713" s="6">
        <f t="shared" si="342"/>
        <v>114</v>
      </c>
      <c r="P3713" t="s">
        <v>8271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7">
        <f t="shared" si="343"/>
        <v>110.86538461538461</v>
      </c>
      <c r="N3714" t="b">
        <v>1</v>
      </c>
      <c r="O3714" s="6">
        <f t="shared" ref="O3714:O3777" si="348">ROUND((E3714/D3714)*100,0)</f>
        <v>154</v>
      </c>
      <c r="P3714" t="s">
        <v>8271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7">
        <f t="shared" ref="M3715:M3778" si="349">IF(L3715 = 0, 0, E3715/L3715)</f>
        <v>106.84210526315789</v>
      </c>
      <c r="N3715" t="b">
        <v>1</v>
      </c>
      <c r="O3715" s="6">
        <f t="shared" si="348"/>
        <v>102</v>
      </c>
      <c r="P3715" t="s">
        <v>8271</v>
      </c>
      <c r="Q3715" t="str">
        <f t="shared" ref="Q3715:Q3778" si="350">LEFT(P3715,FIND("/",P3715)-1)</f>
        <v>theater</v>
      </c>
      <c r="R3715" t="str">
        <f t="shared" ref="R3715:R3778" si="351">REPLACE(P3715,1,FIND("/",P3715),"")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7">
        <f t="shared" si="349"/>
        <v>105.51546391752578</v>
      </c>
      <c r="N3716" t="b">
        <v>1</v>
      </c>
      <c r="O3716" s="6">
        <f t="shared" si="348"/>
        <v>102</v>
      </c>
      <c r="P3716" t="s">
        <v>8271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7">
        <f t="shared" si="349"/>
        <v>132.96296296296296</v>
      </c>
      <c r="N3717" t="b">
        <v>1</v>
      </c>
      <c r="O3717" s="6">
        <f t="shared" si="348"/>
        <v>103</v>
      </c>
      <c r="P3717" t="s">
        <v>8271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7">
        <f t="shared" si="349"/>
        <v>51.916666666666664</v>
      </c>
      <c r="N3718" t="b">
        <v>1</v>
      </c>
      <c r="O3718" s="6">
        <f t="shared" si="348"/>
        <v>156</v>
      </c>
      <c r="P3718" t="s">
        <v>8271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7">
        <f t="shared" si="349"/>
        <v>310</v>
      </c>
      <c r="N3719" t="b">
        <v>1</v>
      </c>
      <c r="O3719" s="6">
        <f t="shared" si="348"/>
        <v>101</v>
      </c>
      <c r="P3719" t="s">
        <v>8271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7">
        <f t="shared" si="349"/>
        <v>26.021739130434781</v>
      </c>
      <c r="N3720" t="b">
        <v>1</v>
      </c>
      <c r="O3720" s="6">
        <f t="shared" si="348"/>
        <v>239</v>
      </c>
      <c r="P3720" t="s">
        <v>8271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7">
        <f t="shared" si="349"/>
        <v>105</v>
      </c>
      <c r="N3721" t="b">
        <v>1</v>
      </c>
      <c r="O3721" s="6">
        <f t="shared" si="348"/>
        <v>210</v>
      </c>
      <c r="P3721" t="s">
        <v>8271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7">
        <f t="shared" si="349"/>
        <v>86.224999999999994</v>
      </c>
      <c r="N3722" t="b">
        <v>1</v>
      </c>
      <c r="O3722" s="6">
        <f t="shared" si="348"/>
        <v>105</v>
      </c>
      <c r="P3722" t="s">
        <v>8271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7">
        <f t="shared" si="349"/>
        <v>114.54545454545455</v>
      </c>
      <c r="N3723" t="b">
        <v>1</v>
      </c>
      <c r="O3723" s="6">
        <f t="shared" si="348"/>
        <v>101</v>
      </c>
      <c r="P3723" t="s">
        <v>8271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7">
        <f t="shared" si="349"/>
        <v>47.657142857142858</v>
      </c>
      <c r="N3724" t="b">
        <v>1</v>
      </c>
      <c r="O3724" s="6">
        <f t="shared" si="348"/>
        <v>111</v>
      </c>
      <c r="P3724" t="s">
        <v>8271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7">
        <f t="shared" si="349"/>
        <v>72.888888888888886</v>
      </c>
      <c r="N3725" t="b">
        <v>1</v>
      </c>
      <c r="O3725" s="6">
        <f t="shared" si="348"/>
        <v>102</v>
      </c>
      <c r="P3725" t="s">
        <v>8271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7">
        <f t="shared" si="349"/>
        <v>49.545505617977533</v>
      </c>
      <c r="N3726" t="b">
        <v>1</v>
      </c>
      <c r="O3726" s="6">
        <f t="shared" si="348"/>
        <v>103</v>
      </c>
      <c r="P3726" t="s">
        <v>8271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7">
        <f t="shared" si="349"/>
        <v>25.4</v>
      </c>
      <c r="N3727" t="b">
        <v>1</v>
      </c>
      <c r="O3727" s="6">
        <f t="shared" si="348"/>
        <v>127</v>
      </c>
      <c r="P3727" t="s">
        <v>8271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7">
        <f t="shared" si="349"/>
        <v>62.586956521739133</v>
      </c>
      <c r="N3728" t="b">
        <v>1</v>
      </c>
      <c r="O3728" s="6">
        <f t="shared" si="348"/>
        <v>339</v>
      </c>
      <c r="P3728" t="s">
        <v>8271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7">
        <f t="shared" si="349"/>
        <v>61.060606060606062</v>
      </c>
      <c r="N3729" t="b">
        <v>1</v>
      </c>
      <c r="O3729" s="6">
        <f t="shared" si="348"/>
        <v>101</v>
      </c>
      <c r="P3729" t="s">
        <v>8271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7">
        <f t="shared" si="349"/>
        <v>60.064516129032256</v>
      </c>
      <c r="N3730" t="b">
        <v>0</v>
      </c>
      <c r="O3730" s="6">
        <f t="shared" si="348"/>
        <v>9</v>
      </c>
      <c r="P3730" t="s">
        <v>8271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7">
        <f t="shared" si="349"/>
        <v>72.400000000000006</v>
      </c>
      <c r="N3731" t="b">
        <v>0</v>
      </c>
      <c r="O3731" s="6">
        <f t="shared" si="348"/>
        <v>7</v>
      </c>
      <c r="P3731" t="s">
        <v>8271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7">
        <f t="shared" si="349"/>
        <v>100</v>
      </c>
      <c r="N3732" t="b">
        <v>0</v>
      </c>
      <c r="O3732" s="6">
        <f t="shared" si="348"/>
        <v>10</v>
      </c>
      <c r="P3732" t="s">
        <v>8271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7">
        <f t="shared" si="349"/>
        <v>51.666666666666664</v>
      </c>
      <c r="N3733" t="b">
        <v>0</v>
      </c>
      <c r="O3733" s="6">
        <f t="shared" si="348"/>
        <v>11</v>
      </c>
      <c r="P3733" t="s">
        <v>8271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7">
        <f t="shared" si="349"/>
        <v>32.75</v>
      </c>
      <c r="N3734" t="b">
        <v>0</v>
      </c>
      <c r="O3734" s="6">
        <f t="shared" si="348"/>
        <v>15</v>
      </c>
      <c r="P3734" t="s">
        <v>8271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7">
        <f t="shared" si="349"/>
        <v>0</v>
      </c>
      <c r="N3735" t="b">
        <v>0</v>
      </c>
      <c r="O3735" s="6">
        <f t="shared" si="348"/>
        <v>0</v>
      </c>
      <c r="P3735" t="s">
        <v>8271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7">
        <f t="shared" si="349"/>
        <v>61</v>
      </c>
      <c r="N3736" t="b">
        <v>0</v>
      </c>
      <c r="O3736" s="6">
        <f t="shared" si="348"/>
        <v>28</v>
      </c>
      <c r="P3736" t="s">
        <v>8271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7">
        <f t="shared" si="349"/>
        <v>10</v>
      </c>
      <c r="N3737" t="b">
        <v>0</v>
      </c>
      <c r="O3737" s="6">
        <f t="shared" si="348"/>
        <v>13</v>
      </c>
      <c r="P3737" t="s">
        <v>8271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7">
        <f t="shared" si="349"/>
        <v>10</v>
      </c>
      <c r="N3738" t="b">
        <v>0</v>
      </c>
      <c r="O3738" s="6">
        <f t="shared" si="348"/>
        <v>1</v>
      </c>
      <c r="P3738" t="s">
        <v>8271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7">
        <f t="shared" si="349"/>
        <v>37.5</v>
      </c>
      <c r="N3739" t="b">
        <v>0</v>
      </c>
      <c r="O3739" s="6">
        <f t="shared" si="348"/>
        <v>21</v>
      </c>
      <c r="P3739" t="s">
        <v>8271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7">
        <f t="shared" si="349"/>
        <v>45</v>
      </c>
      <c r="N3740" t="b">
        <v>0</v>
      </c>
      <c r="O3740" s="6">
        <f t="shared" si="348"/>
        <v>18</v>
      </c>
      <c r="P3740" t="s">
        <v>8271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7">
        <f t="shared" si="349"/>
        <v>100.625</v>
      </c>
      <c r="N3741" t="b">
        <v>0</v>
      </c>
      <c r="O3741" s="6">
        <f t="shared" si="348"/>
        <v>20</v>
      </c>
      <c r="P3741" t="s">
        <v>8271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7">
        <f t="shared" si="349"/>
        <v>25.571428571428573</v>
      </c>
      <c r="N3742" t="b">
        <v>0</v>
      </c>
      <c r="O3742" s="6">
        <f t="shared" si="348"/>
        <v>18</v>
      </c>
      <c r="P3742" t="s">
        <v>8271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7">
        <f t="shared" si="349"/>
        <v>0</v>
      </c>
      <c r="N3743" t="b">
        <v>0</v>
      </c>
      <c r="O3743" s="6">
        <f t="shared" si="348"/>
        <v>0</v>
      </c>
      <c r="P3743" t="s">
        <v>8271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7">
        <f t="shared" si="349"/>
        <v>25</v>
      </c>
      <c r="N3744" t="b">
        <v>0</v>
      </c>
      <c r="O3744" s="6">
        <f t="shared" si="348"/>
        <v>2</v>
      </c>
      <c r="P3744" t="s">
        <v>8271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7">
        <f t="shared" si="349"/>
        <v>0</v>
      </c>
      <c r="N3745" t="b">
        <v>0</v>
      </c>
      <c r="O3745" s="6">
        <f t="shared" si="348"/>
        <v>0</v>
      </c>
      <c r="P3745" t="s">
        <v>8271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7">
        <f t="shared" si="349"/>
        <v>0</v>
      </c>
      <c r="N3746" t="b">
        <v>0</v>
      </c>
      <c r="O3746" s="6">
        <f t="shared" si="348"/>
        <v>0</v>
      </c>
      <c r="P3746" t="s">
        <v>8271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7">
        <f t="shared" si="349"/>
        <v>10</v>
      </c>
      <c r="N3747" t="b">
        <v>0</v>
      </c>
      <c r="O3747" s="6">
        <f t="shared" si="348"/>
        <v>10</v>
      </c>
      <c r="P3747" t="s">
        <v>8271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7">
        <f t="shared" si="349"/>
        <v>202</v>
      </c>
      <c r="N3748" t="b">
        <v>0</v>
      </c>
      <c r="O3748" s="6">
        <f t="shared" si="348"/>
        <v>2</v>
      </c>
      <c r="P3748" t="s">
        <v>8271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7">
        <f t="shared" si="349"/>
        <v>25</v>
      </c>
      <c r="N3749" t="b">
        <v>0</v>
      </c>
      <c r="O3749" s="6">
        <f t="shared" si="348"/>
        <v>1</v>
      </c>
      <c r="P3749" t="s">
        <v>8271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7">
        <f t="shared" si="349"/>
        <v>99.538461538461533</v>
      </c>
      <c r="N3750" t="b">
        <v>1</v>
      </c>
      <c r="O3750" s="6">
        <f t="shared" si="348"/>
        <v>104</v>
      </c>
      <c r="P3750" t="s">
        <v>8305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7">
        <f t="shared" si="349"/>
        <v>75</v>
      </c>
      <c r="N3751" t="b">
        <v>1</v>
      </c>
      <c r="O3751" s="6">
        <f t="shared" si="348"/>
        <v>105</v>
      </c>
      <c r="P3751" t="s">
        <v>8305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7">
        <f t="shared" si="349"/>
        <v>215.25</v>
      </c>
      <c r="N3752" t="b">
        <v>1</v>
      </c>
      <c r="O3752" s="6">
        <f t="shared" si="348"/>
        <v>100</v>
      </c>
      <c r="P3752" t="s">
        <v>8305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7">
        <f t="shared" si="349"/>
        <v>120.54545454545455</v>
      </c>
      <c r="N3753" t="b">
        <v>1</v>
      </c>
      <c r="O3753" s="6">
        <f t="shared" si="348"/>
        <v>133</v>
      </c>
      <c r="P3753" t="s">
        <v>8305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7">
        <f t="shared" si="349"/>
        <v>37.666666666666664</v>
      </c>
      <c r="N3754" t="b">
        <v>1</v>
      </c>
      <c r="O3754" s="6">
        <f t="shared" si="348"/>
        <v>113</v>
      </c>
      <c r="P3754" t="s">
        <v>8305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7">
        <f t="shared" si="349"/>
        <v>172.23333333333332</v>
      </c>
      <c r="N3755" t="b">
        <v>1</v>
      </c>
      <c r="O3755" s="6">
        <f t="shared" si="348"/>
        <v>103</v>
      </c>
      <c r="P3755" t="s">
        <v>8305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7">
        <f t="shared" si="349"/>
        <v>111.11111111111111</v>
      </c>
      <c r="N3756" t="b">
        <v>1</v>
      </c>
      <c r="O3756" s="6">
        <f t="shared" si="348"/>
        <v>120</v>
      </c>
      <c r="P3756" t="s">
        <v>8305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7">
        <f t="shared" si="349"/>
        <v>25.464285714285715</v>
      </c>
      <c r="N3757" t="b">
        <v>1</v>
      </c>
      <c r="O3757" s="6">
        <f t="shared" si="348"/>
        <v>130</v>
      </c>
      <c r="P3757" t="s">
        <v>8305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7">
        <f t="shared" si="349"/>
        <v>267.64705882352939</v>
      </c>
      <c r="N3758" t="b">
        <v>1</v>
      </c>
      <c r="O3758" s="6">
        <f t="shared" si="348"/>
        <v>101</v>
      </c>
      <c r="P3758" t="s">
        <v>8305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7">
        <f t="shared" si="349"/>
        <v>75.959999999999994</v>
      </c>
      <c r="N3759" t="b">
        <v>1</v>
      </c>
      <c r="O3759" s="6">
        <f t="shared" si="348"/>
        <v>109</v>
      </c>
      <c r="P3759" t="s">
        <v>8305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7">
        <f t="shared" si="349"/>
        <v>59.03846153846154</v>
      </c>
      <c r="N3760" t="b">
        <v>1</v>
      </c>
      <c r="O3760" s="6">
        <f t="shared" si="348"/>
        <v>102</v>
      </c>
      <c r="P3760" t="s">
        <v>8305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7">
        <f t="shared" si="349"/>
        <v>50.111022727272733</v>
      </c>
      <c r="N3761" t="b">
        <v>1</v>
      </c>
      <c r="O3761" s="6">
        <f t="shared" si="348"/>
        <v>110</v>
      </c>
      <c r="P3761" t="s">
        <v>8305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7">
        <f t="shared" si="349"/>
        <v>55.502967032967035</v>
      </c>
      <c r="N3762" t="b">
        <v>1</v>
      </c>
      <c r="O3762" s="6">
        <f t="shared" si="348"/>
        <v>101</v>
      </c>
      <c r="P3762" t="s">
        <v>8305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7">
        <f t="shared" si="349"/>
        <v>166.66666666666666</v>
      </c>
      <c r="N3763" t="b">
        <v>1</v>
      </c>
      <c r="O3763" s="6">
        <f t="shared" si="348"/>
        <v>100</v>
      </c>
      <c r="P3763" t="s">
        <v>8305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7">
        <f t="shared" si="349"/>
        <v>47.428571428571431</v>
      </c>
      <c r="N3764" t="b">
        <v>1</v>
      </c>
      <c r="O3764" s="6">
        <f t="shared" si="348"/>
        <v>106</v>
      </c>
      <c r="P3764" t="s">
        <v>8305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7">
        <f t="shared" si="349"/>
        <v>64.935064935064929</v>
      </c>
      <c r="N3765" t="b">
        <v>1</v>
      </c>
      <c r="O3765" s="6">
        <f t="shared" si="348"/>
        <v>100</v>
      </c>
      <c r="P3765" t="s">
        <v>8305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7">
        <f t="shared" si="349"/>
        <v>55.555555555555557</v>
      </c>
      <c r="N3766" t="b">
        <v>1</v>
      </c>
      <c r="O3766" s="6">
        <f t="shared" si="348"/>
        <v>100</v>
      </c>
      <c r="P3766" t="s">
        <v>8305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7">
        <f t="shared" si="349"/>
        <v>74.224299065420567</v>
      </c>
      <c r="N3767" t="b">
        <v>1</v>
      </c>
      <c r="O3767" s="6">
        <f t="shared" si="348"/>
        <v>113</v>
      </c>
      <c r="P3767" t="s">
        <v>8305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7">
        <f t="shared" si="349"/>
        <v>106.9271875</v>
      </c>
      <c r="N3768" t="b">
        <v>1</v>
      </c>
      <c r="O3768" s="6">
        <f t="shared" si="348"/>
        <v>103</v>
      </c>
      <c r="P3768" t="s">
        <v>8305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7">
        <f t="shared" si="349"/>
        <v>41.696428571428569</v>
      </c>
      <c r="N3769" t="b">
        <v>1</v>
      </c>
      <c r="O3769" s="6">
        <f t="shared" si="348"/>
        <v>117</v>
      </c>
      <c r="P3769" t="s">
        <v>8305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7">
        <f t="shared" si="349"/>
        <v>74.243275862068955</v>
      </c>
      <c r="N3770" t="b">
        <v>1</v>
      </c>
      <c r="O3770" s="6">
        <f t="shared" si="348"/>
        <v>108</v>
      </c>
      <c r="P3770" t="s">
        <v>8305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7">
        <f t="shared" si="349"/>
        <v>73.333333333333329</v>
      </c>
      <c r="N3771" t="b">
        <v>1</v>
      </c>
      <c r="O3771" s="6">
        <f t="shared" si="348"/>
        <v>100</v>
      </c>
      <c r="P3771" t="s">
        <v>8305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7">
        <f t="shared" si="349"/>
        <v>100</v>
      </c>
      <c r="N3772" t="b">
        <v>1</v>
      </c>
      <c r="O3772" s="6">
        <f t="shared" si="348"/>
        <v>100</v>
      </c>
      <c r="P3772" t="s">
        <v>8305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7">
        <f t="shared" si="349"/>
        <v>38.421052631578945</v>
      </c>
      <c r="N3773" t="b">
        <v>1</v>
      </c>
      <c r="O3773" s="6">
        <f t="shared" si="348"/>
        <v>146</v>
      </c>
      <c r="P3773" t="s">
        <v>8305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7">
        <f t="shared" si="349"/>
        <v>166.96969696969697</v>
      </c>
      <c r="N3774" t="b">
        <v>1</v>
      </c>
      <c r="O3774" s="6">
        <f t="shared" si="348"/>
        <v>110</v>
      </c>
      <c r="P3774" t="s">
        <v>8305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7">
        <f t="shared" si="349"/>
        <v>94.912280701754383</v>
      </c>
      <c r="N3775" t="b">
        <v>1</v>
      </c>
      <c r="O3775" s="6">
        <f t="shared" si="348"/>
        <v>108</v>
      </c>
      <c r="P3775" t="s">
        <v>8305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7">
        <f t="shared" si="349"/>
        <v>100</v>
      </c>
      <c r="N3776" t="b">
        <v>1</v>
      </c>
      <c r="O3776" s="6">
        <f t="shared" si="348"/>
        <v>100</v>
      </c>
      <c r="P3776" t="s">
        <v>8305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7">
        <f t="shared" si="349"/>
        <v>143.21428571428572</v>
      </c>
      <c r="N3777" t="b">
        <v>1</v>
      </c>
      <c r="O3777" s="6">
        <f t="shared" si="348"/>
        <v>100</v>
      </c>
      <c r="P3777" t="s">
        <v>8305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7">
        <f t="shared" si="349"/>
        <v>90.819148936170208</v>
      </c>
      <c r="N3778" t="b">
        <v>1</v>
      </c>
      <c r="O3778" s="6">
        <f t="shared" ref="O3778:O3841" si="354">ROUND((E3778/D3778)*100,0)</f>
        <v>107</v>
      </c>
      <c r="P3778" t="s">
        <v>8305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7">
        <f t="shared" ref="M3779:M3842" si="355">IF(L3779 = 0, 0, E3779/L3779)</f>
        <v>48.542372881355931</v>
      </c>
      <c r="N3779" t="b">
        <v>1</v>
      </c>
      <c r="O3779" s="6">
        <f t="shared" si="354"/>
        <v>143</v>
      </c>
      <c r="P3779" t="s">
        <v>8305</v>
      </c>
      <c r="Q3779" t="str">
        <f t="shared" ref="Q3779:Q3842" si="356">LEFT(P3779,FIND("/",P3779)-1)</f>
        <v>theater</v>
      </c>
      <c r="R3779" t="str">
        <f t="shared" ref="R3779:R3842" si="357">REPLACE(P3779,1,FIND("/",P3779),"")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7">
        <f t="shared" si="355"/>
        <v>70.027777777777771</v>
      </c>
      <c r="N3780" t="b">
        <v>1</v>
      </c>
      <c r="O3780" s="6">
        <f t="shared" si="354"/>
        <v>105</v>
      </c>
      <c r="P3780" t="s">
        <v>8305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7">
        <f t="shared" si="355"/>
        <v>135.62608695652173</v>
      </c>
      <c r="N3781" t="b">
        <v>1</v>
      </c>
      <c r="O3781" s="6">
        <f t="shared" si="354"/>
        <v>104</v>
      </c>
      <c r="P3781" t="s">
        <v>8305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7">
        <f t="shared" si="355"/>
        <v>100</v>
      </c>
      <c r="N3782" t="b">
        <v>1</v>
      </c>
      <c r="O3782" s="6">
        <f t="shared" si="354"/>
        <v>120</v>
      </c>
      <c r="P3782" t="s">
        <v>8305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7">
        <f t="shared" si="355"/>
        <v>94.90384615384616</v>
      </c>
      <c r="N3783" t="b">
        <v>1</v>
      </c>
      <c r="O3783" s="6">
        <f t="shared" si="354"/>
        <v>110</v>
      </c>
      <c r="P3783" t="s">
        <v>8305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7">
        <f t="shared" si="355"/>
        <v>75.370370370370367</v>
      </c>
      <c r="N3784" t="b">
        <v>1</v>
      </c>
      <c r="O3784" s="6">
        <f t="shared" si="354"/>
        <v>102</v>
      </c>
      <c r="P3784" t="s">
        <v>8305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7">
        <f t="shared" si="355"/>
        <v>64.458333333333329</v>
      </c>
      <c r="N3785" t="b">
        <v>1</v>
      </c>
      <c r="O3785" s="6">
        <f t="shared" si="354"/>
        <v>129</v>
      </c>
      <c r="P3785" t="s">
        <v>8305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7">
        <f t="shared" si="355"/>
        <v>115</v>
      </c>
      <c r="N3786" t="b">
        <v>1</v>
      </c>
      <c r="O3786" s="6">
        <f t="shared" si="354"/>
        <v>115</v>
      </c>
      <c r="P3786" t="s">
        <v>8305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7">
        <f t="shared" si="355"/>
        <v>100.5</v>
      </c>
      <c r="N3787" t="b">
        <v>1</v>
      </c>
      <c r="O3787" s="6">
        <f t="shared" si="354"/>
        <v>151</v>
      </c>
      <c r="P3787" t="s">
        <v>8305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7">
        <f t="shared" si="355"/>
        <v>93.774647887323937</v>
      </c>
      <c r="N3788" t="b">
        <v>1</v>
      </c>
      <c r="O3788" s="6">
        <f t="shared" si="354"/>
        <v>111</v>
      </c>
      <c r="P3788" t="s">
        <v>8305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7">
        <f t="shared" si="355"/>
        <v>35.1</v>
      </c>
      <c r="N3789" t="b">
        <v>1</v>
      </c>
      <c r="O3789" s="6">
        <f t="shared" si="354"/>
        <v>100</v>
      </c>
      <c r="P3789" t="s">
        <v>8305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7">
        <f t="shared" si="355"/>
        <v>500</v>
      </c>
      <c r="N3790" t="b">
        <v>0</v>
      </c>
      <c r="O3790" s="6">
        <f t="shared" si="354"/>
        <v>1</v>
      </c>
      <c r="P3790" t="s">
        <v>8305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7">
        <f t="shared" si="355"/>
        <v>29</v>
      </c>
      <c r="N3791" t="b">
        <v>0</v>
      </c>
      <c r="O3791" s="6">
        <f t="shared" si="354"/>
        <v>3</v>
      </c>
      <c r="P3791" t="s">
        <v>8305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7">
        <f t="shared" si="355"/>
        <v>0</v>
      </c>
      <c r="N3792" t="b">
        <v>0</v>
      </c>
      <c r="O3792" s="6">
        <f t="shared" si="354"/>
        <v>0</v>
      </c>
      <c r="P3792" t="s">
        <v>8305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7">
        <f t="shared" si="355"/>
        <v>0</v>
      </c>
      <c r="N3793" t="b">
        <v>0</v>
      </c>
      <c r="O3793" s="6">
        <f t="shared" si="354"/>
        <v>0</v>
      </c>
      <c r="P3793" t="s">
        <v>8305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7">
        <f t="shared" si="355"/>
        <v>17.5</v>
      </c>
      <c r="N3794" t="b">
        <v>0</v>
      </c>
      <c r="O3794" s="6">
        <f t="shared" si="354"/>
        <v>0</v>
      </c>
      <c r="P3794" t="s">
        <v>8305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7">
        <f t="shared" si="355"/>
        <v>174</v>
      </c>
      <c r="N3795" t="b">
        <v>0</v>
      </c>
      <c r="O3795" s="6">
        <f t="shared" si="354"/>
        <v>60</v>
      </c>
      <c r="P3795" t="s">
        <v>8305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7">
        <f t="shared" si="355"/>
        <v>50</v>
      </c>
      <c r="N3796" t="b">
        <v>0</v>
      </c>
      <c r="O3796" s="6">
        <f t="shared" si="354"/>
        <v>1</v>
      </c>
      <c r="P3796" t="s">
        <v>8305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7">
        <f t="shared" si="355"/>
        <v>5</v>
      </c>
      <c r="N3797" t="b">
        <v>0</v>
      </c>
      <c r="O3797" s="6">
        <f t="shared" si="354"/>
        <v>2</v>
      </c>
      <c r="P3797" t="s">
        <v>8305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7">
        <f t="shared" si="355"/>
        <v>1</v>
      </c>
      <c r="N3798" t="b">
        <v>0</v>
      </c>
      <c r="O3798" s="6">
        <f t="shared" si="354"/>
        <v>0</v>
      </c>
      <c r="P3798" t="s">
        <v>8305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7">
        <f t="shared" si="355"/>
        <v>145.40540540540542</v>
      </c>
      <c r="N3799" t="b">
        <v>0</v>
      </c>
      <c r="O3799" s="6">
        <f t="shared" si="354"/>
        <v>90</v>
      </c>
      <c r="P3799" t="s">
        <v>8305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7">
        <f t="shared" si="355"/>
        <v>205</v>
      </c>
      <c r="N3800" t="b">
        <v>0</v>
      </c>
      <c r="O3800" s="6">
        <f t="shared" si="354"/>
        <v>1</v>
      </c>
      <c r="P3800" t="s">
        <v>8305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7">
        <f t="shared" si="355"/>
        <v>100.5</v>
      </c>
      <c r="N3801" t="b">
        <v>0</v>
      </c>
      <c r="O3801" s="6">
        <f t="shared" si="354"/>
        <v>4</v>
      </c>
      <c r="P3801" t="s">
        <v>8305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7">
        <f t="shared" si="355"/>
        <v>55.0625</v>
      </c>
      <c r="N3802" t="b">
        <v>0</v>
      </c>
      <c r="O3802" s="6">
        <f t="shared" si="354"/>
        <v>4</v>
      </c>
      <c r="P3802" t="s">
        <v>8305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7">
        <f t="shared" si="355"/>
        <v>47.333333333333336</v>
      </c>
      <c r="N3803" t="b">
        <v>0</v>
      </c>
      <c r="O3803" s="6">
        <f t="shared" si="354"/>
        <v>9</v>
      </c>
      <c r="P3803" t="s">
        <v>8305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7">
        <f t="shared" si="355"/>
        <v>0</v>
      </c>
      <c r="N3804" t="b">
        <v>0</v>
      </c>
      <c r="O3804" s="6">
        <f t="shared" si="354"/>
        <v>0</v>
      </c>
      <c r="P3804" t="s">
        <v>8305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7">
        <f t="shared" si="355"/>
        <v>58.95</v>
      </c>
      <c r="N3805" t="b">
        <v>0</v>
      </c>
      <c r="O3805" s="6">
        <f t="shared" si="354"/>
        <v>20</v>
      </c>
      <c r="P3805" t="s">
        <v>8305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7">
        <f t="shared" si="355"/>
        <v>0</v>
      </c>
      <c r="N3806" t="b">
        <v>0</v>
      </c>
      <c r="O3806" s="6">
        <f t="shared" si="354"/>
        <v>0</v>
      </c>
      <c r="P3806" t="s">
        <v>8305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7">
        <f t="shared" si="355"/>
        <v>1.5</v>
      </c>
      <c r="N3807" t="b">
        <v>0</v>
      </c>
      <c r="O3807" s="6">
        <f t="shared" si="354"/>
        <v>0</v>
      </c>
      <c r="P3807" t="s">
        <v>8305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7">
        <f t="shared" si="355"/>
        <v>5</v>
      </c>
      <c r="N3808" t="b">
        <v>0</v>
      </c>
      <c r="O3808" s="6">
        <f t="shared" si="354"/>
        <v>0</v>
      </c>
      <c r="P3808" t="s">
        <v>8305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7">
        <f t="shared" si="355"/>
        <v>50.555555555555557</v>
      </c>
      <c r="N3809" t="b">
        <v>0</v>
      </c>
      <c r="O3809" s="6">
        <f t="shared" si="354"/>
        <v>30</v>
      </c>
      <c r="P3809" t="s">
        <v>8305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7">
        <f t="shared" si="355"/>
        <v>41.666666666666664</v>
      </c>
      <c r="N3810" t="b">
        <v>1</v>
      </c>
      <c r="O3810" s="6">
        <f t="shared" si="354"/>
        <v>100</v>
      </c>
      <c r="P3810" t="s">
        <v>8271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7">
        <f t="shared" si="355"/>
        <v>53.289473684210527</v>
      </c>
      <c r="N3811" t="b">
        <v>1</v>
      </c>
      <c r="O3811" s="6">
        <f t="shared" si="354"/>
        <v>101</v>
      </c>
      <c r="P3811" t="s">
        <v>8271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7">
        <f t="shared" si="355"/>
        <v>70.230769230769226</v>
      </c>
      <c r="N3812" t="b">
        <v>1</v>
      </c>
      <c r="O3812" s="6">
        <f t="shared" si="354"/>
        <v>122</v>
      </c>
      <c r="P3812" t="s">
        <v>8271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7">
        <f t="shared" si="355"/>
        <v>43.421052631578945</v>
      </c>
      <c r="N3813" t="b">
        <v>1</v>
      </c>
      <c r="O3813" s="6">
        <f t="shared" si="354"/>
        <v>330</v>
      </c>
      <c r="P3813" t="s">
        <v>8271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7">
        <f t="shared" si="355"/>
        <v>199.18181818181819</v>
      </c>
      <c r="N3814" t="b">
        <v>1</v>
      </c>
      <c r="O3814" s="6">
        <f t="shared" si="354"/>
        <v>110</v>
      </c>
      <c r="P3814" t="s">
        <v>8271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7">
        <f t="shared" si="355"/>
        <v>78.518148148148143</v>
      </c>
      <c r="N3815" t="b">
        <v>1</v>
      </c>
      <c r="O3815" s="6">
        <f t="shared" si="354"/>
        <v>101</v>
      </c>
      <c r="P3815" t="s">
        <v>8271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7">
        <f t="shared" si="355"/>
        <v>61.823529411764703</v>
      </c>
      <c r="N3816" t="b">
        <v>1</v>
      </c>
      <c r="O3816" s="6">
        <f t="shared" si="354"/>
        <v>140</v>
      </c>
      <c r="P3816" t="s">
        <v>8271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7">
        <f t="shared" si="355"/>
        <v>50.000500000000002</v>
      </c>
      <c r="N3817" t="b">
        <v>1</v>
      </c>
      <c r="O3817" s="6">
        <f t="shared" si="354"/>
        <v>100</v>
      </c>
      <c r="P3817" t="s">
        <v>8271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7">
        <f t="shared" si="355"/>
        <v>48.339729729729726</v>
      </c>
      <c r="N3818" t="b">
        <v>1</v>
      </c>
      <c r="O3818" s="6">
        <f t="shared" si="354"/>
        <v>119</v>
      </c>
      <c r="P3818" t="s">
        <v>8271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7">
        <f t="shared" si="355"/>
        <v>107.25</v>
      </c>
      <c r="N3819" t="b">
        <v>1</v>
      </c>
      <c r="O3819" s="6">
        <f t="shared" si="354"/>
        <v>107</v>
      </c>
      <c r="P3819" t="s">
        <v>8271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7">
        <f t="shared" si="355"/>
        <v>57</v>
      </c>
      <c r="N3820" t="b">
        <v>1</v>
      </c>
      <c r="O3820" s="6">
        <f t="shared" si="354"/>
        <v>228</v>
      </c>
      <c r="P3820" t="s">
        <v>8271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7">
        <f t="shared" si="355"/>
        <v>40.92307692307692</v>
      </c>
      <c r="N3821" t="b">
        <v>1</v>
      </c>
      <c r="O3821" s="6">
        <f t="shared" si="354"/>
        <v>106</v>
      </c>
      <c r="P3821" t="s">
        <v>8271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7">
        <f t="shared" si="355"/>
        <v>21.5</v>
      </c>
      <c r="N3822" t="b">
        <v>1</v>
      </c>
      <c r="O3822" s="6">
        <f t="shared" si="354"/>
        <v>143</v>
      </c>
      <c r="P3822" t="s">
        <v>8271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7">
        <f t="shared" si="355"/>
        <v>79.543478260869563</v>
      </c>
      <c r="N3823" t="b">
        <v>1</v>
      </c>
      <c r="O3823" s="6">
        <f t="shared" si="354"/>
        <v>105</v>
      </c>
      <c r="P3823" t="s">
        <v>8271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7">
        <f t="shared" si="355"/>
        <v>72.381578947368425</v>
      </c>
      <c r="N3824" t="b">
        <v>1</v>
      </c>
      <c r="O3824" s="6">
        <f t="shared" si="354"/>
        <v>110</v>
      </c>
      <c r="P3824" t="s">
        <v>8271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7">
        <f t="shared" si="355"/>
        <v>64.634146341463421</v>
      </c>
      <c r="N3825" t="b">
        <v>1</v>
      </c>
      <c r="O3825" s="6">
        <f t="shared" si="354"/>
        <v>106</v>
      </c>
      <c r="P3825" t="s">
        <v>8271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7">
        <f t="shared" si="355"/>
        <v>38.571428571428569</v>
      </c>
      <c r="N3826" t="b">
        <v>1</v>
      </c>
      <c r="O3826" s="6">
        <f t="shared" si="354"/>
        <v>108</v>
      </c>
      <c r="P3826" t="s">
        <v>8271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7">
        <f t="shared" si="355"/>
        <v>107.57142857142857</v>
      </c>
      <c r="N3827" t="b">
        <v>1</v>
      </c>
      <c r="O3827" s="6">
        <f t="shared" si="354"/>
        <v>105</v>
      </c>
      <c r="P3827" t="s">
        <v>8271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7">
        <f t="shared" si="355"/>
        <v>27.5</v>
      </c>
      <c r="N3828" t="b">
        <v>1</v>
      </c>
      <c r="O3828" s="6">
        <f t="shared" si="354"/>
        <v>119</v>
      </c>
      <c r="P3828" t="s">
        <v>8271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7">
        <f t="shared" si="355"/>
        <v>70.461538461538467</v>
      </c>
      <c r="N3829" t="b">
        <v>1</v>
      </c>
      <c r="O3829" s="6">
        <f t="shared" si="354"/>
        <v>153</v>
      </c>
      <c r="P3829" t="s">
        <v>8271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7">
        <f t="shared" si="355"/>
        <v>178.57142857142858</v>
      </c>
      <c r="N3830" t="b">
        <v>1</v>
      </c>
      <c r="O3830" s="6">
        <f t="shared" si="354"/>
        <v>100</v>
      </c>
      <c r="P3830" t="s">
        <v>8271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7">
        <f t="shared" si="355"/>
        <v>62.625</v>
      </c>
      <c r="N3831" t="b">
        <v>1</v>
      </c>
      <c r="O3831" s="6">
        <f t="shared" si="354"/>
        <v>100</v>
      </c>
      <c r="P3831" t="s">
        <v>8271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7">
        <f t="shared" si="355"/>
        <v>75</v>
      </c>
      <c r="N3832" t="b">
        <v>1</v>
      </c>
      <c r="O3832" s="6">
        <f t="shared" si="354"/>
        <v>225</v>
      </c>
      <c r="P3832" t="s">
        <v>8271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7">
        <f t="shared" si="355"/>
        <v>58.901111111111113</v>
      </c>
      <c r="N3833" t="b">
        <v>1</v>
      </c>
      <c r="O3833" s="6">
        <f t="shared" si="354"/>
        <v>106</v>
      </c>
      <c r="P3833" t="s">
        <v>8271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7">
        <f t="shared" si="355"/>
        <v>139.55555555555554</v>
      </c>
      <c r="N3834" t="b">
        <v>1</v>
      </c>
      <c r="O3834" s="6">
        <f t="shared" si="354"/>
        <v>105</v>
      </c>
      <c r="P3834" t="s">
        <v>8271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7">
        <f t="shared" si="355"/>
        <v>70</v>
      </c>
      <c r="N3835" t="b">
        <v>1</v>
      </c>
      <c r="O3835" s="6">
        <f t="shared" si="354"/>
        <v>117</v>
      </c>
      <c r="P3835" t="s">
        <v>8271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7">
        <f t="shared" si="355"/>
        <v>57.385964912280699</v>
      </c>
      <c r="N3836" t="b">
        <v>1</v>
      </c>
      <c r="O3836" s="6">
        <f t="shared" si="354"/>
        <v>109</v>
      </c>
      <c r="P3836" t="s">
        <v>8271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7">
        <f t="shared" si="355"/>
        <v>40</v>
      </c>
      <c r="N3837" t="b">
        <v>1</v>
      </c>
      <c r="O3837" s="6">
        <f t="shared" si="354"/>
        <v>160</v>
      </c>
      <c r="P3837" t="s">
        <v>8271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7">
        <f t="shared" si="355"/>
        <v>64.285714285714292</v>
      </c>
      <c r="N3838" t="b">
        <v>1</v>
      </c>
      <c r="O3838" s="6">
        <f t="shared" si="354"/>
        <v>113</v>
      </c>
      <c r="P3838" t="s">
        <v>8271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7">
        <f t="shared" si="355"/>
        <v>120.11764705882354</v>
      </c>
      <c r="N3839" t="b">
        <v>1</v>
      </c>
      <c r="O3839" s="6">
        <f t="shared" si="354"/>
        <v>102</v>
      </c>
      <c r="P3839" t="s">
        <v>8271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7">
        <f t="shared" si="355"/>
        <v>1008.24</v>
      </c>
      <c r="N3840" t="b">
        <v>1</v>
      </c>
      <c r="O3840" s="6">
        <f t="shared" si="354"/>
        <v>101</v>
      </c>
      <c r="P3840" t="s">
        <v>8271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7">
        <f t="shared" si="355"/>
        <v>63.28125</v>
      </c>
      <c r="N3841" t="b">
        <v>1</v>
      </c>
      <c r="O3841" s="6">
        <f t="shared" si="354"/>
        <v>101</v>
      </c>
      <c r="P3841" t="s">
        <v>8271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7">
        <f t="shared" si="355"/>
        <v>21.666666666666668</v>
      </c>
      <c r="N3842" t="b">
        <v>1</v>
      </c>
      <c r="O3842" s="6">
        <f t="shared" ref="O3842:O3905" si="360">ROUND((E3842/D3842)*100,0)</f>
        <v>6500</v>
      </c>
      <c r="P3842" t="s">
        <v>8271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7">
        <f t="shared" ref="M3843:M3906" si="361">IF(L3843 = 0, 0, E3843/L3843)</f>
        <v>25.647058823529413</v>
      </c>
      <c r="N3843" t="b">
        <v>0</v>
      </c>
      <c r="O3843" s="6">
        <f t="shared" si="360"/>
        <v>9</v>
      </c>
      <c r="P3843" t="s">
        <v>8271</v>
      </c>
      <c r="Q3843" t="str">
        <f t="shared" ref="Q3843:Q3906" si="362">LEFT(P3843,FIND("/",P3843)-1)</f>
        <v>theater</v>
      </c>
      <c r="R3843" t="str">
        <f t="shared" ref="R3843:R3906" si="363">REPLACE(P3843,1,FIND("/",P3843),"")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7">
        <f t="shared" si="361"/>
        <v>47.695652173913047</v>
      </c>
      <c r="N3844" t="b">
        <v>0</v>
      </c>
      <c r="O3844" s="6">
        <f t="shared" si="360"/>
        <v>22</v>
      </c>
      <c r="P3844" t="s">
        <v>8271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7">
        <f t="shared" si="361"/>
        <v>56.05263157894737</v>
      </c>
      <c r="N3845" t="b">
        <v>0</v>
      </c>
      <c r="O3845" s="6">
        <f t="shared" si="360"/>
        <v>21</v>
      </c>
      <c r="P3845" t="s">
        <v>8271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7">
        <f t="shared" si="361"/>
        <v>81.319999999999993</v>
      </c>
      <c r="N3846" t="b">
        <v>0</v>
      </c>
      <c r="O3846" s="6">
        <f t="shared" si="360"/>
        <v>41</v>
      </c>
      <c r="P3846" t="s">
        <v>8271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7">
        <f t="shared" si="361"/>
        <v>70.166666666666671</v>
      </c>
      <c r="N3847" t="b">
        <v>0</v>
      </c>
      <c r="O3847" s="6">
        <f t="shared" si="360"/>
        <v>2</v>
      </c>
      <c r="P3847" t="s">
        <v>8271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7">
        <f t="shared" si="361"/>
        <v>23.625</v>
      </c>
      <c r="N3848" t="b">
        <v>0</v>
      </c>
      <c r="O3848" s="6">
        <f t="shared" si="360"/>
        <v>3</v>
      </c>
      <c r="P3848" t="s">
        <v>8271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7">
        <f t="shared" si="361"/>
        <v>188.55555555555554</v>
      </c>
      <c r="N3849" t="b">
        <v>0</v>
      </c>
      <c r="O3849" s="6">
        <f t="shared" si="360"/>
        <v>16</v>
      </c>
      <c r="P3849" t="s">
        <v>8271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7">
        <f t="shared" si="361"/>
        <v>49.511627906976742</v>
      </c>
      <c r="N3850" t="b">
        <v>0</v>
      </c>
      <c r="O3850" s="6">
        <f t="shared" si="360"/>
        <v>16</v>
      </c>
      <c r="P3850" t="s">
        <v>8271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7">
        <f t="shared" si="361"/>
        <v>75.464285714285708</v>
      </c>
      <c r="N3851" t="b">
        <v>0</v>
      </c>
      <c r="O3851" s="6">
        <f t="shared" si="360"/>
        <v>7</v>
      </c>
      <c r="P3851" t="s">
        <v>8271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7">
        <f t="shared" si="361"/>
        <v>9.5</v>
      </c>
      <c r="N3852" t="b">
        <v>0</v>
      </c>
      <c r="O3852" s="6">
        <f t="shared" si="360"/>
        <v>4</v>
      </c>
      <c r="P3852" t="s">
        <v>8271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7">
        <f t="shared" si="361"/>
        <v>35.5</v>
      </c>
      <c r="N3853" t="b">
        <v>0</v>
      </c>
      <c r="O3853" s="6">
        <f t="shared" si="360"/>
        <v>34</v>
      </c>
      <c r="P3853" t="s">
        <v>8271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7">
        <f t="shared" si="361"/>
        <v>10</v>
      </c>
      <c r="N3854" t="b">
        <v>0</v>
      </c>
      <c r="O3854" s="6">
        <f t="shared" si="360"/>
        <v>0</v>
      </c>
      <c r="P3854" t="s">
        <v>8271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7">
        <f t="shared" si="361"/>
        <v>13</v>
      </c>
      <c r="N3855" t="b">
        <v>0</v>
      </c>
      <c r="O3855" s="6">
        <f t="shared" si="360"/>
        <v>0</v>
      </c>
      <c r="P3855" t="s">
        <v>8271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7">
        <f t="shared" si="361"/>
        <v>89.4</v>
      </c>
      <c r="N3856" t="b">
        <v>0</v>
      </c>
      <c r="O3856" s="6">
        <f t="shared" si="360"/>
        <v>16</v>
      </c>
      <c r="P3856" t="s">
        <v>8271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7">
        <f t="shared" si="361"/>
        <v>25</v>
      </c>
      <c r="N3857" t="b">
        <v>0</v>
      </c>
      <c r="O3857" s="6">
        <f t="shared" si="360"/>
        <v>3</v>
      </c>
      <c r="P3857" t="s">
        <v>8271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7">
        <f t="shared" si="361"/>
        <v>1</v>
      </c>
      <c r="N3858" t="b">
        <v>0</v>
      </c>
      <c r="O3858" s="6">
        <f t="shared" si="360"/>
        <v>0</v>
      </c>
      <c r="P3858" t="s">
        <v>8271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7">
        <f t="shared" si="361"/>
        <v>65</v>
      </c>
      <c r="N3859" t="b">
        <v>0</v>
      </c>
      <c r="O3859" s="6">
        <f t="shared" si="360"/>
        <v>5</v>
      </c>
      <c r="P3859" t="s">
        <v>8271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7">
        <f t="shared" si="361"/>
        <v>10</v>
      </c>
      <c r="N3860" t="b">
        <v>0</v>
      </c>
      <c r="O3860" s="6">
        <f t="shared" si="360"/>
        <v>2</v>
      </c>
      <c r="P3860" t="s">
        <v>8271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7">
        <f t="shared" si="361"/>
        <v>1</v>
      </c>
      <c r="N3861" t="b">
        <v>0</v>
      </c>
      <c r="O3861" s="6">
        <f t="shared" si="360"/>
        <v>0</v>
      </c>
      <c r="P3861" t="s">
        <v>8271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7">
        <f t="shared" si="361"/>
        <v>81.538461538461533</v>
      </c>
      <c r="N3862" t="b">
        <v>0</v>
      </c>
      <c r="O3862" s="6">
        <f t="shared" si="360"/>
        <v>18</v>
      </c>
      <c r="P3862" t="s">
        <v>8271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7">
        <f t="shared" si="361"/>
        <v>100</v>
      </c>
      <c r="N3863" t="b">
        <v>0</v>
      </c>
      <c r="O3863" s="6">
        <f t="shared" si="360"/>
        <v>5</v>
      </c>
      <c r="P3863" t="s">
        <v>8271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7">
        <f t="shared" si="361"/>
        <v>1</v>
      </c>
      <c r="N3864" t="b">
        <v>0</v>
      </c>
      <c r="O3864" s="6">
        <f t="shared" si="360"/>
        <v>0</v>
      </c>
      <c r="P3864" t="s">
        <v>8271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7">
        <f t="shared" si="361"/>
        <v>0</v>
      </c>
      <c r="N3865" t="b">
        <v>0</v>
      </c>
      <c r="O3865" s="6">
        <f t="shared" si="360"/>
        <v>0</v>
      </c>
      <c r="P3865" t="s">
        <v>8271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7">
        <f t="shared" si="361"/>
        <v>20</v>
      </c>
      <c r="N3866" t="b">
        <v>0</v>
      </c>
      <c r="O3866" s="6">
        <f t="shared" si="360"/>
        <v>1</v>
      </c>
      <c r="P3866" t="s">
        <v>8271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7">
        <f t="shared" si="361"/>
        <v>46.428571428571431</v>
      </c>
      <c r="N3867" t="b">
        <v>0</v>
      </c>
      <c r="O3867" s="6">
        <f t="shared" si="360"/>
        <v>27</v>
      </c>
      <c r="P3867" t="s">
        <v>8271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7">
        <f t="shared" si="361"/>
        <v>5.5</v>
      </c>
      <c r="N3868" t="b">
        <v>0</v>
      </c>
      <c r="O3868" s="6">
        <f t="shared" si="360"/>
        <v>1</v>
      </c>
      <c r="P3868" t="s">
        <v>8271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7">
        <f t="shared" si="361"/>
        <v>50.2</v>
      </c>
      <c r="N3869" t="b">
        <v>0</v>
      </c>
      <c r="O3869" s="6">
        <f t="shared" si="360"/>
        <v>13</v>
      </c>
      <c r="P3869" t="s">
        <v>8271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7">
        <f t="shared" si="361"/>
        <v>10</v>
      </c>
      <c r="N3870" t="b">
        <v>0</v>
      </c>
      <c r="O3870" s="6">
        <f t="shared" si="360"/>
        <v>0</v>
      </c>
      <c r="P3870" t="s">
        <v>8305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7">
        <f t="shared" si="361"/>
        <v>30.133333333333333</v>
      </c>
      <c r="N3871" t="b">
        <v>0</v>
      </c>
      <c r="O3871" s="6">
        <f t="shared" si="360"/>
        <v>3</v>
      </c>
      <c r="P3871" t="s">
        <v>8305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7">
        <f t="shared" si="361"/>
        <v>150</v>
      </c>
      <c r="N3872" t="b">
        <v>0</v>
      </c>
      <c r="O3872" s="6">
        <f t="shared" si="360"/>
        <v>15</v>
      </c>
      <c r="P3872" t="s">
        <v>8305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7">
        <f t="shared" si="361"/>
        <v>13.333333333333334</v>
      </c>
      <c r="N3873" t="b">
        <v>0</v>
      </c>
      <c r="O3873" s="6">
        <f t="shared" si="360"/>
        <v>3</v>
      </c>
      <c r="P3873" t="s">
        <v>8305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7">
        <f t="shared" si="361"/>
        <v>0</v>
      </c>
      <c r="N3874" t="b">
        <v>0</v>
      </c>
      <c r="O3874" s="6">
        <f t="shared" si="360"/>
        <v>0</v>
      </c>
      <c r="P3874" t="s">
        <v>8305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7">
        <f t="shared" si="361"/>
        <v>0</v>
      </c>
      <c r="N3875" t="b">
        <v>0</v>
      </c>
      <c r="O3875" s="6">
        <f t="shared" si="360"/>
        <v>0</v>
      </c>
      <c r="P3875" t="s">
        <v>8305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7">
        <f t="shared" si="361"/>
        <v>0</v>
      </c>
      <c r="N3876" t="b">
        <v>0</v>
      </c>
      <c r="O3876" s="6">
        <f t="shared" si="360"/>
        <v>0</v>
      </c>
      <c r="P3876" t="s">
        <v>8305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7">
        <f t="shared" si="361"/>
        <v>0</v>
      </c>
      <c r="N3877" t="b">
        <v>0</v>
      </c>
      <c r="O3877" s="6">
        <f t="shared" si="360"/>
        <v>0</v>
      </c>
      <c r="P3877" t="s">
        <v>8305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7">
        <f t="shared" si="361"/>
        <v>44.760869565217391</v>
      </c>
      <c r="N3878" t="b">
        <v>0</v>
      </c>
      <c r="O3878" s="6">
        <f t="shared" si="360"/>
        <v>53</v>
      </c>
      <c r="P3878" t="s">
        <v>8305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7">
        <f t="shared" si="361"/>
        <v>88.642857142857139</v>
      </c>
      <c r="N3879" t="b">
        <v>0</v>
      </c>
      <c r="O3879" s="6">
        <f t="shared" si="360"/>
        <v>5</v>
      </c>
      <c r="P3879" t="s">
        <v>8305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7">
        <f t="shared" si="361"/>
        <v>10</v>
      </c>
      <c r="N3880" t="b">
        <v>0</v>
      </c>
      <c r="O3880" s="6">
        <f t="shared" si="360"/>
        <v>0</v>
      </c>
      <c r="P3880" t="s">
        <v>8305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7">
        <f t="shared" si="361"/>
        <v>0</v>
      </c>
      <c r="N3881" t="b">
        <v>0</v>
      </c>
      <c r="O3881" s="6">
        <f t="shared" si="360"/>
        <v>0</v>
      </c>
      <c r="P3881" t="s">
        <v>8305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7">
        <f t="shared" si="361"/>
        <v>57.647058823529413</v>
      </c>
      <c r="N3882" t="b">
        <v>0</v>
      </c>
      <c r="O3882" s="6">
        <f t="shared" si="360"/>
        <v>13</v>
      </c>
      <c r="P3882" t="s">
        <v>8305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7">
        <f t="shared" si="361"/>
        <v>25</v>
      </c>
      <c r="N3883" t="b">
        <v>0</v>
      </c>
      <c r="O3883" s="6">
        <f t="shared" si="360"/>
        <v>5</v>
      </c>
      <c r="P3883" t="s">
        <v>8305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7">
        <f t="shared" si="361"/>
        <v>0</v>
      </c>
      <c r="N3884" t="b">
        <v>0</v>
      </c>
      <c r="O3884" s="6">
        <f t="shared" si="360"/>
        <v>0</v>
      </c>
      <c r="P3884" t="s">
        <v>8305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7">
        <f t="shared" si="361"/>
        <v>0</v>
      </c>
      <c r="N3885" t="b">
        <v>0</v>
      </c>
      <c r="O3885" s="6">
        <f t="shared" si="360"/>
        <v>0</v>
      </c>
      <c r="P3885" t="s">
        <v>8305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7">
        <f t="shared" si="361"/>
        <v>0</v>
      </c>
      <c r="N3886" t="b">
        <v>0</v>
      </c>
      <c r="O3886" s="6">
        <f t="shared" si="360"/>
        <v>0</v>
      </c>
      <c r="P3886" t="s">
        <v>8305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7">
        <f t="shared" si="361"/>
        <v>0</v>
      </c>
      <c r="N3887" t="b">
        <v>0</v>
      </c>
      <c r="O3887" s="6">
        <f t="shared" si="360"/>
        <v>0</v>
      </c>
      <c r="P3887" t="s">
        <v>8305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7">
        <f t="shared" si="361"/>
        <v>0</v>
      </c>
      <c r="N3888" t="b">
        <v>0</v>
      </c>
      <c r="O3888" s="6">
        <f t="shared" si="360"/>
        <v>0</v>
      </c>
      <c r="P3888" t="s">
        <v>8305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7">
        <f t="shared" si="361"/>
        <v>17.5</v>
      </c>
      <c r="N3889" t="b">
        <v>0</v>
      </c>
      <c r="O3889" s="6">
        <f t="shared" si="360"/>
        <v>2</v>
      </c>
      <c r="P3889" t="s">
        <v>8305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7">
        <f t="shared" si="361"/>
        <v>38.714285714285715</v>
      </c>
      <c r="N3890" t="b">
        <v>0</v>
      </c>
      <c r="O3890" s="6">
        <f t="shared" si="360"/>
        <v>27</v>
      </c>
      <c r="P3890" t="s">
        <v>8271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7">
        <f t="shared" si="361"/>
        <v>13.111111111111111</v>
      </c>
      <c r="N3891" t="b">
        <v>0</v>
      </c>
      <c r="O3891" s="6">
        <f t="shared" si="360"/>
        <v>1</v>
      </c>
      <c r="P3891" t="s">
        <v>8271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7">
        <f t="shared" si="361"/>
        <v>315.5</v>
      </c>
      <c r="N3892" t="b">
        <v>0</v>
      </c>
      <c r="O3892" s="6">
        <f t="shared" si="360"/>
        <v>17</v>
      </c>
      <c r="P3892" t="s">
        <v>8271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7">
        <f t="shared" si="361"/>
        <v>37.142857142857146</v>
      </c>
      <c r="N3893" t="b">
        <v>0</v>
      </c>
      <c r="O3893" s="6">
        <f t="shared" si="360"/>
        <v>33</v>
      </c>
      <c r="P3893" t="s">
        <v>8271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7">
        <f t="shared" si="361"/>
        <v>0</v>
      </c>
      <c r="N3894" t="b">
        <v>0</v>
      </c>
      <c r="O3894" s="6">
        <f t="shared" si="360"/>
        <v>0</v>
      </c>
      <c r="P3894" t="s">
        <v>8271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7">
        <f t="shared" si="361"/>
        <v>128.27380952380952</v>
      </c>
      <c r="N3895" t="b">
        <v>0</v>
      </c>
      <c r="O3895" s="6">
        <f t="shared" si="360"/>
        <v>22</v>
      </c>
      <c r="P3895" t="s">
        <v>8271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7">
        <f t="shared" si="361"/>
        <v>47.272727272727273</v>
      </c>
      <c r="N3896" t="b">
        <v>0</v>
      </c>
      <c r="O3896" s="6">
        <f t="shared" si="360"/>
        <v>3</v>
      </c>
      <c r="P3896" t="s">
        <v>8271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7">
        <f t="shared" si="361"/>
        <v>50</v>
      </c>
      <c r="N3897" t="b">
        <v>0</v>
      </c>
      <c r="O3897" s="6">
        <f t="shared" si="360"/>
        <v>5</v>
      </c>
      <c r="P3897" t="s">
        <v>8271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7">
        <f t="shared" si="361"/>
        <v>42.5</v>
      </c>
      <c r="N3898" t="b">
        <v>0</v>
      </c>
      <c r="O3898" s="6">
        <f t="shared" si="360"/>
        <v>11</v>
      </c>
      <c r="P3898" t="s">
        <v>8271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7">
        <f t="shared" si="361"/>
        <v>44</v>
      </c>
      <c r="N3899" t="b">
        <v>0</v>
      </c>
      <c r="O3899" s="6">
        <f t="shared" si="360"/>
        <v>18</v>
      </c>
      <c r="P3899" t="s">
        <v>8271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7">
        <f t="shared" si="361"/>
        <v>50.875</v>
      </c>
      <c r="N3900" t="b">
        <v>0</v>
      </c>
      <c r="O3900" s="6">
        <f t="shared" si="360"/>
        <v>33</v>
      </c>
      <c r="P3900" t="s">
        <v>8271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7">
        <f t="shared" si="361"/>
        <v>62.5</v>
      </c>
      <c r="N3901" t="b">
        <v>0</v>
      </c>
      <c r="O3901" s="6">
        <f t="shared" si="360"/>
        <v>1</v>
      </c>
      <c r="P3901" t="s">
        <v>8271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7">
        <f t="shared" si="361"/>
        <v>27</v>
      </c>
      <c r="N3902" t="b">
        <v>0</v>
      </c>
      <c r="O3902" s="6">
        <f t="shared" si="360"/>
        <v>5</v>
      </c>
      <c r="P3902" t="s">
        <v>8271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7">
        <f t="shared" si="361"/>
        <v>25</v>
      </c>
      <c r="N3903" t="b">
        <v>0</v>
      </c>
      <c r="O3903" s="6">
        <f t="shared" si="360"/>
        <v>1</v>
      </c>
      <c r="P3903" t="s">
        <v>8271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7">
        <f t="shared" si="361"/>
        <v>47.258064516129032</v>
      </c>
      <c r="N3904" t="b">
        <v>0</v>
      </c>
      <c r="O3904" s="6">
        <f t="shared" si="360"/>
        <v>49</v>
      </c>
      <c r="P3904" t="s">
        <v>8271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7">
        <f t="shared" si="361"/>
        <v>0</v>
      </c>
      <c r="N3905" t="b">
        <v>0</v>
      </c>
      <c r="O3905" s="6">
        <f t="shared" si="360"/>
        <v>0</v>
      </c>
      <c r="P3905" t="s">
        <v>8271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7">
        <f t="shared" si="361"/>
        <v>1.5</v>
      </c>
      <c r="N3906" t="b">
        <v>0</v>
      </c>
      <c r="O3906" s="6">
        <f t="shared" ref="O3906:O3969" si="366">ROUND((E3906/D3906)*100,0)</f>
        <v>0</v>
      </c>
      <c r="P3906" t="s">
        <v>8271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7">
        <f t="shared" ref="M3907:M3970" si="367">IF(L3907 = 0, 0, E3907/L3907)</f>
        <v>24.714285714285715</v>
      </c>
      <c r="N3907" t="b">
        <v>0</v>
      </c>
      <c r="O3907" s="6">
        <f t="shared" si="366"/>
        <v>12</v>
      </c>
      <c r="P3907" t="s">
        <v>8271</v>
      </c>
      <c r="Q3907" t="str">
        <f t="shared" ref="Q3907:Q3970" si="368">LEFT(P3907,FIND("/",P3907)-1)</f>
        <v>theater</v>
      </c>
      <c r="R3907" t="str">
        <f t="shared" ref="R3907:R3970" si="369">REPLACE(P3907,1,FIND("/",P3907),"")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7">
        <f t="shared" si="367"/>
        <v>63.125</v>
      </c>
      <c r="N3908" t="b">
        <v>0</v>
      </c>
      <c r="O3908" s="6">
        <f t="shared" si="366"/>
        <v>67</v>
      </c>
      <c r="P3908" t="s">
        <v>8271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7">
        <f t="shared" si="367"/>
        <v>38.25</v>
      </c>
      <c r="N3909" t="b">
        <v>0</v>
      </c>
      <c r="O3909" s="6">
        <f t="shared" si="366"/>
        <v>15</v>
      </c>
      <c r="P3909" t="s">
        <v>8271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7">
        <f t="shared" si="367"/>
        <v>16.25</v>
      </c>
      <c r="N3910" t="b">
        <v>0</v>
      </c>
      <c r="O3910" s="6">
        <f t="shared" si="366"/>
        <v>9</v>
      </c>
      <c r="P3910" t="s">
        <v>8271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7">
        <f t="shared" si="367"/>
        <v>33.75</v>
      </c>
      <c r="N3911" t="b">
        <v>0</v>
      </c>
      <c r="O3911" s="6">
        <f t="shared" si="366"/>
        <v>0</v>
      </c>
      <c r="P3911" t="s">
        <v>8271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7">
        <f t="shared" si="367"/>
        <v>61.666666666666664</v>
      </c>
      <c r="N3912" t="b">
        <v>0</v>
      </c>
      <c r="O3912" s="6">
        <f t="shared" si="366"/>
        <v>3</v>
      </c>
      <c r="P3912" t="s">
        <v>8271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7">
        <f t="shared" si="367"/>
        <v>83.138888888888886</v>
      </c>
      <c r="N3913" t="b">
        <v>0</v>
      </c>
      <c r="O3913" s="6">
        <f t="shared" si="366"/>
        <v>37</v>
      </c>
      <c r="P3913" t="s">
        <v>8271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7">
        <f t="shared" si="367"/>
        <v>1</v>
      </c>
      <c r="N3914" t="b">
        <v>0</v>
      </c>
      <c r="O3914" s="6">
        <f t="shared" si="366"/>
        <v>0</v>
      </c>
      <c r="P3914" t="s">
        <v>8271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7">
        <f t="shared" si="367"/>
        <v>142.85714285714286</v>
      </c>
      <c r="N3915" t="b">
        <v>0</v>
      </c>
      <c r="O3915" s="6">
        <f t="shared" si="366"/>
        <v>10</v>
      </c>
      <c r="P3915" t="s">
        <v>8271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7">
        <f t="shared" si="367"/>
        <v>33.666666666666664</v>
      </c>
      <c r="N3916" t="b">
        <v>0</v>
      </c>
      <c r="O3916" s="6">
        <f t="shared" si="366"/>
        <v>36</v>
      </c>
      <c r="P3916" t="s">
        <v>8271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7">
        <f t="shared" si="367"/>
        <v>5</v>
      </c>
      <c r="N3917" t="b">
        <v>0</v>
      </c>
      <c r="O3917" s="6">
        <f t="shared" si="366"/>
        <v>0</v>
      </c>
      <c r="P3917" t="s">
        <v>8271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7">
        <f t="shared" si="367"/>
        <v>0</v>
      </c>
      <c r="N3918" t="b">
        <v>0</v>
      </c>
      <c r="O3918" s="6">
        <f t="shared" si="366"/>
        <v>0</v>
      </c>
      <c r="P3918" t="s">
        <v>8271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7">
        <f t="shared" si="367"/>
        <v>10</v>
      </c>
      <c r="N3919" t="b">
        <v>0</v>
      </c>
      <c r="O3919" s="6">
        <f t="shared" si="366"/>
        <v>0</v>
      </c>
      <c r="P3919" t="s">
        <v>8271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7">
        <f t="shared" si="367"/>
        <v>40</v>
      </c>
      <c r="N3920" t="b">
        <v>0</v>
      </c>
      <c r="O3920" s="6">
        <f t="shared" si="366"/>
        <v>0</v>
      </c>
      <c r="P3920" t="s">
        <v>8271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7">
        <f t="shared" si="367"/>
        <v>30</v>
      </c>
      <c r="N3921" t="b">
        <v>0</v>
      </c>
      <c r="O3921" s="6">
        <f t="shared" si="366"/>
        <v>2</v>
      </c>
      <c r="P3921" t="s">
        <v>8271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7">
        <f t="shared" si="367"/>
        <v>45</v>
      </c>
      <c r="N3922" t="b">
        <v>0</v>
      </c>
      <c r="O3922" s="6">
        <f t="shared" si="366"/>
        <v>5</v>
      </c>
      <c r="P3922" t="s">
        <v>8271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7">
        <f t="shared" si="367"/>
        <v>0</v>
      </c>
      <c r="N3923" t="b">
        <v>0</v>
      </c>
      <c r="O3923" s="6">
        <f t="shared" si="366"/>
        <v>0</v>
      </c>
      <c r="P3923" t="s">
        <v>8271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7">
        <f t="shared" si="367"/>
        <v>10.166666666666666</v>
      </c>
      <c r="N3924" t="b">
        <v>0</v>
      </c>
      <c r="O3924" s="6">
        <f t="shared" si="366"/>
        <v>8</v>
      </c>
      <c r="P3924" t="s">
        <v>8271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7">
        <f t="shared" si="367"/>
        <v>81.411764705882348</v>
      </c>
      <c r="N3925" t="b">
        <v>0</v>
      </c>
      <c r="O3925" s="6">
        <f t="shared" si="366"/>
        <v>12</v>
      </c>
      <c r="P3925" t="s">
        <v>8271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7">
        <f t="shared" si="367"/>
        <v>57.25</v>
      </c>
      <c r="N3926" t="b">
        <v>0</v>
      </c>
      <c r="O3926" s="6">
        <f t="shared" si="366"/>
        <v>15</v>
      </c>
      <c r="P3926" t="s">
        <v>8271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7">
        <f t="shared" si="367"/>
        <v>5</v>
      </c>
      <c r="N3927" t="b">
        <v>0</v>
      </c>
      <c r="O3927" s="6">
        <f t="shared" si="366"/>
        <v>10</v>
      </c>
      <c r="P3927" t="s">
        <v>8271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7">
        <f t="shared" si="367"/>
        <v>15</v>
      </c>
      <c r="N3928" t="b">
        <v>0</v>
      </c>
      <c r="O3928" s="6">
        <f t="shared" si="366"/>
        <v>0</v>
      </c>
      <c r="P3928" t="s">
        <v>8271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7">
        <f t="shared" si="367"/>
        <v>12.5</v>
      </c>
      <c r="N3929" t="b">
        <v>0</v>
      </c>
      <c r="O3929" s="6">
        <f t="shared" si="366"/>
        <v>1</v>
      </c>
      <c r="P3929" t="s">
        <v>8271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7">
        <f t="shared" si="367"/>
        <v>93</v>
      </c>
      <c r="N3930" t="b">
        <v>0</v>
      </c>
      <c r="O3930" s="6">
        <f t="shared" si="366"/>
        <v>13</v>
      </c>
      <c r="P3930" t="s">
        <v>8271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7">
        <f t="shared" si="367"/>
        <v>32.357142857142854</v>
      </c>
      <c r="N3931" t="b">
        <v>0</v>
      </c>
      <c r="O3931" s="6">
        <f t="shared" si="366"/>
        <v>2</v>
      </c>
      <c r="P3931" t="s">
        <v>8271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7">
        <f t="shared" si="367"/>
        <v>0</v>
      </c>
      <c r="N3932" t="b">
        <v>0</v>
      </c>
      <c r="O3932" s="6">
        <f t="shared" si="366"/>
        <v>0</v>
      </c>
      <c r="P3932" t="s">
        <v>8271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7">
        <f t="shared" si="367"/>
        <v>0</v>
      </c>
      <c r="N3933" t="b">
        <v>0</v>
      </c>
      <c r="O3933" s="6">
        <f t="shared" si="366"/>
        <v>0</v>
      </c>
      <c r="P3933" t="s">
        <v>8271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7">
        <f t="shared" si="367"/>
        <v>1</v>
      </c>
      <c r="N3934" t="b">
        <v>0</v>
      </c>
      <c r="O3934" s="6">
        <f t="shared" si="366"/>
        <v>0</v>
      </c>
      <c r="P3934" t="s">
        <v>8271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7">
        <f t="shared" si="367"/>
        <v>91.833333333333329</v>
      </c>
      <c r="N3935" t="b">
        <v>0</v>
      </c>
      <c r="O3935" s="6">
        <f t="shared" si="366"/>
        <v>16</v>
      </c>
      <c r="P3935" t="s">
        <v>8271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7">
        <f t="shared" si="367"/>
        <v>45.833333333333336</v>
      </c>
      <c r="N3936" t="b">
        <v>0</v>
      </c>
      <c r="O3936" s="6">
        <f t="shared" si="366"/>
        <v>11</v>
      </c>
      <c r="P3936" t="s">
        <v>8271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7">
        <f t="shared" si="367"/>
        <v>57.173913043478258</v>
      </c>
      <c r="N3937" t="b">
        <v>0</v>
      </c>
      <c r="O3937" s="6">
        <f t="shared" si="366"/>
        <v>44</v>
      </c>
      <c r="P3937" t="s">
        <v>8271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7">
        <f t="shared" si="367"/>
        <v>0</v>
      </c>
      <c r="N3938" t="b">
        <v>0</v>
      </c>
      <c r="O3938" s="6">
        <f t="shared" si="366"/>
        <v>0</v>
      </c>
      <c r="P3938" t="s">
        <v>8271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7">
        <f t="shared" si="367"/>
        <v>248.5</v>
      </c>
      <c r="N3939" t="b">
        <v>0</v>
      </c>
      <c r="O3939" s="6">
        <f t="shared" si="366"/>
        <v>86</v>
      </c>
      <c r="P3939" t="s">
        <v>8271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7">
        <f t="shared" si="367"/>
        <v>79.400000000000006</v>
      </c>
      <c r="N3940" t="b">
        <v>0</v>
      </c>
      <c r="O3940" s="6">
        <f t="shared" si="366"/>
        <v>12</v>
      </c>
      <c r="P3940" t="s">
        <v>8271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7">
        <f t="shared" si="367"/>
        <v>5</v>
      </c>
      <c r="N3941" t="b">
        <v>0</v>
      </c>
      <c r="O3941" s="6">
        <f t="shared" si="366"/>
        <v>0</v>
      </c>
      <c r="P3941" t="s">
        <v>8271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7">
        <f t="shared" si="367"/>
        <v>5.5</v>
      </c>
      <c r="N3942" t="b">
        <v>0</v>
      </c>
      <c r="O3942" s="6">
        <f t="shared" si="366"/>
        <v>0</v>
      </c>
      <c r="P3942" t="s">
        <v>8271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7">
        <f t="shared" si="367"/>
        <v>25</v>
      </c>
      <c r="N3943" t="b">
        <v>0</v>
      </c>
      <c r="O3943" s="6">
        <f t="shared" si="366"/>
        <v>1</v>
      </c>
      <c r="P3943" t="s">
        <v>8271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7">
        <f t="shared" si="367"/>
        <v>0</v>
      </c>
      <c r="N3944" t="b">
        <v>0</v>
      </c>
      <c r="O3944" s="6">
        <f t="shared" si="366"/>
        <v>0</v>
      </c>
      <c r="P3944" t="s">
        <v>8271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7">
        <f t="shared" si="367"/>
        <v>137.07692307692307</v>
      </c>
      <c r="N3945" t="b">
        <v>0</v>
      </c>
      <c r="O3945" s="6">
        <f t="shared" si="366"/>
        <v>36</v>
      </c>
      <c r="P3945" t="s">
        <v>8271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7">
        <f t="shared" si="367"/>
        <v>0</v>
      </c>
      <c r="N3946" t="b">
        <v>0</v>
      </c>
      <c r="O3946" s="6">
        <f t="shared" si="366"/>
        <v>0</v>
      </c>
      <c r="P3946" t="s">
        <v>8271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7">
        <f t="shared" si="367"/>
        <v>5</v>
      </c>
      <c r="N3947" t="b">
        <v>0</v>
      </c>
      <c r="O3947" s="6">
        <f t="shared" si="366"/>
        <v>0</v>
      </c>
      <c r="P3947" t="s">
        <v>8271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7">
        <f t="shared" si="367"/>
        <v>39</v>
      </c>
      <c r="N3948" t="b">
        <v>0</v>
      </c>
      <c r="O3948" s="6">
        <f t="shared" si="366"/>
        <v>3</v>
      </c>
      <c r="P3948" t="s">
        <v>8271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7">
        <f t="shared" si="367"/>
        <v>50.5</v>
      </c>
      <c r="N3949" t="b">
        <v>0</v>
      </c>
      <c r="O3949" s="6">
        <f t="shared" si="366"/>
        <v>3</v>
      </c>
      <c r="P3949" t="s">
        <v>8271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7">
        <f t="shared" si="367"/>
        <v>0</v>
      </c>
      <c r="N3950" t="b">
        <v>0</v>
      </c>
      <c r="O3950" s="6">
        <f t="shared" si="366"/>
        <v>0</v>
      </c>
      <c r="P3950" t="s">
        <v>8271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7">
        <f t="shared" si="367"/>
        <v>49.28125</v>
      </c>
      <c r="N3951" t="b">
        <v>0</v>
      </c>
      <c r="O3951" s="6">
        <f t="shared" si="366"/>
        <v>16</v>
      </c>
      <c r="P3951" t="s">
        <v>8271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7">
        <f t="shared" si="367"/>
        <v>25</v>
      </c>
      <c r="N3952" t="b">
        <v>0</v>
      </c>
      <c r="O3952" s="6">
        <f t="shared" si="366"/>
        <v>1</v>
      </c>
      <c r="P3952" t="s">
        <v>8271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7">
        <f t="shared" si="367"/>
        <v>1</v>
      </c>
      <c r="N3953" t="b">
        <v>0</v>
      </c>
      <c r="O3953" s="6">
        <f t="shared" si="366"/>
        <v>0</v>
      </c>
      <c r="P3953" t="s">
        <v>8271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7">
        <f t="shared" si="367"/>
        <v>25</v>
      </c>
      <c r="N3954" t="b">
        <v>0</v>
      </c>
      <c r="O3954" s="6">
        <f t="shared" si="366"/>
        <v>0</v>
      </c>
      <c r="P3954" t="s">
        <v>8271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7">
        <f t="shared" si="367"/>
        <v>0</v>
      </c>
      <c r="N3955" t="b">
        <v>0</v>
      </c>
      <c r="O3955" s="6">
        <f t="shared" si="366"/>
        <v>0</v>
      </c>
      <c r="P3955" t="s">
        <v>8271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7">
        <f t="shared" si="367"/>
        <v>0</v>
      </c>
      <c r="N3956" t="b">
        <v>0</v>
      </c>
      <c r="O3956" s="6">
        <f t="shared" si="366"/>
        <v>0</v>
      </c>
      <c r="P3956" t="s">
        <v>8271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7">
        <f t="shared" si="367"/>
        <v>53.125</v>
      </c>
      <c r="N3957" t="b">
        <v>0</v>
      </c>
      <c r="O3957" s="6">
        <f t="shared" si="366"/>
        <v>24</v>
      </c>
      <c r="P3957" t="s">
        <v>8271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7">
        <f t="shared" si="367"/>
        <v>0</v>
      </c>
      <c r="N3958" t="b">
        <v>0</v>
      </c>
      <c r="O3958" s="6">
        <f t="shared" si="366"/>
        <v>0</v>
      </c>
      <c r="P3958" t="s">
        <v>8271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7">
        <f t="shared" si="367"/>
        <v>7</v>
      </c>
      <c r="N3959" t="b">
        <v>0</v>
      </c>
      <c r="O3959" s="6">
        <f t="shared" si="366"/>
        <v>0</v>
      </c>
      <c r="P3959" t="s">
        <v>8271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7">
        <f t="shared" si="367"/>
        <v>40.0625</v>
      </c>
      <c r="N3960" t="b">
        <v>0</v>
      </c>
      <c r="O3960" s="6">
        <f t="shared" si="366"/>
        <v>32</v>
      </c>
      <c r="P3960" t="s">
        <v>8271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7">
        <f t="shared" si="367"/>
        <v>24.333333333333332</v>
      </c>
      <c r="N3961" t="b">
        <v>0</v>
      </c>
      <c r="O3961" s="6">
        <f t="shared" si="366"/>
        <v>24</v>
      </c>
      <c r="P3961" t="s">
        <v>8271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7">
        <f t="shared" si="367"/>
        <v>11.25</v>
      </c>
      <c r="N3962" t="b">
        <v>0</v>
      </c>
      <c r="O3962" s="6">
        <f t="shared" si="366"/>
        <v>2</v>
      </c>
      <c r="P3962" t="s">
        <v>8271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7">
        <f t="shared" si="367"/>
        <v>10.5</v>
      </c>
      <c r="N3963" t="b">
        <v>0</v>
      </c>
      <c r="O3963" s="6">
        <f t="shared" si="366"/>
        <v>0</v>
      </c>
      <c r="P3963" t="s">
        <v>8271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7">
        <f t="shared" si="367"/>
        <v>15</v>
      </c>
      <c r="N3964" t="b">
        <v>0</v>
      </c>
      <c r="O3964" s="6">
        <f t="shared" si="366"/>
        <v>3</v>
      </c>
      <c r="P3964" t="s">
        <v>8271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7">
        <f t="shared" si="367"/>
        <v>0</v>
      </c>
      <c r="N3965" t="b">
        <v>0</v>
      </c>
      <c r="O3965" s="6">
        <f t="shared" si="366"/>
        <v>0</v>
      </c>
      <c r="P3965" t="s">
        <v>8271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7">
        <f t="shared" si="367"/>
        <v>42</v>
      </c>
      <c r="N3966" t="b">
        <v>0</v>
      </c>
      <c r="O3966" s="6">
        <f t="shared" si="366"/>
        <v>6</v>
      </c>
      <c r="P3966" t="s">
        <v>8271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7">
        <f t="shared" si="367"/>
        <v>71.25</v>
      </c>
      <c r="N3967" t="b">
        <v>0</v>
      </c>
      <c r="O3967" s="6">
        <f t="shared" si="366"/>
        <v>14</v>
      </c>
      <c r="P3967" t="s">
        <v>8271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7">
        <f t="shared" si="367"/>
        <v>22.5</v>
      </c>
      <c r="N3968" t="b">
        <v>0</v>
      </c>
      <c r="O3968" s="6">
        <f t="shared" si="366"/>
        <v>1</v>
      </c>
      <c r="P3968" t="s">
        <v>8271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7">
        <f t="shared" si="367"/>
        <v>41</v>
      </c>
      <c r="N3969" t="b">
        <v>0</v>
      </c>
      <c r="O3969" s="6">
        <f t="shared" si="366"/>
        <v>24</v>
      </c>
      <c r="P3969" t="s">
        <v>8271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7">
        <f t="shared" si="367"/>
        <v>47.909090909090907</v>
      </c>
      <c r="N3970" t="b">
        <v>0</v>
      </c>
      <c r="O3970" s="6">
        <f t="shared" ref="O3970:O4033" si="372">ROUND((E3970/D3970)*100,0)</f>
        <v>11</v>
      </c>
      <c r="P3970" t="s">
        <v>8271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7">
        <f t="shared" ref="M3971:M4034" si="373">IF(L3971 = 0, 0, E3971/L3971)</f>
        <v>35.166666666666664</v>
      </c>
      <c r="N3971" t="b">
        <v>0</v>
      </c>
      <c r="O3971" s="6">
        <f t="shared" si="372"/>
        <v>7</v>
      </c>
      <c r="P3971" t="s">
        <v>8271</v>
      </c>
      <c r="Q3971" t="str">
        <f t="shared" ref="Q3971:Q4034" si="374">LEFT(P3971,FIND("/",P3971)-1)</f>
        <v>theater</v>
      </c>
      <c r="R3971" t="str">
        <f t="shared" ref="R3971:R4034" si="375">REPLACE(P3971,1,FIND("/",P3971),"")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7">
        <f t="shared" si="373"/>
        <v>5.5</v>
      </c>
      <c r="N3972" t="b">
        <v>0</v>
      </c>
      <c r="O3972" s="6">
        <f t="shared" si="372"/>
        <v>0</v>
      </c>
      <c r="P3972" t="s">
        <v>8271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7">
        <f t="shared" si="373"/>
        <v>22.666666666666668</v>
      </c>
      <c r="N3973" t="b">
        <v>0</v>
      </c>
      <c r="O3973" s="6">
        <f t="shared" si="372"/>
        <v>1</v>
      </c>
      <c r="P3973" t="s">
        <v>8271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7">
        <f t="shared" si="373"/>
        <v>26.375</v>
      </c>
      <c r="N3974" t="b">
        <v>0</v>
      </c>
      <c r="O3974" s="6">
        <f t="shared" si="372"/>
        <v>21</v>
      </c>
      <c r="P3974" t="s">
        <v>8271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7">
        <f t="shared" si="373"/>
        <v>105.54054054054055</v>
      </c>
      <c r="N3975" t="b">
        <v>0</v>
      </c>
      <c r="O3975" s="6">
        <f t="shared" si="372"/>
        <v>78</v>
      </c>
      <c r="P3975" t="s">
        <v>8271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7">
        <f t="shared" si="373"/>
        <v>29.09090909090909</v>
      </c>
      <c r="N3976" t="b">
        <v>0</v>
      </c>
      <c r="O3976" s="6">
        <f t="shared" si="372"/>
        <v>32</v>
      </c>
      <c r="P3976" t="s">
        <v>8271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7">
        <f t="shared" si="373"/>
        <v>0</v>
      </c>
      <c r="N3977" t="b">
        <v>0</v>
      </c>
      <c r="O3977" s="6">
        <f t="shared" si="372"/>
        <v>0</v>
      </c>
      <c r="P3977" t="s">
        <v>8271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7">
        <f t="shared" si="373"/>
        <v>62</v>
      </c>
      <c r="N3978" t="b">
        <v>0</v>
      </c>
      <c r="O3978" s="6">
        <f t="shared" si="372"/>
        <v>48</v>
      </c>
      <c r="P3978" t="s">
        <v>8271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7">
        <f t="shared" si="373"/>
        <v>217.5</v>
      </c>
      <c r="N3979" t="b">
        <v>0</v>
      </c>
      <c r="O3979" s="6">
        <f t="shared" si="372"/>
        <v>1</v>
      </c>
      <c r="P3979" t="s">
        <v>8271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7">
        <f t="shared" si="373"/>
        <v>26.75</v>
      </c>
      <c r="N3980" t="b">
        <v>0</v>
      </c>
      <c r="O3980" s="6">
        <f t="shared" si="372"/>
        <v>11</v>
      </c>
      <c r="P3980" t="s">
        <v>8271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7">
        <f t="shared" si="373"/>
        <v>18.333333333333332</v>
      </c>
      <c r="N3981" t="b">
        <v>0</v>
      </c>
      <c r="O3981" s="6">
        <f t="shared" si="372"/>
        <v>2</v>
      </c>
      <c r="P3981" t="s">
        <v>8271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7">
        <f t="shared" si="373"/>
        <v>64.285714285714292</v>
      </c>
      <c r="N3982" t="b">
        <v>0</v>
      </c>
      <c r="O3982" s="6">
        <f t="shared" si="372"/>
        <v>18</v>
      </c>
      <c r="P3982" t="s">
        <v>8271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7">
        <f t="shared" si="373"/>
        <v>175</v>
      </c>
      <c r="N3983" t="b">
        <v>0</v>
      </c>
      <c r="O3983" s="6">
        <f t="shared" si="372"/>
        <v>4</v>
      </c>
      <c r="P3983" t="s">
        <v>8271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7">
        <f t="shared" si="373"/>
        <v>34</v>
      </c>
      <c r="N3984" t="b">
        <v>0</v>
      </c>
      <c r="O3984" s="6">
        <f t="shared" si="372"/>
        <v>20</v>
      </c>
      <c r="P3984" t="s">
        <v>8271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7">
        <f t="shared" si="373"/>
        <v>84.282608695652172</v>
      </c>
      <c r="N3985" t="b">
        <v>0</v>
      </c>
      <c r="O3985" s="6">
        <f t="shared" si="372"/>
        <v>35</v>
      </c>
      <c r="P3985" t="s">
        <v>8271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7">
        <f t="shared" si="373"/>
        <v>9.5</v>
      </c>
      <c r="N3986" t="b">
        <v>0</v>
      </c>
      <c r="O3986" s="6">
        <f t="shared" si="372"/>
        <v>6</v>
      </c>
      <c r="P3986" t="s">
        <v>8271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7">
        <f t="shared" si="373"/>
        <v>33.736842105263158</v>
      </c>
      <c r="N3987" t="b">
        <v>0</v>
      </c>
      <c r="O3987" s="6">
        <f t="shared" si="372"/>
        <v>32</v>
      </c>
      <c r="P3987" t="s">
        <v>8271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7">
        <f t="shared" si="373"/>
        <v>37.53846153846154</v>
      </c>
      <c r="N3988" t="b">
        <v>0</v>
      </c>
      <c r="O3988" s="6">
        <f t="shared" si="372"/>
        <v>10</v>
      </c>
      <c r="P3988" t="s">
        <v>8271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7">
        <f t="shared" si="373"/>
        <v>11.615384615384615</v>
      </c>
      <c r="N3989" t="b">
        <v>0</v>
      </c>
      <c r="O3989" s="6">
        <f t="shared" si="372"/>
        <v>38</v>
      </c>
      <c r="P3989" t="s">
        <v>8271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7">
        <f t="shared" si="373"/>
        <v>8</v>
      </c>
      <c r="N3990" t="b">
        <v>0</v>
      </c>
      <c r="O3990" s="6">
        <f t="shared" si="372"/>
        <v>2</v>
      </c>
      <c r="P3990" t="s">
        <v>8271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7">
        <f t="shared" si="373"/>
        <v>0</v>
      </c>
      <c r="N3991" t="b">
        <v>0</v>
      </c>
      <c r="O3991" s="6">
        <f t="shared" si="372"/>
        <v>0</v>
      </c>
      <c r="P3991" t="s">
        <v>8271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7">
        <f t="shared" si="373"/>
        <v>23</v>
      </c>
      <c r="N3992" t="b">
        <v>0</v>
      </c>
      <c r="O3992" s="6">
        <f t="shared" si="372"/>
        <v>4</v>
      </c>
      <c r="P3992" t="s">
        <v>8271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7">
        <f t="shared" si="373"/>
        <v>100</v>
      </c>
      <c r="N3993" t="b">
        <v>0</v>
      </c>
      <c r="O3993" s="6">
        <f t="shared" si="372"/>
        <v>20</v>
      </c>
      <c r="P3993" t="s">
        <v>8271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7">
        <f t="shared" si="373"/>
        <v>60.111111111111114</v>
      </c>
      <c r="N3994" t="b">
        <v>0</v>
      </c>
      <c r="O3994" s="6">
        <f t="shared" si="372"/>
        <v>5</v>
      </c>
      <c r="P3994" t="s">
        <v>8271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7">
        <f t="shared" si="373"/>
        <v>3</v>
      </c>
      <c r="N3995" t="b">
        <v>0</v>
      </c>
      <c r="O3995" s="6">
        <f t="shared" si="372"/>
        <v>0</v>
      </c>
      <c r="P3995" t="s">
        <v>8271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7">
        <f t="shared" si="373"/>
        <v>5</v>
      </c>
      <c r="N3996" t="b">
        <v>0</v>
      </c>
      <c r="O3996" s="6">
        <f t="shared" si="372"/>
        <v>0</v>
      </c>
      <c r="P3996" t="s">
        <v>8271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7">
        <f t="shared" si="373"/>
        <v>17.5</v>
      </c>
      <c r="N3997" t="b">
        <v>0</v>
      </c>
      <c r="O3997" s="6">
        <f t="shared" si="372"/>
        <v>35</v>
      </c>
      <c r="P3997" t="s">
        <v>8271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7">
        <f t="shared" si="373"/>
        <v>29.235294117647058</v>
      </c>
      <c r="N3998" t="b">
        <v>0</v>
      </c>
      <c r="O3998" s="6">
        <f t="shared" si="372"/>
        <v>17</v>
      </c>
      <c r="P3998" t="s">
        <v>8271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7">
        <f t="shared" si="373"/>
        <v>0</v>
      </c>
      <c r="N3999" t="b">
        <v>0</v>
      </c>
      <c r="O3999" s="6">
        <f t="shared" si="372"/>
        <v>0</v>
      </c>
      <c r="P3999" t="s">
        <v>8271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7">
        <f t="shared" si="373"/>
        <v>59.583333333333336</v>
      </c>
      <c r="N4000" t="b">
        <v>0</v>
      </c>
      <c r="O4000" s="6">
        <f t="shared" si="372"/>
        <v>57</v>
      </c>
      <c r="P4000" t="s">
        <v>8271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7">
        <f t="shared" si="373"/>
        <v>82.571428571428569</v>
      </c>
      <c r="N4001" t="b">
        <v>0</v>
      </c>
      <c r="O4001" s="6">
        <f t="shared" si="372"/>
        <v>17</v>
      </c>
      <c r="P4001" t="s">
        <v>8271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7">
        <f t="shared" si="373"/>
        <v>10</v>
      </c>
      <c r="N4002" t="b">
        <v>0</v>
      </c>
      <c r="O4002" s="6">
        <f t="shared" si="372"/>
        <v>0</v>
      </c>
      <c r="P4002" t="s">
        <v>8271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7">
        <f t="shared" si="373"/>
        <v>32.357142857142854</v>
      </c>
      <c r="N4003" t="b">
        <v>0</v>
      </c>
      <c r="O4003" s="6">
        <f t="shared" si="372"/>
        <v>38</v>
      </c>
      <c r="P4003" t="s">
        <v>8271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7">
        <f t="shared" si="373"/>
        <v>5.75</v>
      </c>
      <c r="N4004" t="b">
        <v>0</v>
      </c>
      <c r="O4004" s="6">
        <f t="shared" si="372"/>
        <v>2</v>
      </c>
      <c r="P4004" t="s">
        <v>8271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7">
        <f t="shared" si="373"/>
        <v>100.5</v>
      </c>
      <c r="N4005" t="b">
        <v>0</v>
      </c>
      <c r="O4005" s="6">
        <f t="shared" si="372"/>
        <v>10</v>
      </c>
      <c r="P4005" t="s">
        <v>8271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7">
        <f t="shared" si="373"/>
        <v>1</v>
      </c>
      <c r="N4006" t="b">
        <v>0</v>
      </c>
      <c r="O4006" s="6">
        <f t="shared" si="372"/>
        <v>0</v>
      </c>
      <c r="P4006" t="s">
        <v>8271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7">
        <f t="shared" si="373"/>
        <v>20</v>
      </c>
      <c r="N4007" t="b">
        <v>0</v>
      </c>
      <c r="O4007" s="6">
        <f t="shared" si="372"/>
        <v>1</v>
      </c>
      <c r="P4007" t="s">
        <v>8271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7">
        <f t="shared" si="373"/>
        <v>2</v>
      </c>
      <c r="N4008" t="b">
        <v>0</v>
      </c>
      <c r="O4008" s="6">
        <f t="shared" si="372"/>
        <v>0</v>
      </c>
      <c r="P4008" t="s">
        <v>8271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7">
        <f t="shared" si="373"/>
        <v>5</v>
      </c>
      <c r="N4009" t="b">
        <v>0</v>
      </c>
      <c r="O4009" s="6">
        <f t="shared" si="372"/>
        <v>0</v>
      </c>
      <c r="P4009" t="s">
        <v>8271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7">
        <f t="shared" si="373"/>
        <v>15</v>
      </c>
      <c r="N4010" t="b">
        <v>0</v>
      </c>
      <c r="O4010" s="6">
        <f t="shared" si="372"/>
        <v>6</v>
      </c>
      <c r="P4010" t="s">
        <v>8271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7">
        <f t="shared" si="373"/>
        <v>25</v>
      </c>
      <c r="N4011" t="b">
        <v>0</v>
      </c>
      <c r="O4011" s="6">
        <f t="shared" si="372"/>
        <v>4</v>
      </c>
      <c r="P4011" t="s">
        <v>8271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7">
        <f t="shared" si="373"/>
        <v>45.842105263157897</v>
      </c>
      <c r="N4012" t="b">
        <v>0</v>
      </c>
      <c r="O4012" s="6">
        <f t="shared" si="372"/>
        <v>24</v>
      </c>
      <c r="P4012" t="s">
        <v>8271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7">
        <f t="shared" si="373"/>
        <v>4.75</v>
      </c>
      <c r="N4013" t="b">
        <v>0</v>
      </c>
      <c r="O4013" s="6">
        <f t="shared" si="372"/>
        <v>8</v>
      </c>
      <c r="P4013" t="s">
        <v>8271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7">
        <f t="shared" si="373"/>
        <v>0</v>
      </c>
      <c r="N4014" t="b">
        <v>0</v>
      </c>
      <c r="O4014" s="6">
        <f t="shared" si="372"/>
        <v>0</v>
      </c>
      <c r="P4014" t="s">
        <v>8271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7">
        <f t="shared" si="373"/>
        <v>13</v>
      </c>
      <c r="N4015" t="b">
        <v>0</v>
      </c>
      <c r="O4015" s="6">
        <f t="shared" si="372"/>
        <v>1</v>
      </c>
      <c r="P4015" t="s">
        <v>8271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7">
        <f t="shared" si="373"/>
        <v>0</v>
      </c>
      <c r="N4016" t="b">
        <v>0</v>
      </c>
      <c r="O4016" s="6">
        <f t="shared" si="372"/>
        <v>0</v>
      </c>
      <c r="P4016" t="s">
        <v>8271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7">
        <f t="shared" si="373"/>
        <v>1</v>
      </c>
      <c r="N4017" t="b">
        <v>0</v>
      </c>
      <c r="O4017" s="6">
        <f t="shared" si="372"/>
        <v>0</v>
      </c>
      <c r="P4017" t="s">
        <v>8271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7">
        <f t="shared" si="373"/>
        <v>10</v>
      </c>
      <c r="N4018" t="b">
        <v>0</v>
      </c>
      <c r="O4018" s="6">
        <f t="shared" si="372"/>
        <v>14</v>
      </c>
      <c r="P4018" t="s">
        <v>8271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7">
        <f t="shared" si="373"/>
        <v>52.5</v>
      </c>
      <c r="N4019" t="b">
        <v>0</v>
      </c>
      <c r="O4019" s="6">
        <f t="shared" si="372"/>
        <v>1</v>
      </c>
      <c r="P4019" t="s">
        <v>8271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7">
        <f t="shared" si="373"/>
        <v>32.5</v>
      </c>
      <c r="N4020" t="b">
        <v>0</v>
      </c>
      <c r="O4020" s="6">
        <f t="shared" si="372"/>
        <v>9</v>
      </c>
      <c r="P4020" t="s">
        <v>8271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7">
        <f t="shared" si="373"/>
        <v>7.25</v>
      </c>
      <c r="N4021" t="b">
        <v>0</v>
      </c>
      <c r="O4021" s="6">
        <f t="shared" si="372"/>
        <v>1</v>
      </c>
      <c r="P4021" t="s">
        <v>8271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7">
        <f t="shared" si="373"/>
        <v>33.333333333333336</v>
      </c>
      <c r="N4022" t="b">
        <v>0</v>
      </c>
      <c r="O4022" s="6">
        <f t="shared" si="372"/>
        <v>17</v>
      </c>
      <c r="P4022" t="s">
        <v>8271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7">
        <f t="shared" si="373"/>
        <v>62.5</v>
      </c>
      <c r="N4023" t="b">
        <v>0</v>
      </c>
      <c r="O4023" s="6">
        <f t="shared" si="372"/>
        <v>1</v>
      </c>
      <c r="P4023" t="s">
        <v>8271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7">
        <f t="shared" si="373"/>
        <v>63.558375634517766</v>
      </c>
      <c r="N4024" t="b">
        <v>0</v>
      </c>
      <c r="O4024" s="6">
        <f t="shared" si="372"/>
        <v>70</v>
      </c>
      <c r="P4024" t="s">
        <v>8271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7">
        <f t="shared" si="373"/>
        <v>0</v>
      </c>
      <c r="N4025" t="b">
        <v>0</v>
      </c>
      <c r="O4025" s="6">
        <f t="shared" si="372"/>
        <v>0</v>
      </c>
      <c r="P4025" t="s">
        <v>8271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7">
        <f t="shared" si="373"/>
        <v>10</v>
      </c>
      <c r="N4026" t="b">
        <v>0</v>
      </c>
      <c r="O4026" s="6">
        <f t="shared" si="372"/>
        <v>1</v>
      </c>
      <c r="P4026" t="s">
        <v>8271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7">
        <f t="shared" si="373"/>
        <v>62.5</v>
      </c>
      <c r="N4027" t="b">
        <v>0</v>
      </c>
      <c r="O4027" s="6">
        <f t="shared" si="372"/>
        <v>5</v>
      </c>
      <c r="P4027" t="s">
        <v>8271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7">
        <f t="shared" si="373"/>
        <v>0</v>
      </c>
      <c r="N4028" t="b">
        <v>0</v>
      </c>
      <c r="O4028" s="6">
        <f t="shared" si="372"/>
        <v>0</v>
      </c>
      <c r="P4028" t="s">
        <v>8271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7">
        <f t="shared" si="373"/>
        <v>30.714285714285715</v>
      </c>
      <c r="N4029" t="b">
        <v>0</v>
      </c>
      <c r="O4029" s="6">
        <f t="shared" si="372"/>
        <v>7</v>
      </c>
      <c r="P4029" t="s">
        <v>8271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7">
        <f t="shared" si="373"/>
        <v>51</v>
      </c>
      <c r="N4030" t="b">
        <v>0</v>
      </c>
      <c r="O4030" s="6">
        <f t="shared" si="372"/>
        <v>28</v>
      </c>
      <c r="P4030" t="s">
        <v>8271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7">
        <f t="shared" si="373"/>
        <v>0</v>
      </c>
      <c r="N4031" t="b">
        <v>0</v>
      </c>
      <c r="O4031" s="6">
        <f t="shared" si="372"/>
        <v>0</v>
      </c>
      <c r="P4031" t="s">
        <v>8271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7">
        <f t="shared" si="373"/>
        <v>66.666666666666671</v>
      </c>
      <c r="N4032" t="b">
        <v>0</v>
      </c>
      <c r="O4032" s="6">
        <f t="shared" si="372"/>
        <v>16</v>
      </c>
      <c r="P4032" t="s">
        <v>8271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7">
        <f t="shared" si="373"/>
        <v>0</v>
      </c>
      <c r="N4033" t="b">
        <v>0</v>
      </c>
      <c r="O4033" s="6">
        <f t="shared" si="372"/>
        <v>0</v>
      </c>
      <c r="P4033" t="s">
        <v>8271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7">
        <f t="shared" si="373"/>
        <v>59</v>
      </c>
      <c r="N4034" t="b">
        <v>0</v>
      </c>
      <c r="O4034" s="6">
        <f t="shared" ref="O4034:O4097" si="378">ROUND((E4034/D4034)*100,0)</f>
        <v>7</v>
      </c>
      <c r="P4034" t="s">
        <v>8271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7">
        <f t="shared" ref="M4035:M4098" si="379">IF(L4035 = 0, 0, E4035/L4035)</f>
        <v>65.340319148936175</v>
      </c>
      <c r="N4035" t="b">
        <v>0</v>
      </c>
      <c r="O4035" s="6">
        <f t="shared" si="378"/>
        <v>26</v>
      </c>
      <c r="P4035" t="s">
        <v>8271</v>
      </c>
      <c r="Q4035" t="str">
        <f t="shared" ref="Q4035:Q4098" si="380">LEFT(P4035,FIND("/",P4035)-1)</f>
        <v>theater</v>
      </c>
      <c r="R4035" t="str">
        <f t="shared" ref="R4035:R4098" si="381">REPLACE(P4035,1,FIND("/",P4035),"")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7">
        <f t="shared" si="379"/>
        <v>100</v>
      </c>
      <c r="N4036" t="b">
        <v>0</v>
      </c>
      <c r="O4036" s="6">
        <f t="shared" si="378"/>
        <v>1</v>
      </c>
      <c r="P4036" t="s">
        <v>8271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7">
        <f t="shared" si="379"/>
        <v>147.4</v>
      </c>
      <c r="N4037" t="b">
        <v>0</v>
      </c>
      <c r="O4037" s="6">
        <f t="shared" si="378"/>
        <v>37</v>
      </c>
      <c r="P4037" t="s">
        <v>8271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7">
        <f t="shared" si="379"/>
        <v>166.05882352941177</v>
      </c>
      <c r="N4038" t="b">
        <v>0</v>
      </c>
      <c r="O4038" s="6">
        <f t="shared" si="378"/>
        <v>47</v>
      </c>
      <c r="P4038" t="s">
        <v>8271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7">
        <f t="shared" si="379"/>
        <v>40</v>
      </c>
      <c r="N4039" t="b">
        <v>0</v>
      </c>
      <c r="O4039" s="6">
        <f t="shared" si="378"/>
        <v>11</v>
      </c>
      <c r="P4039" t="s">
        <v>8271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7">
        <f t="shared" si="379"/>
        <v>75.25</v>
      </c>
      <c r="N4040" t="b">
        <v>0</v>
      </c>
      <c r="O4040" s="6">
        <f t="shared" si="378"/>
        <v>12</v>
      </c>
      <c r="P4040" t="s">
        <v>8271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7">
        <f t="shared" si="379"/>
        <v>60</v>
      </c>
      <c r="N4041" t="b">
        <v>0</v>
      </c>
      <c r="O4041" s="6">
        <f t="shared" si="378"/>
        <v>60</v>
      </c>
      <c r="P4041" t="s">
        <v>8271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7">
        <f t="shared" si="379"/>
        <v>1250</v>
      </c>
      <c r="N4042" t="b">
        <v>0</v>
      </c>
      <c r="O4042" s="6">
        <f t="shared" si="378"/>
        <v>31</v>
      </c>
      <c r="P4042" t="s">
        <v>8271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7">
        <f t="shared" si="379"/>
        <v>10.5</v>
      </c>
      <c r="N4043" t="b">
        <v>0</v>
      </c>
      <c r="O4043" s="6">
        <f t="shared" si="378"/>
        <v>0</v>
      </c>
      <c r="P4043" t="s">
        <v>8271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7">
        <f t="shared" si="379"/>
        <v>7</v>
      </c>
      <c r="N4044" t="b">
        <v>0</v>
      </c>
      <c r="O4044" s="6">
        <f t="shared" si="378"/>
        <v>0</v>
      </c>
      <c r="P4044" t="s">
        <v>8271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7">
        <f t="shared" si="379"/>
        <v>0</v>
      </c>
      <c r="N4045" t="b">
        <v>0</v>
      </c>
      <c r="O4045" s="6">
        <f t="shared" si="378"/>
        <v>0</v>
      </c>
      <c r="P4045" t="s">
        <v>8271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7">
        <f t="shared" si="379"/>
        <v>56.25</v>
      </c>
      <c r="N4046" t="b">
        <v>0</v>
      </c>
      <c r="O4046" s="6">
        <f t="shared" si="378"/>
        <v>38</v>
      </c>
      <c r="P4046" t="s">
        <v>8271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7">
        <f t="shared" si="379"/>
        <v>1</v>
      </c>
      <c r="N4047" t="b">
        <v>0</v>
      </c>
      <c r="O4047" s="6">
        <f t="shared" si="378"/>
        <v>0</v>
      </c>
      <c r="P4047" t="s">
        <v>8271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7">
        <f t="shared" si="379"/>
        <v>38.333333333333336</v>
      </c>
      <c r="N4048" t="b">
        <v>0</v>
      </c>
      <c r="O4048" s="6">
        <f t="shared" si="378"/>
        <v>8</v>
      </c>
      <c r="P4048" t="s">
        <v>8271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7">
        <f t="shared" si="379"/>
        <v>27.5</v>
      </c>
      <c r="N4049" t="b">
        <v>0</v>
      </c>
      <c r="O4049" s="6">
        <f t="shared" si="378"/>
        <v>2</v>
      </c>
      <c r="P4049" t="s">
        <v>8271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7">
        <f t="shared" si="379"/>
        <v>32.978021978021978</v>
      </c>
      <c r="N4050" t="b">
        <v>0</v>
      </c>
      <c r="O4050" s="6">
        <f t="shared" si="378"/>
        <v>18</v>
      </c>
      <c r="P4050" t="s">
        <v>8271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7">
        <f t="shared" si="379"/>
        <v>16</v>
      </c>
      <c r="N4051" t="b">
        <v>0</v>
      </c>
      <c r="O4051" s="6">
        <f t="shared" si="378"/>
        <v>0</v>
      </c>
      <c r="P4051" t="s">
        <v>8271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7">
        <f t="shared" si="379"/>
        <v>1</v>
      </c>
      <c r="N4052" t="b">
        <v>0</v>
      </c>
      <c r="O4052" s="6">
        <f t="shared" si="378"/>
        <v>0</v>
      </c>
      <c r="P4052" t="s">
        <v>8271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7">
        <f t="shared" si="379"/>
        <v>0</v>
      </c>
      <c r="N4053" t="b">
        <v>0</v>
      </c>
      <c r="O4053" s="6">
        <f t="shared" si="378"/>
        <v>0</v>
      </c>
      <c r="P4053" t="s">
        <v>8271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7">
        <f t="shared" si="379"/>
        <v>86.615384615384613</v>
      </c>
      <c r="N4054" t="b">
        <v>0</v>
      </c>
      <c r="O4054" s="6">
        <f t="shared" si="378"/>
        <v>38</v>
      </c>
      <c r="P4054" t="s">
        <v>8271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7">
        <f t="shared" si="379"/>
        <v>55</v>
      </c>
      <c r="N4055" t="b">
        <v>0</v>
      </c>
      <c r="O4055" s="6">
        <f t="shared" si="378"/>
        <v>22</v>
      </c>
      <c r="P4055" t="s">
        <v>8271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7">
        <f t="shared" si="379"/>
        <v>0</v>
      </c>
      <c r="N4056" t="b">
        <v>0</v>
      </c>
      <c r="O4056" s="6">
        <f t="shared" si="378"/>
        <v>0</v>
      </c>
      <c r="P4056" t="s">
        <v>8271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7">
        <f t="shared" si="379"/>
        <v>41.952380952380949</v>
      </c>
      <c r="N4057" t="b">
        <v>0</v>
      </c>
      <c r="O4057" s="6">
        <f t="shared" si="378"/>
        <v>18</v>
      </c>
      <c r="P4057" t="s">
        <v>8271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7">
        <f t="shared" si="379"/>
        <v>88.333333333333329</v>
      </c>
      <c r="N4058" t="b">
        <v>0</v>
      </c>
      <c r="O4058" s="6">
        <f t="shared" si="378"/>
        <v>53</v>
      </c>
      <c r="P4058" t="s">
        <v>8271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7">
        <f t="shared" si="379"/>
        <v>129.16666666666666</v>
      </c>
      <c r="N4059" t="b">
        <v>0</v>
      </c>
      <c r="O4059" s="6">
        <f t="shared" si="378"/>
        <v>22</v>
      </c>
      <c r="P4059" t="s">
        <v>8271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7">
        <f t="shared" si="379"/>
        <v>23.75</v>
      </c>
      <c r="N4060" t="b">
        <v>0</v>
      </c>
      <c r="O4060" s="6">
        <f t="shared" si="378"/>
        <v>3</v>
      </c>
      <c r="P4060" t="s">
        <v>8271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7">
        <f t="shared" si="379"/>
        <v>35.714285714285715</v>
      </c>
      <c r="N4061" t="b">
        <v>0</v>
      </c>
      <c r="O4061" s="6">
        <f t="shared" si="378"/>
        <v>3</v>
      </c>
      <c r="P4061" t="s">
        <v>8271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7">
        <f t="shared" si="379"/>
        <v>57</v>
      </c>
      <c r="N4062" t="b">
        <v>0</v>
      </c>
      <c r="O4062" s="6">
        <f t="shared" si="378"/>
        <v>3</v>
      </c>
      <c r="P4062" t="s">
        <v>8271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7">
        <f t="shared" si="379"/>
        <v>0</v>
      </c>
      <c r="N4063" t="b">
        <v>0</v>
      </c>
      <c r="O4063" s="6">
        <f t="shared" si="378"/>
        <v>0</v>
      </c>
      <c r="P4063" t="s">
        <v>8271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7">
        <f t="shared" si="379"/>
        <v>163.33333333333334</v>
      </c>
      <c r="N4064" t="b">
        <v>0</v>
      </c>
      <c r="O4064" s="6">
        <f t="shared" si="378"/>
        <v>2</v>
      </c>
      <c r="P4064" t="s">
        <v>8271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7">
        <f t="shared" si="379"/>
        <v>15</v>
      </c>
      <c r="N4065" t="b">
        <v>0</v>
      </c>
      <c r="O4065" s="6">
        <f t="shared" si="378"/>
        <v>1</v>
      </c>
      <c r="P4065" t="s">
        <v>8271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7">
        <f t="shared" si="379"/>
        <v>64.166666666666671</v>
      </c>
      <c r="N4066" t="b">
        <v>0</v>
      </c>
      <c r="O4066" s="6">
        <f t="shared" si="378"/>
        <v>19</v>
      </c>
      <c r="P4066" t="s">
        <v>8271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7">
        <f t="shared" si="379"/>
        <v>6.75</v>
      </c>
      <c r="N4067" t="b">
        <v>0</v>
      </c>
      <c r="O4067" s="6">
        <f t="shared" si="378"/>
        <v>1</v>
      </c>
      <c r="P4067" t="s">
        <v>8271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7">
        <f t="shared" si="379"/>
        <v>25</v>
      </c>
      <c r="N4068" t="b">
        <v>0</v>
      </c>
      <c r="O4068" s="6">
        <f t="shared" si="378"/>
        <v>0</v>
      </c>
      <c r="P4068" t="s">
        <v>8271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7">
        <f t="shared" si="379"/>
        <v>179.11764705882354</v>
      </c>
      <c r="N4069" t="b">
        <v>0</v>
      </c>
      <c r="O4069" s="6">
        <f t="shared" si="378"/>
        <v>61</v>
      </c>
      <c r="P4069" t="s">
        <v>8271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7">
        <f t="shared" si="379"/>
        <v>34.950000000000003</v>
      </c>
      <c r="N4070" t="b">
        <v>0</v>
      </c>
      <c r="O4070" s="6">
        <f t="shared" si="378"/>
        <v>1</v>
      </c>
      <c r="P4070" t="s">
        <v>8271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7">
        <f t="shared" si="379"/>
        <v>33.07692307692308</v>
      </c>
      <c r="N4071" t="b">
        <v>0</v>
      </c>
      <c r="O4071" s="6">
        <f t="shared" si="378"/>
        <v>34</v>
      </c>
      <c r="P4071" t="s">
        <v>8271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7">
        <f t="shared" si="379"/>
        <v>27.5</v>
      </c>
      <c r="N4072" t="b">
        <v>0</v>
      </c>
      <c r="O4072" s="6">
        <f t="shared" si="378"/>
        <v>17</v>
      </c>
      <c r="P4072" t="s">
        <v>8271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7">
        <f t="shared" si="379"/>
        <v>0</v>
      </c>
      <c r="N4073" t="b">
        <v>0</v>
      </c>
      <c r="O4073" s="6">
        <f t="shared" si="378"/>
        <v>0</v>
      </c>
      <c r="P4073" t="s">
        <v>8271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7">
        <f t="shared" si="379"/>
        <v>2</v>
      </c>
      <c r="N4074" t="b">
        <v>0</v>
      </c>
      <c r="O4074" s="6">
        <f t="shared" si="378"/>
        <v>0</v>
      </c>
      <c r="P4074" t="s">
        <v>8271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7">
        <f t="shared" si="379"/>
        <v>18.5</v>
      </c>
      <c r="N4075" t="b">
        <v>0</v>
      </c>
      <c r="O4075" s="6">
        <f t="shared" si="378"/>
        <v>1</v>
      </c>
      <c r="P4075" t="s">
        <v>8271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7">
        <f t="shared" si="379"/>
        <v>35</v>
      </c>
      <c r="N4076" t="b">
        <v>0</v>
      </c>
      <c r="O4076" s="6">
        <f t="shared" si="378"/>
        <v>27</v>
      </c>
      <c r="P4076" t="s">
        <v>8271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7">
        <f t="shared" si="379"/>
        <v>44.307692307692307</v>
      </c>
      <c r="N4077" t="b">
        <v>0</v>
      </c>
      <c r="O4077" s="6">
        <f t="shared" si="378"/>
        <v>29</v>
      </c>
      <c r="P4077" t="s">
        <v>8271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7">
        <f t="shared" si="379"/>
        <v>0</v>
      </c>
      <c r="N4078" t="b">
        <v>0</v>
      </c>
      <c r="O4078" s="6">
        <f t="shared" si="378"/>
        <v>0</v>
      </c>
      <c r="P4078" t="s">
        <v>8271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7">
        <f t="shared" si="379"/>
        <v>222.5</v>
      </c>
      <c r="N4079" t="b">
        <v>0</v>
      </c>
      <c r="O4079" s="6">
        <f t="shared" si="378"/>
        <v>9</v>
      </c>
      <c r="P4079" t="s">
        <v>8271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7">
        <f t="shared" si="379"/>
        <v>0</v>
      </c>
      <c r="N4080" t="b">
        <v>0</v>
      </c>
      <c r="O4080" s="6">
        <f t="shared" si="378"/>
        <v>0</v>
      </c>
      <c r="P4080" t="s">
        <v>8271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7">
        <f t="shared" si="379"/>
        <v>5</v>
      </c>
      <c r="N4081" t="b">
        <v>0</v>
      </c>
      <c r="O4081" s="6">
        <f t="shared" si="378"/>
        <v>0</v>
      </c>
      <c r="P4081" t="s">
        <v>8271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7">
        <f t="shared" si="379"/>
        <v>0</v>
      </c>
      <c r="N4082" t="b">
        <v>0</v>
      </c>
      <c r="O4082" s="6">
        <f t="shared" si="378"/>
        <v>0</v>
      </c>
      <c r="P4082" t="s">
        <v>8271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7">
        <f t="shared" si="379"/>
        <v>29.166666666666668</v>
      </c>
      <c r="N4083" t="b">
        <v>0</v>
      </c>
      <c r="O4083" s="6">
        <f t="shared" si="378"/>
        <v>16</v>
      </c>
      <c r="P4083" t="s">
        <v>8271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7">
        <f t="shared" si="379"/>
        <v>1.5</v>
      </c>
      <c r="N4084" t="b">
        <v>0</v>
      </c>
      <c r="O4084" s="6">
        <f t="shared" si="378"/>
        <v>2</v>
      </c>
      <c r="P4084" t="s">
        <v>8271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7">
        <f t="shared" si="379"/>
        <v>126.5</v>
      </c>
      <c r="N4085" t="b">
        <v>0</v>
      </c>
      <c r="O4085" s="6">
        <f t="shared" si="378"/>
        <v>22</v>
      </c>
      <c r="P4085" t="s">
        <v>8271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7">
        <f t="shared" si="379"/>
        <v>10</v>
      </c>
      <c r="N4086" t="b">
        <v>0</v>
      </c>
      <c r="O4086" s="6">
        <f t="shared" si="378"/>
        <v>0</v>
      </c>
      <c r="P4086" t="s">
        <v>8271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7">
        <f t="shared" si="379"/>
        <v>10</v>
      </c>
      <c r="N4087" t="b">
        <v>0</v>
      </c>
      <c r="O4087" s="6">
        <f t="shared" si="378"/>
        <v>0</v>
      </c>
      <c r="P4087" t="s">
        <v>8271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7">
        <f t="shared" si="379"/>
        <v>9.4</v>
      </c>
      <c r="N4088" t="b">
        <v>0</v>
      </c>
      <c r="O4088" s="6">
        <f t="shared" si="378"/>
        <v>5</v>
      </c>
      <c r="P4088" t="s">
        <v>8271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7">
        <f t="shared" si="379"/>
        <v>0</v>
      </c>
      <c r="N4089" t="b">
        <v>0</v>
      </c>
      <c r="O4089" s="6">
        <f t="shared" si="378"/>
        <v>0</v>
      </c>
      <c r="P4089" t="s">
        <v>8271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7">
        <f t="shared" si="379"/>
        <v>72</v>
      </c>
      <c r="N4090" t="b">
        <v>0</v>
      </c>
      <c r="O4090" s="6">
        <f t="shared" si="378"/>
        <v>11</v>
      </c>
      <c r="P4090" t="s">
        <v>8271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7">
        <f t="shared" si="379"/>
        <v>30</v>
      </c>
      <c r="N4091" t="b">
        <v>0</v>
      </c>
      <c r="O4091" s="6">
        <f t="shared" si="378"/>
        <v>5</v>
      </c>
      <c r="P4091" t="s">
        <v>8271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7">
        <f t="shared" si="379"/>
        <v>10.666666666666666</v>
      </c>
      <c r="N4092" t="b">
        <v>0</v>
      </c>
      <c r="O4092" s="6">
        <f t="shared" si="378"/>
        <v>3</v>
      </c>
      <c r="P4092" t="s">
        <v>8271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7">
        <f t="shared" si="379"/>
        <v>25.5</v>
      </c>
      <c r="N4093" t="b">
        <v>0</v>
      </c>
      <c r="O4093" s="6">
        <f t="shared" si="378"/>
        <v>13</v>
      </c>
      <c r="P4093" t="s">
        <v>8271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7">
        <f t="shared" si="379"/>
        <v>20</v>
      </c>
      <c r="N4094" t="b">
        <v>0</v>
      </c>
      <c r="O4094" s="6">
        <f t="shared" si="378"/>
        <v>0</v>
      </c>
      <c r="P4094" t="s">
        <v>8271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7">
        <f t="shared" si="379"/>
        <v>15</v>
      </c>
      <c r="N4095" t="b">
        <v>0</v>
      </c>
      <c r="O4095" s="6">
        <f t="shared" si="378"/>
        <v>2</v>
      </c>
      <c r="P4095" t="s">
        <v>8271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7">
        <f t="shared" si="379"/>
        <v>91.25</v>
      </c>
      <c r="N4096" t="b">
        <v>0</v>
      </c>
      <c r="O4096" s="6">
        <f t="shared" si="378"/>
        <v>37</v>
      </c>
      <c r="P4096" t="s">
        <v>8271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7">
        <f t="shared" si="379"/>
        <v>800</v>
      </c>
      <c r="N4097" t="b">
        <v>0</v>
      </c>
      <c r="O4097" s="6">
        <f t="shared" si="378"/>
        <v>3</v>
      </c>
      <c r="P4097" t="s">
        <v>8271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7">
        <f t="shared" si="379"/>
        <v>80</v>
      </c>
      <c r="N4098" t="b">
        <v>0</v>
      </c>
      <c r="O4098" s="6">
        <f t="shared" ref="O4098:O4115" si="384">ROUND((E4098/D4098)*100,0)</f>
        <v>11</v>
      </c>
      <c r="P4098" t="s">
        <v>8271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7">
        <f t="shared" ref="M4099:M4115" si="385">IF(L4099 = 0, 0, E4099/L4099)</f>
        <v>0</v>
      </c>
      <c r="N4099" t="b">
        <v>0</v>
      </c>
      <c r="O4099" s="6">
        <f t="shared" si="384"/>
        <v>0</v>
      </c>
      <c r="P4099" t="s">
        <v>8271</v>
      </c>
      <c r="Q4099" t="str">
        <f t="shared" ref="Q4099:Q4115" si="386">LEFT(P4099,FIND("/",P4099)-1)</f>
        <v>theater</v>
      </c>
      <c r="R4099" t="str">
        <f t="shared" ref="R4099:R4115" si="387">REPLACE(P4099,1,FIND("/",P4099),"")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7">
        <f t="shared" si="385"/>
        <v>0</v>
      </c>
      <c r="N4100" t="b">
        <v>0</v>
      </c>
      <c r="O4100" s="6">
        <f t="shared" si="384"/>
        <v>0</v>
      </c>
      <c r="P4100" t="s">
        <v>8271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7">
        <f t="shared" si="385"/>
        <v>50</v>
      </c>
      <c r="N4101" t="b">
        <v>0</v>
      </c>
      <c r="O4101" s="6">
        <f t="shared" si="384"/>
        <v>1</v>
      </c>
      <c r="P4101" t="s">
        <v>8271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7">
        <f t="shared" si="385"/>
        <v>0</v>
      </c>
      <c r="N4102" t="b">
        <v>0</v>
      </c>
      <c r="O4102" s="6">
        <f t="shared" si="384"/>
        <v>0</v>
      </c>
      <c r="P4102" t="s">
        <v>8271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7">
        <f t="shared" si="385"/>
        <v>0</v>
      </c>
      <c r="N4103" t="b">
        <v>0</v>
      </c>
      <c r="O4103" s="6">
        <f t="shared" si="384"/>
        <v>0</v>
      </c>
      <c r="P4103" t="s">
        <v>8271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7">
        <f t="shared" si="385"/>
        <v>22.833333333333332</v>
      </c>
      <c r="N4104" t="b">
        <v>0</v>
      </c>
      <c r="O4104" s="6">
        <f t="shared" si="384"/>
        <v>27</v>
      </c>
      <c r="P4104" t="s">
        <v>8271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7">
        <f t="shared" si="385"/>
        <v>16.666666666666668</v>
      </c>
      <c r="N4105" t="b">
        <v>0</v>
      </c>
      <c r="O4105" s="6">
        <f t="shared" si="384"/>
        <v>10</v>
      </c>
      <c r="P4105" t="s">
        <v>8271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7">
        <f t="shared" si="385"/>
        <v>45.785714285714285</v>
      </c>
      <c r="N4106" t="b">
        <v>0</v>
      </c>
      <c r="O4106" s="6">
        <f t="shared" si="384"/>
        <v>21</v>
      </c>
      <c r="P4106" t="s">
        <v>8271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7">
        <f t="shared" si="385"/>
        <v>383.33333333333331</v>
      </c>
      <c r="N4107" t="b">
        <v>0</v>
      </c>
      <c r="O4107" s="6">
        <f t="shared" si="384"/>
        <v>7</v>
      </c>
      <c r="P4107" t="s">
        <v>8271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7">
        <f t="shared" si="385"/>
        <v>106.96969696969697</v>
      </c>
      <c r="N4108" t="b">
        <v>0</v>
      </c>
      <c r="O4108" s="6">
        <f t="shared" si="384"/>
        <v>71</v>
      </c>
      <c r="P4108" t="s">
        <v>8271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7">
        <f t="shared" si="385"/>
        <v>10.25</v>
      </c>
      <c r="N4109" t="b">
        <v>0</v>
      </c>
      <c r="O4109" s="6">
        <f t="shared" si="384"/>
        <v>2</v>
      </c>
      <c r="P4109" t="s">
        <v>8271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7">
        <f t="shared" si="385"/>
        <v>59</v>
      </c>
      <c r="N4110" t="b">
        <v>0</v>
      </c>
      <c r="O4110" s="6">
        <f t="shared" si="384"/>
        <v>2</v>
      </c>
      <c r="P4110" t="s">
        <v>8271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7">
        <f t="shared" si="385"/>
        <v>0</v>
      </c>
      <c r="N4111" t="b">
        <v>0</v>
      </c>
      <c r="O4111" s="6">
        <f t="shared" si="384"/>
        <v>0</v>
      </c>
      <c r="P4111" t="s">
        <v>8271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7">
        <f t="shared" si="385"/>
        <v>14.333333333333334</v>
      </c>
      <c r="N4112" t="b">
        <v>0</v>
      </c>
      <c r="O4112" s="6">
        <f t="shared" si="384"/>
        <v>29</v>
      </c>
      <c r="P4112" t="s">
        <v>8271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7">
        <f t="shared" si="385"/>
        <v>15.666666666666666</v>
      </c>
      <c r="N4113" t="b">
        <v>0</v>
      </c>
      <c r="O4113" s="6">
        <f t="shared" si="384"/>
        <v>3</v>
      </c>
      <c r="P4113" t="s">
        <v>8271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7">
        <f t="shared" si="385"/>
        <v>1</v>
      </c>
      <c r="N4114" t="b">
        <v>0</v>
      </c>
      <c r="O4114" s="6">
        <f t="shared" si="384"/>
        <v>0</v>
      </c>
      <c r="P4114" t="s">
        <v>8271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7">
        <f t="shared" si="385"/>
        <v>1</v>
      </c>
      <c r="N4115" t="b">
        <v>0</v>
      </c>
      <c r="O4115" s="6">
        <f t="shared" si="384"/>
        <v>0</v>
      </c>
      <c r="P4115" t="s">
        <v>8271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74949236-7553-4604-972C-EE7CAE204D2A}"/>
  <conditionalFormatting sqref="F1:F1048576">
    <cfRule type="cellIs" dxfId="11" priority="2" operator="equal">
      <formula>"canceled"</formula>
    </cfRule>
    <cfRule type="cellIs" dxfId="10" priority="3" operator="equal">
      <formula>"live"</formula>
    </cfRule>
    <cfRule type="cellIs" dxfId="9" priority="4" operator="equal">
      <formula>"failed"</formula>
    </cfRule>
    <cfRule type="cellIs" dxfId="8" priority="5" operator="equal">
      <formula>"successful"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53379-8AE2-4B98-A6A2-AF680B02437B}">
  <dimension ref="A2:F15"/>
  <sheetViews>
    <sheetView zoomScale="85" zoomScaleNormal="85" workbookViewId="0"/>
  </sheetViews>
  <sheetFormatPr defaultRowHeight="14.4" x14ac:dyDescent="0.3"/>
  <cols>
    <col min="1" max="1" width="17.44140625" bestFit="1" customWidth="1"/>
    <col min="2" max="2" width="16.44140625" bestFit="1" customWidth="1"/>
    <col min="3" max="3" width="5.88671875" bestFit="1" customWidth="1"/>
    <col min="4" max="4" width="8.77734375" bestFit="1" customWidth="1"/>
    <col min="5" max="5" width="4" bestFit="1" customWidth="1"/>
    <col min="6" max="6" width="11.44140625" bestFit="1" customWidth="1"/>
  </cols>
  <sheetData>
    <row r="2" spans="1:6" x14ac:dyDescent="0.3">
      <c r="A2" s="8" t="s">
        <v>8223</v>
      </c>
      <c r="B2" t="s">
        <v>8360</v>
      </c>
    </row>
    <row r="4" spans="1:6" x14ac:dyDescent="0.3">
      <c r="A4" s="8" t="s">
        <v>8364</v>
      </c>
      <c r="B4" s="8" t="s">
        <v>8363</v>
      </c>
    </row>
    <row r="5" spans="1:6" x14ac:dyDescent="0.3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9" t="s">
        <v>8310</v>
      </c>
      <c r="B6" s="6">
        <v>300</v>
      </c>
      <c r="C6" s="6">
        <v>180</v>
      </c>
      <c r="D6" s="6">
        <v>40</v>
      </c>
      <c r="E6" s="6"/>
      <c r="F6" s="6">
        <v>520</v>
      </c>
    </row>
    <row r="7" spans="1:6" x14ac:dyDescent="0.3">
      <c r="A7" s="9" t="s">
        <v>8336</v>
      </c>
      <c r="B7" s="6">
        <v>34</v>
      </c>
      <c r="C7" s="6">
        <v>140</v>
      </c>
      <c r="D7" s="6">
        <v>20</v>
      </c>
      <c r="E7" s="6">
        <v>6</v>
      </c>
      <c r="F7" s="6">
        <v>200</v>
      </c>
    </row>
    <row r="8" spans="1:6" x14ac:dyDescent="0.3">
      <c r="A8" s="9" t="s">
        <v>8333</v>
      </c>
      <c r="B8" s="6">
        <v>80</v>
      </c>
      <c r="C8" s="6">
        <v>140</v>
      </c>
      <c r="D8" s="6"/>
      <c r="E8" s="6"/>
      <c r="F8" s="6">
        <v>220</v>
      </c>
    </row>
    <row r="9" spans="1:6" x14ac:dyDescent="0.3">
      <c r="A9" s="9" t="s">
        <v>8331</v>
      </c>
      <c r="B9" s="6"/>
      <c r="C9" s="6"/>
      <c r="D9" s="6">
        <v>24</v>
      </c>
      <c r="E9" s="6"/>
      <c r="F9" s="6">
        <v>24</v>
      </c>
    </row>
    <row r="10" spans="1:6" x14ac:dyDescent="0.3">
      <c r="A10" s="9" t="s">
        <v>8325</v>
      </c>
      <c r="B10" s="6">
        <v>540</v>
      </c>
      <c r="C10" s="6">
        <v>120</v>
      </c>
      <c r="D10" s="6">
        <v>20</v>
      </c>
      <c r="E10" s="6">
        <v>20</v>
      </c>
      <c r="F10" s="6">
        <v>700</v>
      </c>
    </row>
    <row r="11" spans="1:6" x14ac:dyDescent="0.3">
      <c r="A11" s="9" t="s">
        <v>8338</v>
      </c>
      <c r="B11" s="6">
        <v>103</v>
      </c>
      <c r="C11" s="6">
        <v>117</v>
      </c>
      <c r="D11" s="6"/>
      <c r="E11" s="6"/>
      <c r="F11" s="6">
        <v>220</v>
      </c>
    </row>
    <row r="12" spans="1:6" x14ac:dyDescent="0.3">
      <c r="A12" s="9" t="s">
        <v>8322</v>
      </c>
      <c r="B12" s="6">
        <v>80</v>
      </c>
      <c r="C12" s="6">
        <v>127</v>
      </c>
      <c r="D12" s="6">
        <v>30</v>
      </c>
      <c r="E12" s="6"/>
      <c r="F12" s="6">
        <v>237</v>
      </c>
    </row>
    <row r="13" spans="1:6" x14ac:dyDescent="0.3">
      <c r="A13" s="9" t="s">
        <v>8319</v>
      </c>
      <c r="B13" s="6">
        <v>209</v>
      </c>
      <c r="C13" s="6">
        <v>213</v>
      </c>
      <c r="D13" s="6">
        <v>178</v>
      </c>
      <c r="E13" s="6"/>
      <c r="F13" s="6">
        <v>600</v>
      </c>
    </row>
    <row r="14" spans="1:6" x14ac:dyDescent="0.3">
      <c r="A14" s="9" t="s">
        <v>8317</v>
      </c>
      <c r="B14" s="6">
        <v>839</v>
      </c>
      <c r="C14" s="6">
        <v>493</v>
      </c>
      <c r="D14" s="6">
        <v>37</v>
      </c>
      <c r="E14" s="6">
        <v>24</v>
      </c>
      <c r="F14" s="6">
        <v>1393</v>
      </c>
    </row>
    <row r="15" spans="1:6" x14ac:dyDescent="0.3">
      <c r="A15" s="9" t="s">
        <v>8362</v>
      </c>
      <c r="B15" s="6">
        <v>2185</v>
      </c>
      <c r="C15" s="6">
        <v>1530</v>
      </c>
      <c r="D15" s="6">
        <v>349</v>
      </c>
      <c r="E15" s="6">
        <v>50</v>
      </c>
      <c r="F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2C8D4-BF75-4B25-889E-725C41F986E0}">
  <dimension ref="A1:F47"/>
  <sheetViews>
    <sheetView workbookViewId="0"/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8360</v>
      </c>
    </row>
    <row r="2" spans="1:6" x14ac:dyDescent="0.3">
      <c r="A2" s="8" t="s">
        <v>8308</v>
      </c>
      <c r="B2" t="s">
        <v>8360</v>
      </c>
    </row>
    <row r="4" spans="1:6" x14ac:dyDescent="0.3">
      <c r="A4" s="8" t="s">
        <v>8364</v>
      </c>
      <c r="B4" s="8" t="s">
        <v>8363</v>
      </c>
    </row>
    <row r="5" spans="1:6" x14ac:dyDescent="0.3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9" t="s">
        <v>8316</v>
      </c>
      <c r="B6" s="6"/>
      <c r="C6" s="6">
        <v>100</v>
      </c>
      <c r="D6" s="6"/>
      <c r="E6" s="6"/>
      <c r="F6" s="6">
        <v>100</v>
      </c>
    </row>
    <row r="7" spans="1:6" x14ac:dyDescent="0.3">
      <c r="A7" s="9" t="s">
        <v>8344</v>
      </c>
      <c r="B7" s="6"/>
      <c r="C7" s="6"/>
      <c r="D7" s="6">
        <v>20</v>
      </c>
      <c r="E7" s="6"/>
      <c r="F7" s="6">
        <v>20</v>
      </c>
    </row>
    <row r="8" spans="1:6" x14ac:dyDescent="0.3">
      <c r="A8" s="9" t="s">
        <v>8332</v>
      </c>
      <c r="B8" s="6"/>
      <c r="C8" s="6"/>
      <c r="D8" s="6">
        <v>24</v>
      </c>
      <c r="E8" s="6"/>
      <c r="F8" s="6">
        <v>24</v>
      </c>
    </row>
    <row r="9" spans="1:6" x14ac:dyDescent="0.3">
      <c r="A9" s="9" t="s">
        <v>8358</v>
      </c>
      <c r="B9" s="6"/>
      <c r="C9" s="6">
        <v>40</v>
      </c>
      <c r="D9" s="6"/>
      <c r="E9" s="6"/>
      <c r="F9" s="6">
        <v>40</v>
      </c>
    </row>
    <row r="10" spans="1:6" x14ac:dyDescent="0.3">
      <c r="A10" s="9" t="s">
        <v>8354</v>
      </c>
      <c r="B10" s="6">
        <v>40</v>
      </c>
      <c r="C10" s="6"/>
      <c r="D10" s="6"/>
      <c r="E10" s="6"/>
      <c r="F10" s="6">
        <v>40</v>
      </c>
    </row>
    <row r="11" spans="1:6" x14ac:dyDescent="0.3">
      <c r="A11" s="9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3">
      <c r="A12" s="9" t="s">
        <v>8314</v>
      </c>
      <c r="B12" s="6"/>
      <c r="C12" s="6">
        <v>80</v>
      </c>
      <c r="D12" s="6"/>
      <c r="E12" s="6"/>
      <c r="F12" s="6">
        <v>80</v>
      </c>
    </row>
    <row r="13" spans="1:6" x14ac:dyDescent="0.3">
      <c r="A13" s="9" t="s">
        <v>8330</v>
      </c>
      <c r="B13" s="6">
        <v>40</v>
      </c>
      <c r="C13" s="6"/>
      <c r="D13" s="6"/>
      <c r="E13" s="6"/>
      <c r="F13" s="6">
        <v>40</v>
      </c>
    </row>
    <row r="14" spans="1:6" x14ac:dyDescent="0.3">
      <c r="A14" s="9" t="s">
        <v>8347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">
      <c r="A15" s="9" t="s">
        <v>8324</v>
      </c>
      <c r="B15" s="6"/>
      <c r="C15" s="6">
        <v>40</v>
      </c>
      <c r="D15" s="6"/>
      <c r="E15" s="6"/>
      <c r="F15" s="6">
        <v>40</v>
      </c>
    </row>
    <row r="16" spans="1:6" x14ac:dyDescent="0.3">
      <c r="A16" s="9" t="s">
        <v>8337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">
      <c r="A17" s="9" t="s">
        <v>8348</v>
      </c>
      <c r="B17" s="6"/>
      <c r="C17" s="6">
        <v>20</v>
      </c>
      <c r="D17" s="6"/>
      <c r="E17" s="6"/>
      <c r="F17" s="6">
        <v>20</v>
      </c>
    </row>
    <row r="18" spans="1:6" x14ac:dyDescent="0.3">
      <c r="A18" s="9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3">
      <c r="A19" s="9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">
      <c r="A20" s="9" t="s">
        <v>8328</v>
      </c>
      <c r="B20" s="6"/>
      <c r="C20" s="6">
        <v>60</v>
      </c>
      <c r="D20" s="6"/>
      <c r="E20" s="6"/>
      <c r="F20" s="6">
        <v>60</v>
      </c>
    </row>
    <row r="21" spans="1:6" x14ac:dyDescent="0.3">
      <c r="A21" s="9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">
      <c r="A22" s="9" t="s">
        <v>8327</v>
      </c>
      <c r="B22" s="6">
        <v>20</v>
      </c>
      <c r="C22" s="6"/>
      <c r="D22" s="6"/>
      <c r="E22" s="6"/>
      <c r="F22" s="6">
        <v>20</v>
      </c>
    </row>
    <row r="23" spans="1:6" x14ac:dyDescent="0.3">
      <c r="A23" s="9" t="s">
        <v>8335</v>
      </c>
      <c r="B23" s="6"/>
      <c r="C23" s="6">
        <v>40</v>
      </c>
      <c r="D23" s="6"/>
      <c r="E23" s="6"/>
      <c r="F23" s="6">
        <v>40</v>
      </c>
    </row>
    <row r="24" spans="1:6" x14ac:dyDescent="0.3">
      <c r="A24" s="9" t="s">
        <v>8359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">
      <c r="A25" s="9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">
      <c r="A26" s="9" t="s">
        <v>8323</v>
      </c>
      <c r="B26" s="6">
        <v>60</v>
      </c>
      <c r="C26" s="6"/>
      <c r="D26" s="6"/>
      <c r="E26" s="6"/>
      <c r="F26" s="6">
        <v>60</v>
      </c>
    </row>
    <row r="27" spans="1:6" x14ac:dyDescent="0.3">
      <c r="A27" s="9" t="s">
        <v>8350</v>
      </c>
      <c r="B27" s="6"/>
      <c r="C27" s="6">
        <v>20</v>
      </c>
      <c r="D27" s="6"/>
      <c r="E27" s="6"/>
      <c r="F27" s="6">
        <v>20</v>
      </c>
    </row>
    <row r="28" spans="1:6" x14ac:dyDescent="0.3">
      <c r="A28" s="9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">
      <c r="A29" s="9" t="s">
        <v>8345</v>
      </c>
      <c r="B29" s="6"/>
      <c r="C29" s="6">
        <v>20</v>
      </c>
      <c r="D29" s="6"/>
      <c r="E29" s="6"/>
      <c r="F29" s="6">
        <v>20</v>
      </c>
    </row>
    <row r="30" spans="1:6" x14ac:dyDescent="0.3">
      <c r="A30" s="9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">
      <c r="A31" s="9" t="s">
        <v>8346</v>
      </c>
      <c r="B31" s="6">
        <v>40</v>
      </c>
      <c r="C31" s="6"/>
      <c r="D31" s="6"/>
      <c r="E31" s="6"/>
      <c r="F31" s="6">
        <v>40</v>
      </c>
    </row>
    <row r="32" spans="1:6" x14ac:dyDescent="0.3">
      <c r="A32" s="9" t="s">
        <v>8342</v>
      </c>
      <c r="B32" s="6">
        <v>20</v>
      </c>
      <c r="C32" s="6"/>
      <c r="D32" s="6"/>
      <c r="E32" s="6"/>
      <c r="F32" s="6">
        <v>20</v>
      </c>
    </row>
    <row r="33" spans="1:6" x14ac:dyDescent="0.3">
      <c r="A33" s="9" t="s">
        <v>8353</v>
      </c>
      <c r="B33" s="6"/>
      <c r="C33" s="6">
        <v>20</v>
      </c>
      <c r="D33" s="6"/>
      <c r="E33" s="6"/>
      <c r="F33" s="6">
        <v>20</v>
      </c>
    </row>
    <row r="34" spans="1:6" x14ac:dyDescent="0.3">
      <c r="A34" s="9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3">
      <c r="A35" s="9" t="s">
        <v>8313</v>
      </c>
      <c r="B35" s="6"/>
      <c r="C35" s="6"/>
      <c r="D35" s="6">
        <v>40</v>
      </c>
      <c r="E35" s="6"/>
      <c r="F35" s="6">
        <v>40</v>
      </c>
    </row>
    <row r="36" spans="1:6" x14ac:dyDescent="0.3">
      <c r="A36" s="9" t="s">
        <v>8312</v>
      </c>
      <c r="B36" s="6">
        <v>60</v>
      </c>
      <c r="C36" s="6"/>
      <c r="D36" s="6"/>
      <c r="E36" s="6"/>
      <c r="F36" s="6">
        <v>60</v>
      </c>
    </row>
    <row r="37" spans="1:6" x14ac:dyDescent="0.3">
      <c r="A37" s="9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">
      <c r="A38" s="9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">
      <c r="A39" s="9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">
      <c r="A40" s="9" t="s">
        <v>8351</v>
      </c>
      <c r="B40" s="6">
        <v>80</v>
      </c>
      <c r="C40" s="6"/>
      <c r="D40" s="6"/>
      <c r="E40" s="6"/>
      <c r="F40" s="6">
        <v>80</v>
      </c>
    </row>
    <row r="41" spans="1:6" x14ac:dyDescent="0.3">
      <c r="A41" s="9" t="s">
        <v>8311</v>
      </c>
      <c r="B41" s="6">
        <v>60</v>
      </c>
      <c r="C41" s="6"/>
      <c r="D41" s="6"/>
      <c r="E41" s="6"/>
      <c r="F41" s="6">
        <v>60</v>
      </c>
    </row>
    <row r="42" spans="1:6" x14ac:dyDescent="0.3">
      <c r="A42" s="9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">
      <c r="A43" s="9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9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">
      <c r="A45" s="9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">
      <c r="A46" s="9" t="s">
        <v>8340</v>
      </c>
      <c r="B46" s="6"/>
      <c r="C46" s="6"/>
      <c r="D46" s="6">
        <v>20</v>
      </c>
      <c r="E46" s="6"/>
      <c r="F46" s="6">
        <v>20</v>
      </c>
    </row>
    <row r="47" spans="1:6" x14ac:dyDescent="0.3">
      <c r="A47" s="9" t="s">
        <v>8362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EC3B5-2B75-4E46-81BC-49166AECA87E}">
  <dimension ref="A1:E18"/>
  <sheetViews>
    <sheetView workbookViewId="0"/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8308</v>
      </c>
      <c r="B1" t="s">
        <v>8360</v>
      </c>
    </row>
    <row r="2" spans="1:5" x14ac:dyDescent="0.3">
      <c r="A2" s="8" t="s">
        <v>8379</v>
      </c>
      <c r="B2" t="s">
        <v>8360</v>
      </c>
    </row>
    <row r="4" spans="1:5" x14ac:dyDescent="0.3">
      <c r="A4" s="8" t="s">
        <v>8400</v>
      </c>
      <c r="B4" s="8" t="s">
        <v>8363</v>
      </c>
    </row>
    <row r="5" spans="1:5" x14ac:dyDescent="0.3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1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3">
      <c r="A7" s="11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3">
      <c r="A8" s="11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3">
      <c r="A9" s="11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3">
      <c r="A10" s="11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3">
      <c r="A11" s="11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3">
      <c r="A12" s="11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3">
      <c r="A13" s="11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3">
      <c r="A14" s="11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3">
      <c r="A15" s="11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3">
      <c r="A16" s="11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3">
      <c r="A17" s="11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3">
      <c r="A18" s="11" t="s">
        <v>8362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C278A-2C49-4E63-A171-327DB3ACF557}">
  <dimension ref="A1:H13"/>
  <sheetViews>
    <sheetView zoomScale="85" zoomScaleNormal="85" workbookViewId="0"/>
  </sheetViews>
  <sheetFormatPr defaultRowHeight="14.4" x14ac:dyDescent="0.3"/>
  <cols>
    <col min="1" max="1" width="29.21875" customWidth="1"/>
    <col min="2" max="8" width="23.21875" customWidth="1"/>
  </cols>
  <sheetData>
    <row r="1" spans="1:8" x14ac:dyDescent="0.3">
      <c r="A1" s="14" t="s">
        <v>8380</v>
      </c>
      <c r="B1" s="14" t="s">
        <v>8381</v>
      </c>
      <c r="C1" s="14" t="s">
        <v>8382</v>
      </c>
      <c r="D1" s="14" t="s">
        <v>8387</v>
      </c>
      <c r="E1" s="14" t="s">
        <v>8383</v>
      </c>
      <c r="F1" s="14" t="s">
        <v>8384</v>
      </c>
      <c r="G1" s="14" t="s">
        <v>8385</v>
      </c>
      <c r="H1" s="14" t="s">
        <v>8386</v>
      </c>
    </row>
    <row r="2" spans="1:8" x14ac:dyDescent="0.3">
      <c r="A2" s="14" t="s">
        <v>8388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s="14" t="s">
        <v>8389</v>
      </c>
      <c r="B3">
        <f>COUNTIFS(Goal,"&gt;=1000", Goal, "&lt;5000", State, "successful")</f>
        <v>932</v>
      </c>
      <c r="C3">
        <f>COUNTIFS(Goal,"&gt;=1000", Goal, "&lt;5000", State, "failed")</f>
        <v>420</v>
      </c>
      <c r="D3">
        <f>COUNTIFS(Goal,"&gt;=1000", Goal, "&lt;5000", State, "canceled")</f>
        <v>60</v>
      </c>
      <c r="E3">
        <f t="shared" ref="E3:E13" si="0">SUM(B3:D3)</f>
        <v>1412</v>
      </c>
      <c r="F3" s="12">
        <f t="shared" ref="F3:F12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">
      <c r="A4" s="14" t="s">
        <v>8390</v>
      </c>
      <c r="B4">
        <f>COUNTIFS(Goal,"&gt;=5000", Goal, "&lt;10000", State, "successful")</f>
        <v>381</v>
      </c>
      <c r="C4">
        <f>COUNTIFS(Goal,"&gt;=5000", Goal, "&lt;10000", State, "failed")</f>
        <v>283</v>
      </c>
      <c r="D4">
        <f>COUNTIFS(Goal,"&gt;=5000", Goal, "&lt;10000", State, 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s="14" t="s">
        <v>8391</v>
      </c>
      <c r="B5">
        <f>COUNTIFS(Goal,"&gt;=10000", Goal, "&lt;15000", State, "successful")</f>
        <v>168</v>
      </c>
      <c r="C5">
        <f>COUNTIFS(Goal,"&gt;=10000", Goal, "&lt;15000", State, "failed")</f>
        <v>144</v>
      </c>
      <c r="D5">
        <f>COUNTIFS(Goal,"&gt;=10000", Goal, "&lt;15000", State, 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s="14" t="s">
        <v>8392</v>
      </c>
      <c r="B6">
        <f>COUNTIFS(Goal,"&gt;=15000", Goal, "&lt;20000", State, "successful")</f>
        <v>94</v>
      </c>
      <c r="C6">
        <f>COUNTIFS(Goal,"&gt;=15000", Goal, "&lt;20000", State, "failed")</f>
        <v>90</v>
      </c>
      <c r="D6">
        <f>COUNTIFS(Goal,"&gt;=15000", Goal, "&lt;20000", State, 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s="14" t="s">
        <v>8393</v>
      </c>
      <c r="B7">
        <f>COUNTIFS(Goal,"&gt;=20000", Goal, "&lt;25000", State, "successful")</f>
        <v>62</v>
      </c>
      <c r="C7">
        <f>COUNTIFS(Goal,"&gt;=20000", Goal, "&lt;25000", State, "failed")</f>
        <v>72</v>
      </c>
      <c r="D7">
        <f>COUNTIFS(Goal,"&gt;=20000", Goal, "&lt;25000", State, 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s="14" t="s">
        <v>8394</v>
      </c>
      <c r="B8">
        <f>COUNTIFS(Goal,"&gt;=25000", Goal, "&lt;30000", State, "successful")</f>
        <v>55</v>
      </c>
      <c r="C8">
        <f>COUNTIFS(Goal,"&gt;=25000", Goal, "&lt;30000", State, "failed")</f>
        <v>64</v>
      </c>
      <c r="D8">
        <f>COUNTIFS(Goal,"&gt;=25000", Goal, "&lt;30000", State, 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s="14" t="s">
        <v>8395</v>
      </c>
      <c r="B9">
        <f>COUNTIFS(Goal,"&gt;=30000", Goal, "&lt;35000", State, "successful")</f>
        <v>32</v>
      </c>
      <c r="C9">
        <f>COUNTIFS(Goal,"&gt;=30000", Goal, "&lt;35000", State, "failed")</f>
        <v>37</v>
      </c>
      <c r="D9">
        <f>COUNTIFS(Goal,"&gt;=30000", Goal, "&lt;35000", State, 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s="14" t="s">
        <v>8396</v>
      </c>
      <c r="B10">
        <f>COUNTIFS(Goal,"&gt;=35000", Goal, "&lt;40000", State, "successful")</f>
        <v>26</v>
      </c>
      <c r="C10">
        <f>COUNTIFS(Goal,"&gt;=35000", Goal, "&lt;40000", State, "failed")</f>
        <v>22</v>
      </c>
      <c r="D10">
        <f>COUNTIFS(Goal,"&gt;=35000", Goal, "&lt;40000", State, 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s="14" t="s">
        <v>8397</v>
      </c>
      <c r="B11">
        <f>COUNTIFS(Goal,"&gt;=40000", Goal, "&lt;45000", State, "successful")</f>
        <v>21</v>
      </c>
      <c r="C11">
        <f>COUNTIFS(Goal,"&gt;=40000", Goal, "&lt;45000", State, "failed")</f>
        <v>16</v>
      </c>
      <c r="D11">
        <f>COUNTIFS(Goal,"&gt;=40000", Goal, "&lt;45000", State, 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s="14" t="s">
        <v>8398</v>
      </c>
      <c r="B12">
        <f>COUNTIFS(Goal,"&gt;=45000", Goal, "&lt;50000", State, "successful")</f>
        <v>6</v>
      </c>
      <c r="C12">
        <f>COUNTIFS(Goal,"&gt;=45000", Goal, "&lt;50000", State, "failed")</f>
        <v>11</v>
      </c>
      <c r="D12">
        <f>COUNTIFS(Goal,"&gt;=45000", Goal, "&lt;50000", State, 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s="14" t="s">
        <v>8399</v>
      </c>
      <c r="B13">
        <f>COUNTIFS(Goal,"&gt;=50000",State, "successful")</f>
        <v>86</v>
      </c>
      <c r="C13">
        <f>COUNTIFS(Goal,"&gt;=50000",State, "failed")</f>
        <v>258</v>
      </c>
      <c r="D13">
        <f>COUNTIFS(Goal,"&gt;=50000",State, "canceled")</f>
        <v>100</v>
      </c>
      <c r="E13">
        <f t="shared" si="0"/>
        <v>444</v>
      </c>
      <c r="F13" s="12">
        <f>B13/E13</f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ignoredErrors>
    <ignoredError sqref="C3: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1E764-6BD3-4296-81B6-D687D96FFFD1}">
  <dimension ref="A1:I2186"/>
  <sheetViews>
    <sheetView workbookViewId="0"/>
  </sheetViews>
  <sheetFormatPr defaultRowHeight="14.4" x14ac:dyDescent="0.3"/>
  <cols>
    <col min="1" max="2" width="16" customWidth="1"/>
    <col min="4" max="5" width="16" customWidth="1"/>
    <col min="7" max="7" width="17.44140625" customWidth="1"/>
    <col min="8" max="8" width="11.21875" customWidth="1"/>
    <col min="9" max="9" width="10.44140625" customWidth="1"/>
  </cols>
  <sheetData>
    <row r="1" spans="1:9" x14ac:dyDescent="0.3">
      <c r="A1" s="14" t="s">
        <v>8401</v>
      </c>
      <c r="B1" s="14" t="s">
        <v>8402</v>
      </c>
      <c r="C1" s="14"/>
      <c r="D1" s="14" t="s">
        <v>8401</v>
      </c>
      <c r="E1" s="14" t="s">
        <v>8402</v>
      </c>
      <c r="H1" s="15" t="s">
        <v>8411</v>
      </c>
      <c r="I1" s="15"/>
    </row>
    <row r="2" spans="1:9" x14ac:dyDescent="0.3">
      <c r="A2" t="s">
        <v>8219</v>
      </c>
      <c r="B2">
        <v>182</v>
      </c>
      <c r="D2" t="s">
        <v>8221</v>
      </c>
      <c r="E2">
        <v>0</v>
      </c>
      <c r="H2" s="14" t="s">
        <v>8403</v>
      </c>
      <c r="I2" s="14" t="s">
        <v>8404</v>
      </c>
    </row>
    <row r="3" spans="1:9" x14ac:dyDescent="0.3">
      <c r="A3" t="s">
        <v>8219</v>
      </c>
      <c r="B3">
        <v>79</v>
      </c>
      <c r="D3" t="s">
        <v>8221</v>
      </c>
      <c r="E3">
        <v>1</v>
      </c>
      <c r="G3" s="14" t="s">
        <v>8405</v>
      </c>
      <c r="H3" s="13">
        <f>AVERAGE(B2:B2186)</f>
        <v>194.42517162471395</v>
      </c>
      <c r="I3" s="13">
        <f>AVERAGE(E2:E1531)</f>
        <v>17.709803921568628</v>
      </c>
    </row>
    <row r="4" spans="1:9" x14ac:dyDescent="0.3">
      <c r="A4" t="s">
        <v>8219</v>
      </c>
      <c r="B4">
        <v>35</v>
      </c>
      <c r="D4" t="s">
        <v>8221</v>
      </c>
      <c r="E4">
        <v>10</v>
      </c>
      <c r="G4" s="14" t="s">
        <v>8406</v>
      </c>
      <c r="H4" s="13">
        <f>MEDIAN(B2:B2187)</f>
        <v>62</v>
      </c>
      <c r="I4" s="13">
        <f>MEDIAN(E2:E1532)</f>
        <v>4</v>
      </c>
    </row>
    <row r="5" spans="1:9" x14ac:dyDescent="0.3">
      <c r="A5" t="s">
        <v>8219</v>
      </c>
      <c r="B5">
        <v>150</v>
      </c>
      <c r="D5" t="s">
        <v>8221</v>
      </c>
      <c r="E5">
        <v>0</v>
      </c>
      <c r="G5" s="14" t="s">
        <v>8407</v>
      </c>
      <c r="H5" s="13">
        <f>MIN(B2:B2188)</f>
        <v>1</v>
      </c>
      <c r="I5" s="13">
        <f>MIN(E2:E1533)</f>
        <v>0</v>
      </c>
    </row>
    <row r="6" spans="1:9" x14ac:dyDescent="0.3">
      <c r="A6" t="s">
        <v>8219</v>
      </c>
      <c r="B6">
        <v>284</v>
      </c>
      <c r="D6" t="s">
        <v>8221</v>
      </c>
      <c r="E6">
        <v>7</v>
      </c>
      <c r="G6" s="14" t="s">
        <v>8408</v>
      </c>
      <c r="H6" s="13">
        <f>MAX(B2:B2189)</f>
        <v>26457</v>
      </c>
      <c r="I6" s="13">
        <f>MAX(E2:E1534)</f>
        <v>1293</v>
      </c>
    </row>
    <row r="7" spans="1:9" x14ac:dyDescent="0.3">
      <c r="A7" t="s">
        <v>8219</v>
      </c>
      <c r="B7">
        <v>47</v>
      </c>
      <c r="D7" t="s">
        <v>8221</v>
      </c>
      <c r="E7">
        <v>0</v>
      </c>
      <c r="G7" s="14" t="s">
        <v>8409</v>
      </c>
      <c r="H7" s="13">
        <f>_xlfn.VAR.S(B2:B2190)</f>
        <v>713167.37912800396</v>
      </c>
      <c r="I7" s="13">
        <f>_xlfn.VAR.S(E2:E1535)</f>
        <v>3775.6894394644714</v>
      </c>
    </row>
    <row r="8" spans="1:9" x14ac:dyDescent="0.3">
      <c r="A8" t="s">
        <v>8219</v>
      </c>
      <c r="B8">
        <v>58</v>
      </c>
      <c r="D8" t="s">
        <v>8221</v>
      </c>
      <c r="E8">
        <v>1</v>
      </c>
      <c r="G8" s="14" t="s">
        <v>8410</v>
      </c>
      <c r="H8" s="13">
        <f>_xlfn.STDEV.S(B2:B2191)</f>
        <v>844.49237955591047</v>
      </c>
      <c r="I8" s="13">
        <f>_xlfn.STDEV.S(E2:E1536)</f>
        <v>61.446638959868842</v>
      </c>
    </row>
    <row r="9" spans="1:9" x14ac:dyDescent="0.3">
      <c r="A9" t="s">
        <v>8219</v>
      </c>
      <c r="B9">
        <v>57</v>
      </c>
      <c r="D9" t="s">
        <v>8221</v>
      </c>
      <c r="E9">
        <v>2</v>
      </c>
    </row>
    <row r="10" spans="1:9" x14ac:dyDescent="0.3">
      <c r="A10" t="s">
        <v>8219</v>
      </c>
      <c r="B10">
        <v>12</v>
      </c>
      <c r="D10" t="s">
        <v>8221</v>
      </c>
      <c r="E10">
        <v>3</v>
      </c>
    </row>
    <row r="11" spans="1:9" x14ac:dyDescent="0.3">
      <c r="A11" t="s">
        <v>8219</v>
      </c>
      <c r="B11">
        <v>20</v>
      </c>
      <c r="D11" t="s">
        <v>8221</v>
      </c>
      <c r="E11">
        <v>10</v>
      </c>
    </row>
    <row r="12" spans="1:9" x14ac:dyDescent="0.3">
      <c r="A12" t="s">
        <v>8219</v>
      </c>
      <c r="B12">
        <v>19</v>
      </c>
      <c r="D12" t="s">
        <v>8221</v>
      </c>
      <c r="E12">
        <v>10</v>
      </c>
    </row>
    <row r="13" spans="1:9" x14ac:dyDescent="0.3">
      <c r="A13" t="s">
        <v>8219</v>
      </c>
      <c r="B13">
        <v>75</v>
      </c>
      <c r="D13" t="s">
        <v>8221</v>
      </c>
      <c r="E13">
        <v>1</v>
      </c>
    </row>
    <row r="14" spans="1:9" x14ac:dyDescent="0.3">
      <c r="A14" t="s">
        <v>8219</v>
      </c>
      <c r="B14">
        <v>827</v>
      </c>
      <c r="D14" t="s">
        <v>8221</v>
      </c>
      <c r="E14">
        <v>0</v>
      </c>
    </row>
    <row r="15" spans="1:9" x14ac:dyDescent="0.3">
      <c r="A15" t="s">
        <v>8219</v>
      </c>
      <c r="B15">
        <v>51</v>
      </c>
      <c r="D15" t="s">
        <v>8221</v>
      </c>
      <c r="E15">
        <v>0</v>
      </c>
    </row>
    <row r="16" spans="1:9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mergeCells count="1">
    <mergeCell ref="H1:I1"/>
  </mergeCells>
  <conditionalFormatting sqref="A2:A2186">
    <cfRule type="cellIs" dxfId="7" priority="6" operator="equal">
      <formula>"canceled"</formula>
    </cfRule>
    <cfRule type="cellIs" dxfId="6" priority="7" operator="equal">
      <formula>"live"</formula>
    </cfRule>
    <cfRule type="cellIs" dxfId="5" priority="8" operator="equal">
      <formula>"failed"</formula>
    </cfRule>
    <cfRule type="cellIs" dxfId="4" priority="9" operator="equal">
      <formula>"successful"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531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"successful"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Main</vt:lpstr>
      <vt:lpstr>Count per Category</vt:lpstr>
      <vt:lpstr>Count per Sub-Category</vt:lpstr>
      <vt:lpstr>Count per Month</vt:lpstr>
      <vt:lpstr>Bonus</vt:lpstr>
      <vt:lpstr>Bonus Statistical Analysis</vt:lpstr>
      <vt:lpstr>Backers</vt:lpstr>
      <vt:lpstr>Backers_Count</vt:lpstr>
      <vt:lpstr>Goal</vt:lpstr>
      <vt:lpstr>State</vt:lpstr>
      <vt:lpstr>State_Backers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Alvin Lucero</cp:lastModifiedBy>
  <dcterms:created xsi:type="dcterms:W3CDTF">2017-04-20T15:17:24Z</dcterms:created>
  <dcterms:modified xsi:type="dcterms:W3CDTF">2021-03-17T07:19:36Z</dcterms:modified>
</cp:coreProperties>
</file>