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" windowWidth="15960" windowHeight="13176" activeTab="3"/>
  </bookViews>
  <sheets>
    <sheet name="华钦报销单" sheetId="2" r:id="rId1"/>
    <sheet name="票据附件明细" sheetId="3" r:id="rId2"/>
    <sheet name="support file" sheetId="4" r:id="rId3"/>
    <sheet name="参数表" sheetId="5" r:id="rId4"/>
  </sheets>
  <calcPr calcId="144525"/>
</workbook>
</file>

<file path=xl/calcChain.xml><?xml version="1.0" encoding="utf-8"?>
<calcChain xmlns="http://schemas.openxmlformats.org/spreadsheetml/2006/main">
  <c r="S20" i="5" l="1"/>
  <c r="T20" i="5" s="1"/>
  <c r="S19" i="5"/>
  <c r="T19" i="5" s="1"/>
  <c r="S18" i="5"/>
  <c r="T18" i="5" s="1"/>
  <c r="S17" i="5"/>
  <c r="T17" i="5" s="1"/>
  <c r="S16" i="5"/>
  <c r="T16" i="5" s="1"/>
  <c r="E24" i="4"/>
  <c r="B2" i="4"/>
  <c r="P54" i="3"/>
  <c r="O54" i="3"/>
  <c r="N54" i="3"/>
  <c r="Q52" i="3"/>
  <c r="Q51" i="3"/>
  <c r="Q50" i="3"/>
  <c r="Q49" i="3"/>
  <c r="Q39" i="3"/>
  <c r="Q38" i="3"/>
  <c r="Q37" i="3"/>
  <c r="Q36" i="3"/>
  <c r="Q35" i="3"/>
  <c r="Q34" i="3"/>
  <c r="Q33" i="3"/>
  <c r="Q54" i="3" s="1"/>
  <c r="S29" i="3"/>
  <c r="R29" i="3"/>
  <c r="O29" i="3"/>
  <c r="O55" i="3" s="1"/>
  <c r="N29" i="3"/>
  <c r="N55" i="3" s="1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Q29" i="3" s="1"/>
  <c r="Q55" i="3" s="1"/>
  <c r="P8" i="3"/>
  <c r="P29" i="3" s="1"/>
  <c r="P55" i="3" s="1"/>
  <c r="C4" i="3"/>
  <c r="H22" i="2"/>
</calcChain>
</file>

<file path=xl/comments1.xml><?xml version="1.0" encoding="utf-8"?>
<comments xmlns="http://schemas.openxmlformats.org/spreadsheetml/2006/main">
  <authors>
    <author>Rita Yang</author>
    <author>lily</author>
    <author>YY13284</author>
    <author>USER</author>
  </authors>
  <commentList>
    <comment ref="G3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I3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G4" authorId="1">
      <text>
        <r>
          <rPr>
            <sz val="11"/>
            <color indexed="8"/>
            <rFont val="Helvetica Neue"/>
            <charset val="134"/>
          </rPr>
          <t xml:space="preserve">lily:
1）合同编号的填写格式：“原件保管部门—部门合同编号”
（部门合同编号的编号规则由原件保管部门自行制定）
2）一般对公支付且金额在1000元（含）以上的都需要有合同
3）合同复印件需要提交财务部；分期付款的，需要在首次支付时附上合同复印件
</t>
        </r>
      </text>
    </comment>
    <comment ref="H5" authorId="1">
      <text>
        <r>
          <rPr>
            <sz val="11"/>
            <color indexed="8"/>
            <rFont val="Helvetica Neue"/>
            <charset val="134"/>
          </rPr>
          <t xml:space="preserve">lily:
出纳支付填写
</t>
        </r>
      </text>
    </comment>
    <comment ref="C6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C7" authorId="0">
      <text>
        <r>
          <rPr>
            <sz val="11"/>
            <color indexed="8"/>
            <rFont val="Helvetica Neue"/>
            <charset val="134"/>
          </rPr>
          <t>Rita Yang:
请从下拉列表中选择
“前台费用”：直接服务于合约期内客户而产生的直接成本，即在前台发生的成本。
“后台费用”：销售部门、管理部门发生的费用</t>
        </r>
      </text>
    </comment>
    <comment ref="B8" authorId="1">
      <text>
        <r>
          <rPr>
            <sz val="11"/>
            <color indexed="8"/>
            <rFont val="Helvetica Neue"/>
            <charset val="134"/>
          </rPr>
          <t xml:space="preserve">lily:
“客户承担”选择勾选。
1）前台费用：由PMO判断是否客户承担。
2）其他：后台管理部门负责的常规费用，如机票款、员工关怀等，请部门经理自行判断（部门经理无法判断的请PMO协助判断）。
</t>
        </r>
      </text>
    </comment>
    <comment ref="C8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G8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I8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B9" authorId="1">
      <text>
        <r>
          <rPr>
            <sz val="11"/>
            <color indexed="8"/>
            <rFont val="Helvetica Neue"/>
            <charset val="134"/>
          </rPr>
          <t xml:space="preserve">lily:
“前台费用对应业务是否为项目制结算”：选择勾选。
1）需要PMO manager判断此成本的服务对象是否约定为项目制结算。
2）勾选“是”，需要在“项目名”中填写业务合同的具体项目名。
</t>
        </r>
      </text>
    </comment>
    <comment ref="C9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C10" authorId="2">
      <text>
        <r>
          <rPr>
            <sz val="11"/>
            <color indexed="8"/>
            <rFont val="Helvetica Neue"/>
            <charset val="134"/>
          </rPr>
          <t>YY13284:
从下拉列表中选择</t>
        </r>
      </text>
    </comment>
    <comment ref="B11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F11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G23" authorId="1">
      <text>
        <r>
          <rPr>
            <sz val="11"/>
            <color indexed="8"/>
            <rFont val="Helvetica Neue"/>
            <charset val="134"/>
          </rPr>
          <t>lily:
1）“申请部门”和“成本.费用部门”为同一部门的，
可以只在“申请部门经理”中签字即可。（“申请部门经理”项不能为空）
2）“成本.费用部门”和“申请部门”非同一部门的，必须请“成本.费用部门经理”签字，签字人为经理级别以上的也需要在此项中签字。
3）若申请人为总经理（含）级以上的，则“申请部门、费用部门”无需签字（若另有规定按照规定执行）</t>
        </r>
      </text>
    </comment>
    <comment ref="H23" authorId="3">
      <text>
        <r>
          <rPr>
            <sz val="11"/>
            <color indexed="8"/>
            <rFont val="Helvetica Neue"/>
            <charset val="134"/>
          </rPr>
          <t xml:space="preserve">USER:
PMO部门确认：PMO manager签字
1）涉及到主营成本的或涉及到客户结算的请PMO部门经理签字
2）若“PMO部门确认”和“申请部门经理”为同一人则只要在“申请部门经理”处签字即可
</t>
        </r>
      </text>
    </comment>
  </commentList>
</comments>
</file>

<file path=xl/comments2.xml><?xml version="1.0" encoding="utf-8"?>
<comments xmlns="http://schemas.openxmlformats.org/spreadsheetml/2006/main">
  <authors>
    <author>Rita Yang</author>
    <author>lily</author>
  </authors>
  <commentList>
    <comment ref="C4" authorId="0">
      <text>
        <r>
          <rPr>
            <sz val="11"/>
            <color indexed="8"/>
            <rFont val="Helvetica Neue"/>
            <charset val="134"/>
          </rPr>
          <t>Rita Yang:
与报销单首页申请人相同</t>
        </r>
      </text>
    </comment>
    <comment ref="C6" authorId="0">
      <text>
        <r>
          <rPr>
            <sz val="11"/>
            <color indexed="8"/>
            <rFont val="Helvetica Neue"/>
            <charset val="134"/>
          </rPr>
          <t>Rita Yang:
事由：填写每次消费的具体明细。
若出现内餐费、TB可以汇总填写总数，但必须附上《support file》
BD人员需要按照客户分类填写，每个客户下面做下小计加总。</t>
        </r>
      </text>
    </comment>
    <comment ref="K6" authorId="0">
      <text>
        <r>
          <rPr>
            <sz val="11"/>
            <color indexed="8"/>
            <rFont val="Helvetica Neue"/>
            <charset val="134"/>
          </rPr>
          <t>Rita Yang:
如果发票是增值税专票，请填写发票上面的税率，如果不是专票，不需要填写</t>
        </r>
      </text>
    </comment>
    <comment ref="O6" authorId="1">
      <text>
        <r>
          <rPr>
            <sz val="11"/>
            <color indexed="8"/>
            <rFont val="Helvetica Neue"/>
            <charset val="134"/>
          </rPr>
          <t>lily:
票据张数为所有发票和小票等的张数总和</t>
        </r>
      </text>
    </comment>
    <comment ref="C31" authorId="0">
      <text>
        <r>
          <rPr>
            <sz val="11"/>
            <color indexed="8"/>
            <rFont val="Helvetica Neue"/>
            <charset val="134"/>
          </rPr>
          <t>Rita Yang:
事由：填写每次消费的具体明细。
若出现内餐费、TB可以汇总填写总数，但必须附上《support file》
BD人员需要按照客户分类填写，每个客户下面做下小计加总。</t>
        </r>
      </text>
    </comment>
    <comment ref="K31" authorId="0">
      <text>
        <r>
          <rPr>
            <sz val="11"/>
            <color indexed="8"/>
            <rFont val="Helvetica Neue"/>
            <charset val="134"/>
          </rPr>
          <t>Rita Yang:
如果发票是增值税专票，请填写发票上面的税率，如果不是专票，不需要填写</t>
        </r>
      </text>
    </comment>
    <comment ref="O31" authorId="1">
      <text>
        <r>
          <rPr>
            <sz val="11"/>
            <color indexed="8"/>
            <rFont val="Helvetica Neue"/>
            <charset val="134"/>
          </rPr>
          <t>lily:
票据张数为所有发票和小票等的张数总和</t>
        </r>
      </text>
    </comment>
    <comment ref="A57" authorId="1">
      <text>
        <r>
          <rPr>
            <sz val="11"/>
            <color indexed="8"/>
            <rFont val="Helvetica Neue"/>
            <charset val="134"/>
          </rPr>
          <t>lily:
手工签名
（邮件审批的直接打审批人名字）</t>
        </r>
      </text>
    </comment>
    <comment ref="L57" authorId="1">
      <text>
        <r>
          <rPr>
            <sz val="11"/>
            <color indexed="8"/>
            <rFont val="Helvetica Neue"/>
            <charset val="134"/>
          </rPr>
          <t xml:space="preserve">lily:
手工签名
</t>
        </r>
      </text>
    </comment>
  </commentList>
</comments>
</file>

<file path=xl/comments3.xml><?xml version="1.0" encoding="utf-8"?>
<comments xmlns="http://schemas.openxmlformats.org/spreadsheetml/2006/main">
  <authors>
    <author>Rita Yang</author>
    <author>lily</author>
    <author>陈岚</author>
    <author>李金</author>
    <author>倪敏</author>
  </authors>
  <commentList>
    <comment ref="B2" authorId="0">
      <text>
        <r>
          <rPr>
            <sz val="11"/>
            <color indexed="8"/>
            <rFont val="Helvetica Neue"/>
            <charset val="134"/>
          </rPr>
          <t>Rita Yang:
与报销单首页申请人相同</t>
        </r>
      </text>
    </comment>
    <comment ref="D2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D3" authorId="0">
      <text>
        <r>
          <rPr>
            <sz val="11"/>
            <color indexed="8"/>
            <rFont val="Helvetica Neue"/>
            <charset val="134"/>
          </rPr>
          <t>Rita Yang:
请从下拉列表中选择</t>
        </r>
      </text>
    </comment>
    <comment ref="E3" authorId="1">
      <text>
        <r>
          <rPr>
            <sz val="11"/>
            <color indexed="8"/>
            <rFont val="Helvetica Neue"/>
            <charset val="134"/>
          </rPr>
          <t>lily:
财务出纳填写实际发放日期</t>
        </r>
      </text>
    </comment>
    <comment ref="A5" authorId="1">
      <text>
        <r>
          <rPr>
            <sz val="11"/>
            <color indexed="8"/>
            <rFont val="Helvetica Neue"/>
            <charset val="134"/>
          </rPr>
          <t>lily:
为用餐的日期
年月日格式
如2016-1-1
录入必须按照时间的先后顺序</t>
        </r>
      </text>
    </comment>
    <comment ref="C5" authorId="2">
      <text>
        <r>
          <rPr>
            <sz val="11"/>
            <color indexed="8"/>
            <rFont val="Helvetica Neue"/>
            <charset val="134"/>
          </rPr>
          <t>陈岚:
两种类型：
简易/重点</t>
        </r>
      </text>
    </comment>
    <comment ref="D5" authorId="3">
      <text>
        <r>
          <rPr>
            <sz val="11"/>
            <color indexed="8"/>
            <rFont val="Helvetica Neue"/>
            <charset val="134"/>
          </rPr>
          <t xml:space="preserve">李金:
注：如果是部门或公司内部就餐的，写“CLPS"
客户写简称即可
</t>
        </r>
      </text>
    </comment>
    <comment ref="E5" authorId="1">
      <text>
        <r>
          <rPr>
            <sz val="11"/>
            <color indexed="8"/>
            <rFont val="Helvetica Neue"/>
            <charset val="134"/>
          </rPr>
          <t xml:space="preserve">lily:
每张发票对应一个金额对应一条记录
</t>
        </r>
      </text>
    </comment>
    <comment ref="H6" authorId="4">
      <text>
        <r>
          <rPr>
            <sz val="11"/>
            <color indexed="8"/>
            <rFont val="Helvetica Neue"/>
            <charset val="134"/>
          </rPr>
          <t>倪敏:
可以打印或手写</t>
        </r>
      </text>
    </comment>
    <comment ref="A26" authorId="1">
      <text>
        <r>
          <rPr>
            <sz val="11"/>
            <color indexed="8"/>
            <rFont val="Helvetica Neue"/>
            <charset val="134"/>
          </rPr>
          <t>lily:
手写（黑色水笔）除外籍员工用中文签字
（邮件审批的直接打印审批人名字）</t>
        </r>
      </text>
    </comment>
    <comment ref="E26" authorId="1">
      <text>
        <r>
          <rPr>
            <sz val="11"/>
            <color indexed="8"/>
            <rFont val="Helvetica Neue"/>
            <charset val="134"/>
          </rPr>
          <t>lily:
手写（黑色水笔）除外籍员工用中文签字</t>
        </r>
      </text>
    </comment>
  </commentList>
</comments>
</file>

<file path=xl/sharedStrings.xml><?xml version="1.0" encoding="utf-8"?>
<sst xmlns="http://schemas.openxmlformats.org/spreadsheetml/2006/main" count="390" uniqueCount="302">
  <si>
    <t>华钦报销单</t>
  </si>
  <si>
    <t>上海华钦信息科技股份有限公司</t>
  </si>
  <si>
    <r>
      <rPr>
        <sz val="11"/>
        <color indexed="8"/>
        <rFont val="微软雅黑"/>
        <family val="2"/>
        <charset val="134"/>
      </rPr>
      <t xml:space="preserve">                     </t>
    </r>
    <r>
      <rPr>
        <u/>
        <sz val="11"/>
        <color indexed="8"/>
        <rFont val="微软雅黑"/>
        <family val="2"/>
        <charset val="134"/>
      </rPr>
      <t xml:space="preserve"> 报  销  单</t>
    </r>
  </si>
  <si>
    <t>申请日期：</t>
  </si>
  <si>
    <t>2021年01       月        25日</t>
  </si>
  <si>
    <t>姓名</t>
  </si>
  <si>
    <t>蒋琼香</t>
  </si>
  <si>
    <t>员工编号</t>
  </si>
  <si>
    <t>QJ14962</t>
  </si>
  <si>
    <t>*申请BG</t>
  </si>
  <si>
    <t>CORP</t>
  </si>
  <si>
    <t>*申请部门</t>
  </si>
  <si>
    <t>Corp-Opertion-BO-CITI BG-MA</t>
  </si>
  <si>
    <t>支付对象</t>
  </si>
  <si>
    <t>名称</t>
  </si>
  <si>
    <t>付款合同编号</t>
  </si>
  <si>
    <t>账号</t>
  </si>
  <si>
    <t>6214 8321 6746 8268</t>
  </si>
  <si>
    <t>开户行</t>
  </si>
  <si>
    <t>招商银行</t>
  </si>
  <si>
    <t>网银流水号、日期</t>
  </si>
  <si>
    <t>付款方式</t>
  </si>
  <si>
    <t>网银</t>
  </si>
  <si>
    <t>其他时请填写：____________</t>
  </si>
  <si>
    <t>付款属性</t>
  </si>
  <si>
    <t>前台费用</t>
  </si>
  <si>
    <t>（若勾选前台费用请送PMO确认）</t>
  </si>
  <si>
    <t>※PMO填写
（前台费用）</t>
  </si>
  <si>
    <t>客户承担：</t>
  </si>
  <si>
    <t>否</t>
  </si>
  <si>
    <t>客户全称</t>
  </si>
  <si>
    <t>花旗金融信息服务（中国）有限公司</t>
  </si>
  <si>
    <t>客户所在BG</t>
  </si>
  <si>
    <t>客户所在部门</t>
  </si>
  <si>
    <t>前台费用对应业务是否为项目制结算:</t>
  </si>
  <si>
    <t>项目名称</t>
  </si>
  <si>
    <t>费用承担BG
(后台费用)</t>
  </si>
  <si>
    <t>请参见后附分摊表</t>
  </si>
  <si>
    <t>费用承担部门
(后台费用)</t>
  </si>
  <si>
    <t>金额（小写）</t>
  </si>
  <si>
    <t>摘要</t>
  </si>
  <si>
    <t>团建费用</t>
  </si>
  <si>
    <t>合计（大写金额）</t>
  </si>
  <si>
    <t>支付确认</t>
  </si>
  <si>
    <t>CEO</t>
  </si>
  <si>
    <t>COO/
CFO</t>
  </si>
  <si>
    <t xml:space="preserve">
总经理
</t>
  </si>
  <si>
    <t xml:space="preserve">                                                                                                                                                                                                                  财务经理                                                                                                                                                                                                                             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.                                                                                                                                                                                                                  .                                                                                                                                                                                                                   .                                                                                                                                                                                                              高级经理/总监/副总
                                                                                                                                                                                                                       </t>
  </si>
  <si>
    <t>出纳</t>
  </si>
  <si>
    <t>申请部门
*经理
费用部门
☆#经理</t>
  </si>
  <si>
    <r>
      <rPr>
        <sz val="10"/>
        <color indexed="8"/>
        <rFont val="微软雅黑"/>
        <family val="2"/>
        <charset val="134"/>
      </rPr>
      <t>申请人</t>
    </r>
    <r>
      <rPr>
        <sz val="9"/>
        <color indexed="8"/>
        <rFont val="微软雅黑"/>
        <family val="2"/>
        <charset val="134"/>
      </rPr>
      <t xml:space="preserve">
</t>
    </r>
    <r>
      <rPr>
        <sz val="9"/>
        <color indexed="8"/>
        <rFont val="微软雅黑"/>
        <family val="2"/>
        <charset val="134"/>
      </rPr>
      <t xml:space="preserve">
</t>
    </r>
    <r>
      <rPr>
        <sz val="9"/>
        <color indexed="8"/>
        <rFont val="微软雅黑"/>
        <family val="2"/>
        <charset val="134"/>
      </rPr>
      <t xml:space="preserve">
</t>
    </r>
    <r>
      <rPr>
        <sz val="9"/>
        <color indexed="8"/>
        <rFont val="微软雅黑"/>
        <family val="2"/>
        <charset val="134"/>
      </rPr>
      <t xml:space="preserve">
</t>
    </r>
    <r>
      <rPr>
        <sz val="9"/>
        <color indexed="8"/>
        <rFont val="微软雅黑"/>
        <family val="2"/>
        <charset val="134"/>
      </rPr>
      <t xml:space="preserve">
</t>
    </r>
    <r>
      <rPr>
        <sz val="9"/>
        <color indexed="8"/>
        <rFont val="宋体"/>
        <family val="3"/>
        <charset val="134"/>
      </rPr>
      <t>※</t>
    </r>
    <r>
      <rPr>
        <sz val="9"/>
        <color indexed="8"/>
        <rFont val="微软雅黑"/>
        <family val="2"/>
        <charset val="134"/>
      </rPr>
      <t xml:space="preserve">PMO
</t>
    </r>
    <r>
      <rPr>
        <sz val="9"/>
        <color indexed="8"/>
        <rFont val="微软雅黑"/>
        <family val="2"/>
        <charset val="134"/>
      </rPr>
      <t xml:space="preserve">部门确认
</t>
    </r>
  </si>
  <si>
    <t>文件密级：内部，保存期限：长期</t>
  </si>
  <si>
    <t>票据附件明细</t>
  </si>
  <si>
    <t>申请日期:</t>
  </si>
  <si>
    <t>2021年   01月25    日</t>
  </si>
  <si>
    <t>费用BG</t>
  </si>
  <si>
    <t>费用部门</t>
  </si>
  <si>
    <t>公式计算，如下面有新增行，请将公式下拉填充到新增行</t>
  </si>
  <si>
    <t>差旅费用</t>
  </si>
  <si>
    <t>日期</t>
  </si>
  <si>
    <t>事由</t>
  </si>
  <si>
    <t>BPM申请序列号</t>
  </si>
  <si>
    <t>出差起始日</t>
  </si>
  <si>
    <t>出差回程日</t>
  </si>
  <si>
    <t>出差目的地</t>
  </si>
  <si>
    <t>费用类别</t>
  </si>
  <si>
    <t>专票税率</t>
  </si>
  <si>
    <t>起始地</t>
  </si>
  <si>
    <t>到达地</t>
  </si>
  <si>
    <t>附件张数</t>
  </si>
  <si>
    <t>税额</t>
  </si>
  <si>
    <t>按照BPM申请序列号</t>
  </si>
  <si>
    <t>按照出差目的地</t>
  </si>
  <si>
    <t>按照费用类别</t>
  </si>
  <si>
    <t>月</t>
  </si>
  <si>
    <t>日</t>
  </si>
  <si>
    <t>如上述行数不够，请在本行上方插入新行填写</t>
  </si>
  <si>
    <t>差旅费小计（小写）</t>
  </si>
  <si>
    <t>其他费用</t>
  </si>
  <si>
    <t>按照费用类别汇总</t>
  </si>
  <si>
    <t>项目小组组内聚餐</t>
  </si>
  <si>
    <t>其他</t>
  </si>
  <si>
    <t>上海</t>
  </si>
  <si>
    <t>其他小计（小写）</t>
  </si>
  <si>
    <t>合计（小写）</t>
  </si>
  <si>
    <t>费用部门经理：
（签名）</t>
  </si>
  <si>
    <t>申请人：
（签名）</t>
  </si>
  <si>
    <t>support file</t>
  </si>
  <si>
    <t>上海华钦信息科技股份有限公司—Support File</t>
  </si>
  <si>
    <t>姓名：</t>
  </si>
  <si>
    <t>申请日期：        2021年 01月  25日</t>
  </si>
  <si>
    <t>实际支付日期：</t>
  </si>
  <si>
    <t>序号</t>
  </si>
  <si>
    <t>支持类型</t>
  </si>
  <si>
    <t>客户</t>
  </si>
  <si>
    <t>金额</t>
  </si>
  <si>
    <t>备注</t>
  </si>
  <si>
    <t>简易</t>
  </si>
  <si>
    <t>蒋琼香，张子慧</t>
  </si>
  <si>
    <t>合计</t>
  </si>
  <si>
    <t>判断</t>
  </si>
  <si>
    <t>费用类别-不含差旅</t>
  </si>
  <si>
    <t>BG</t>
  </si>
  <si>
    <t>对应BG</t>
  </si>
  <si>
    <t>NEWBG</t>
  </si>
  <si>
    <t>部门</t>
  </si>
  <si>
    <t>现金</t>
  </si>
  <si>
    <t xml:space="preserve">固定资产 </t>
  </si>
  <si>
    <t>是</t>
  </si>
  <si>
    <t>国际机票</t>
  </si>
  <si>
    <t>网约车专票</t>
  </si>
  <si>
    <t>海洋牧场-智能环境感知子系统【大连市现代海洋牧场研究院】</t>
  </si>
  <si>
    <t>BG1</t>
  </si>
  <si>
    <t>事业群1</t>
  </si>
  <si>
    <t>BG1-BU1</t>
  </si>
  <si>
    <t>BG1-BU2</t>
  </si>
  <si>
    <t>BG1-BU3</t>
  </si>
  <si>
    <t>BG1-HR</t>
  </si>
  <si>
    <t>BG1-MA</t>
  </si>
  <si>
    <t>BG1-PMO</t>
  </si>
  <si>
    <t>BG1-TA</t>
  </si>
  <si>
    <t>支票</t>
  </si>
  <si>
    <t>工资</t>
  </si>
  <si>
    <t>国内机票-票价</t>
  </si>
  <si>
    <t>网约车普票</t>
  </si>
  <si>
    <t>全媒体采编发项目新闻热点及影响力分析系统子项【北京拓尔思信息技术股份有限公司】</t>
  </si>
  <si>
    <t>North China Region</t>
  </si>
  <si>
    <t>事业群3</t>
  </si>
  <si>
    <t>North China Region-CLPS DL</t>
  </si>
  <si>
    <t>North China Region-CLPS DL-CD CMD</t>
  </si>
  <si>
    <t>North China Region-CLPS DL-CMD1</t>
  </si>
  <si>
    <t>North China Region-CLPS DL-CMD2</t>
  </si>
  <si>
    <t>North China Region-CLPS DL-CMD3</t>
  </si>
  <si>
    <t>North China Region-CLPS DL-CMD4</t>
  </si>
  <si>
    <t>North China Region-MA</t>
  </si>
  <si>
    <t>North China Region-BDD</t>
  </si>
  <si>
    <t>North China Region-CLPS BJ</t>
  </si>
  <si>
    <t>North China Region-CLPS BJ-CMD</t>
  </si>
  <si>
    <t>North China Region-Operation</t>
  </si>
  <si>
    <t>North China Region-Operation-HR</t>
  </si>
  <si>
    <t>North China Region-Operation-PMO</t>
  </si>
  <si>
    <t>North China Region-Delivery Centre</t>
  </si>
  <si>
    <t>North China Region-Delivery Centre-CD DC</t>
  </si>
  <si>
    <t>North China Region-Delivery Centre-BJ DC</t>
  </si>
  <si>
    <t>North China Region-Delivery Centre-DL DC</t>
  </si>
  <si>
    <t>North China Region-Delivery Centre-TJ DC</t>
  </si>
  <si>
    <t>North China Region-Operation-DL RC</t>
  </si>
  <si>
    <t>North China Region-CLPS BJ-BD RC</t>
  </si>
  <si>
    <t>贷记凭证</t>
  </si>
  <si>
    <t>社保.公积金</t>
  </si>
  <si>
    <t>国内机票-民航发展基金</t>
  </si>
  <si>
    <t>汽车票</t>
  </si>
  <si>
    <t>GB项目全文检索系统采购【北京拓尔思信息技术股份有限公司】</t>
  </si>
  <si>
    <t>BG7</t>
  </si>
  <si>
    <t>事业群7</t>
  </si>
  <si>
    <t>BG7-Operation-HR</t>
  </si>
  <si>
    <t>BG7-Operation-PMO</t>
  </si>
  <si>
    <t>BG7-TA</t>
  </si>
  <si>
    <t>BG7-MA</t>
  </si>
  <si>
    <t>BG7-Operation</t>
  </si>
  <si>
    <t>BG7-Operation-HRBP</t>
  </si>
  <si>
    <t>BG7-Operation-Delivery Support</t>
  </si>
  <si>
    <t>BG7-BU1</t>
  </si>
  <si>
    <t>BG7-BU2</t>
  </si>
  <si>
    <t>后台费用</t>
  </si>
  <si>
    <t>国内机票-燃油附加费</t>
  </si>
  <si>
    <t>船票</t>
  </si>
  <si>
    <t>投中信息管理系统2.0期【上海投中信息咨询股份有限公司】</t>
  </si>
  <si>
    <t>BG8</t>
  </si>
  <si>
    <t>事业群8</t>
  </si>
  <si>
    <t>BG8-BU</t>
  </si>
  <si>
    <t>BG8-MA</t>
  </si>
  <si>
    <t>BG8-BU-TA</t>
  </si>
  <si>
    <t>BG8-PMO</t>
  </si>
  <si>
    <t>国内机票-其他税费</t>
  </si>
  <si>
    <t>内餐</t>
  </si>
  <si>
    <t>海通证券账户中心一期【胜科金仕达数据系统（中国）有限公司】</t>
  </si>
  <si>
    <t>SG</t>
  </si>
  <si>
    <t>SG-MA</t>
  </si>
  <si>
    <t>SG-Infogain-Finance/Sales</t>
  </si>
  <si>
    <t>SG-Ridik GRP-TA</t>
  </si>
  <si>
    <t>SG-Ridik GRP-BDM SG</t>
  </si>
  <si>
    <t>SG-Infogain-TA</t>
  </si>
  <si>
    <t>SG-CLPS SG-Admin</t>
  </si>
  <si>
    <t>SG-Ridik GRP</t>
  </si>
  <si>
    <t>SG-Ridik GRP-BDM IND</t>
  </si>
  <si>
    <t>SG-Ridik GRP-Business</t>
  </si>
  <si>
    <t>SG-Infogain</t>
  </si>
  <si>
    <t>SG-CLPS SG</t>
  </si>
  <si>
    <t>SG-CLPS SG-HR</t>
  </si>
  <si>
    <t>员工福利采购</t>
  </si>
  <si>
    <t>出租
车费</t>
  </si>
  <si>
    <t>海通证券基金清算优化【胜科金仕达数据系统（中国）有限公司】</t>
  </si>
  <si>
    <t>QCC</t>
  </si>
  <si>
    <t>QCC-MA</t>
  </si>
  <si>
    <t>QCC-DEV</t>
  </si>
  <si>
    <t>QCC-TC</t>
  </si>
  <si>
    <t>QCC-CONS</t>
  </si>
  <si>
    <t>QCC-PRD</t>
  </si>
  <si>
    <t>QCC-BD-C</t>
  </si>
  <si>
    <t>QCC-BD-C-BD</t>
  </si>
  <si>
    <t>QCC-BU1</t>
  </si>
  <si>
    <t>QCC-BD-C-HK BU</t>
  </si>
  <si>
    <t>QCC-BU2</t>
  </si>
  <si>
    <t>QCC-HR</t>
  </si>
  <si>
    <t>QCC-PMO</t>
  </si>
  <si>
    <t>QCC-TA</t>
  </si>
  <si>
    <t>公交费</t>
  </si>
  <si>
    <t>兴业银行信用卡中心账户决策管理系统（四期优化项目）【兴业银行股份有限公司信用卡中心】</t>
  </si>
  <si>
    <t>HK</t>
  </si>
  <si>
    <t>HK-MA</t>
  </si>
  <si>
    <t>HK-BD</t>
  </si>
  <si>
    <t>HK-Admin</t>
  </si>
  <si>
    <t>HK-HR</t>
  </si>
  <si>
    <t>HK-Professional Service</t>
  </si>
  <si>
    <t>HK-PMO</t>
  </si>
  <si>
    <t>火车票</t>
  </si>
  <si>
    <t>汽油</t>
  </si>
  <si>
    <t>ITO软件服务外包实训平台建设（二期）-财务系统前段开发模拟环境（Java开发）【上海杉达学院】</t>
  </si>
  <si>
    <t>Corp-Opertion-BO-eBayBU-BU</t>
  </si>
  <si>
    <t>Corp-Opertion-BO-eBayBU-TA</t>
  </si>
  <si>
    <t>Corp-Fin-Accounting-SH Fin Team</t>
  </si>
  <si>
    <t>Corp-Fin-Accounting-GZ&amp;SZ Fin Team</t>
  </si>
  <si>
    <t>Corp-Fin-Accounting-Judge Fin Team</t>
  </si>
  <si>
    <t>Corp-Opertion-Admin</t>
  </si>
  <si>
    <t>Corp-Opertion-BO</t>
  </si>
  <si>
    <t>Corp-Opertion-BO-CITI BG-ODC</t>
  </si>
  <si>
    <t>Corp-Opertion-BO-CITI BG-SOW</t>
  </si>
  <si>
    <t>Corp-Opertion-BO-CITI BG-Operation</t>
  </si>
  <si>
    <t>Corp-Opertion-BO-CITI BG-PR</t>
  </si>
  <si>
    <t>Corp-Fin</t>
  </si>
  <si>
    <t>Corp-Opertion-HR</t>
  </si>
  <si>
    <t>Corp-S&amp;P-IR&amp;PR</t>
  </si>
  <si>
    <t>Corp-MA</t>
  </si>
  <si>
    <t>Corp-Fin-Treasury&amp;Tax</t>
  </si>
  <si>
    <t>Corp-Innovation Lab</t>
  </si>
  <si>
    <t>Corp-Academy</t>
  </si>
  <si>
    <t>Corp-Compliance</t>
  </si>
  <si>
    <t>Corp-Opertion-ISA</t>
  </si>
  <si>
    <t>Corp-S&amp;P</t>
  </si>
  <si>
    <t>Corp-Opertion-Helpdesk</t>
  </si>
  <si>
    <t>Corp-Fin-US Reporting</t>
  </si>
  <si>
    <t>Corp-Fin-Finance Planning</t>
  </si>
  <si>
    <t>Corp-Fin-Accounting</t>
  </si>
  <si>
    <t>Corp-Fin-Accounting-North China Fin Team</t>
  </si>
  <si>
    <t>Corp-Fin-Accounting-SG Fin Team</t>
  </si>
  <si>
    <t>Corp-Opertion</t>
  </si>
  <si>
    <t>Corp-Opertion-BO-海外BO</t>
  </si>
  <si>
    <t>Corp-Opertion-BO-BOSupport</t>
  </si>
  <si>
    <t>Corp-Opertion-BO-PMO</t>
  </si>
  <si>
    <t>Corp-Opertion-BO-Delivery</t>
  </si>
  <si>
    <t>Corp-Opertion-BO-Recruiting Centre</t>
  </si>
  <si>
    <t>Corp-Consultant</t>
  </si>
  <si>
    <t>Corp-S&amp;P-M&amp;A</t>
  </si>
  <si>
    <t>Corp-Fin-Accounting-HK Fin Team</t>
  </si>
  <si>
    <t>停车费</t>
  </si>
  <si>
    <t>ITO软件服务外包实训平台建设（二期）-财务系统前段开发模拟环境（主机开发）【上海杉达学院】</t>
  </si>
  <si>
    <t>JP</t>
  </si>
  <si>
    <t>JP-MA</t>
  </si>
  <si>
    <t>快递费</t>
  </si>
  <si>
    <t>安安专机项目【金邦达有限公司】</t>
  </si>
  <si>
    <t>US</t>
  </si>
  <si>
    <t>US-MA</t>
  </si>
  <si>
    <t>保险费</t>
  </si>
  <si>
    <t>安安专辑安卓&amp;IOS【金邦达有限公司】</t>
  </si>
  <si>
    <t>过路费</t>
  </si>
  <si>
    <t>安安专机平台系统-前端项目【搜漂亮（北京）科技发展有限责任公司】</t>
  </si>
  <si>
    <t>通讯费</t>
  </si>
  <si>
    <t>新零售平台第一期软件开发项目【弘毅迁善电子商务股份有限公司】</t>
  </si>
  <si>
    <t>水电费</t>
  </si>
  <si>
    <t>E办卡智能营销终端三代设备选型及应用-非公能性测试及PDA硬件设备测试【交通银行股份有限公司太平洋信用卡中心】</t>
  </si>
  <si>
    <t>2018测试人力集采项目【交通银行股份有限公司太平洋信用卡中心】</t>
  </si>
  <si>
    <t>申请BG</t>
  </si>
  <si>
    <t>住宿专票</t>
  </si>
  <si>
    <t>昆山农商银行个人电子银行二期系统【江苏昆山农村商业银行股份有限公司】</t>
  </si>
  <si>
    <t>住宿普票</t>
  </si>
  <si>
    <t>互联网核心建设项目【江苏昆山农村商业银行股份有限公司】</t>
  </si>
  <si>
    <t>费用承担BG</t>
  </si>
  <si>
    <t>客户服务系统项目【上海伏犀资产管理有限公司】</t>
  </si>
  <si>
    <t>综合积分项目【平顶山银行股份有限公司】</t>
  </si>
  <si>
    <t>网银国际收支申报项目【浦发硅谷银行有限公司】</t>
  </si>
  <si>
    <t>兴业银行信用卡中心账户决策管理系统配套改造项目（五期）【兴业银行股份有限公司信用卡中心】</t>
  </si>
  <si>
    <t>上海财经大学区块链教学与管理平台采购项目【上海财经大学】</t>
  </si>
  <si>
    <t>NFS migration to CD and ISB【BOC Credit Card (International) Ltd.】</t>
  </si>
  <si>
    <t>财务自动化项目2期#17需求【BOC Credit Card (International) Ltd.】</t>
  </si>
  <si>
    <t>AE考试系统【汉高（中国）投资有限公司】</t>
  </si>
  <si>
    <t>商户自助服务平台项目【BOC Credit Card (International) Ltd.】</t>
  </si>
  <si>
    <t>UPI &amp; JCB 请款功能迁移项目【BOC Credit Card (International) Ltd.】</t>
  </si>
  <si>
    <t>金融IT实训平台建设【上海建桥学院】</t>
  </si>
  <si>
    <t>虚拟银行教学管理平台采购项目【上海杉达学院】</t>
  </si>
  <si>
    <t>财务自动化项目2期#19，20，23需求【BOC Credit Card (International) Ltd.】</t>
  </si>
  <si>
    <t>软件的定向客户化开发和测试【上海速传企业管理有限公司】</t>
  </si>
  <si>
    <t>智能数据系统技术运维服务项目【上证所信息网络有限公司】</t>
  </si>
  <si>
    <t>财务自动化项目2期#24需求【BOC Credit Card (International) Ltd.】</t>
  </si>
  <si>
    <t>人民币流通非现场监管系统技术支持及数据处理运维保障服务【中国人民银行盘锦市中心支行】</t>
  </si>
  <si>
    <t>RPA系统建设（一期）项目【盈和网联科技（北京）有限公司】</t>
  </si>
  <si>
    <t>网银生产验证测试项目【浦发硅谷银行有限公司】</t>
  </si>
  <si>
    <t>2019年研发测试人力集中采购项目-测试类研发人力集采【交通银行股份有限公司太平洋信用卡中心】</t>
  </si>
  <si>
    <t>新餐饮平台研发测试人力采购项目【交通银行股份有限公司太平洋信用卡中心】</t>
  </si>
  <si>
    <t>全媒体采编发项目新闻热点及影响力分析系统子项项目【 拓尔思信息技术股份有限公司】</t>
  </si>
  <si>
    <t>固收量化智能改造项目【东方证券股份有限公司】</t>
  </si>
  <si>
    <t>CA系统业务运维服务项目【上证所信息网络有限公司】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</si>
</sst>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 &quot;* #,##0.00&quot; &quot;;&quot; &quot;* \(#,##0.00\);&quot; &quot;* &quot;-&quot;??&quot; &quot;"/>
    <numFmt numFmtId="177" formatCode="&quot; ¥&quot;* #,##0.00&quot; &quot;;&quot; ¥&quot;* &quot;-&quot;#,##0.00&quot; &quot;;&quot; ¥&quot;* &quot;-&quot;??&quot; &quot;"/>
    <numFmt numFmtId="178" formatCode="&quot; &quot;* #,##0&quot; &quot;;&quot; &quot;* \(#,##0\);&quot; &quot;* &quot;-&quot;??&quot; &quot;"/>
    <numFmt numFmtId="179" formatCode="yyyy&quot;年&quot;mm&quot;月&quot;dd&quot;日&quot;"/>
  </numFmts>
  <fonts count="19">
    <font>
      <sz val="11"/>
      <color indexed="8"/>
      <name val="宋体"/>
    </font>
    <font>
      <sz val="14"/>
      <color indexed="8"/>
      <name val="宋体"/>
      <family val="3"/>
      <charset val="134"/>
    </font>
    <font>
      <sz val="14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u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Helvetica Neue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sz val="14"/>
      <color indexed="15"/>
      <name val="宋体"/>
      <family val="3"/>
      <charset val="134"/>
    </font>
    <font>
      <sz val="14"/>
      <color indexed="17"/>
      <name val="微软雅黑"/>
      <family val="2"/>
      <charset val="134"/>
    </font>
    <font>
      <sz val="14"/>
      <color indexed="15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16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32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3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8"/>
      </bottom>
      <diagonal/>
    </border>
    <border>
      <left/>
      <right/>
      <top style="thin">
        <color indexed="13"/>
      </top>
      <bottom style="thin">
        <color indexed="8"/>
      </bottom>
      <diagonal/>
    </border>
    <border>
      <left style="thin">
        <color indexed="13"/>
      </left>
      <right/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6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49" fontId="0" fillId="2" borderId="9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 wrapText="1"/>
    </xf>
    <xf numFmtId="49" fontId="0" fillId="2" borderId="8" xfId="0" applyNumberFormat="1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 wrapText="1"/>
    </xf>
    <xf numFmtId="49" fontId="5" fillId="2" borderId="8" xfId="0" applyNumberFormat="1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vertical="center"/>
    </xf>
    <xf numFmtId="0" fontId="5" fillId="2" borderId="8" xfId="0" applyNumberFormat="1" applyFont="1" applyFill="1" applyBorder="1" applyAlignment="1">
      <alignment horizontal="center" vertical="center"/>
    </xf>
    <xf numFmtId="177" fontId="0" fillId="2" borderId="7" xfId="0" applyNumberFormat="1" applyFont="1" applyFill="1" applyBorder="1" applyAlignment="1">
      <alignment vertical="center"/>
    </xf>
    <xf numFmtId="49" fontId="7" fillId="2" borderId="21" xfId="0" applyNumberFormat="1" applyFont="1" applyFill="1" applyBorder="1" applyAlignment="1">
      <alignment horizontal="left" vertical="center"/>
    </xf>
    <xf numFmtId="49" fontId="5" fillId="2" borderId="22" xfId="0" applyNumberFormat="1" applyFont="1" applyFill="1" applyBorder="1" applyAlignment="1">
      <alignment horizontal="center" vertical="center"/>
    </xf>
    <xf numFmtId="49" fontId="5" fillId="2" borderId="22" xfId="0" applyNumberFormat="1" applyFont="1" applyFill="1" applyBorder="1" applyAlignment="1">
      <alignment horizontal="center" vertical="top" wrapText="1"/>
    </xf>
    <xf numFmtId="49" fontId="7" fillId="2" borderId="22" xfId="0" applyNumberFormat="1" applyFont="1" applyFill="1" applyBorder="1" applyAlignment="1">
      <alignment horizontal="left" vertical="top" wrapText="1"/>
    </xf>
    <xf numFmtId="49" fontId="7" fillId="2" borderId="22" xfId="0" applyNumberFormat="1" applyFont="1" applyFill="1" applyBorder="1" applyAlignment="1">
      <alignment horizontal="right" vertical="top" wrapText="1"/>
    </xf>
    <xf numFmtId="49" fontId="7" fillId="2" borderId="22" xfId="0" applyNumberFormat="1" applyFont="1" applyFill="1" applyBorder="1" applyAlignment="1">
      <alignment horizontal="center" vertical="top" wrapText="1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6" fontId="11" fillId="2" borderId="8" xfId="0" applyNumberFormat="1" applyFont="1" applyFill="1" applyBorder="1" applyAlignment="1">
      <alignment horizontal="center" vertical="center"/>
    </xf>
    <xf numFmtId="178" fontId="11" fillId="2" borderId="8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76" fontId="13" fillId="2" borderId="8" xfId="0" applyNumberFormat="1" applyFont="1" applyFill="1" applyBorder="1" applyAlignment="1">
      <alignment horizontal="center" vertical="center"/>
    </xf>
    <xf numFmtId="178" fontId="13" fillId="2" borderId="8" xfId="0" applyNumberFormat="1" applyFont="1" applyFill="1" applyBorder="1" applyAlignment="1">
      <alignment horizontal="center" vertical="center"/>
    </xf>
    <xf numFmtId="176" fontId="1" fillId="2" borderId="13" xfId="0" applyNumberFormat="1" applyFont="1" applyFill="1" applyBorder="1" applyAlignment="1">
      <alignment vertical="center"/>
    </xf>
    <xf numFmtId="178" fontId="1" fillId="2" borderId="13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176" fontId="13" fillId="2" borderId="8" xfId="0" applyNumberFormat="1" applyFont="1" applyFill="1" applyBorder="1" applyAlignment="1">
      <alignment vertical="center"/>
    </xf>
    <xf numFmtId="178" fontId="13" fillId="2" borderId="8" xfId="0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26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49" fontId="15" fillId="0" borderId="8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49" fontId="15" fillId="2" borderId="8" xfId="0" applyNumberFormat="1" applyFont="1" applyFill="1" applyBorder="1" applyAlignment="1">
      <alignment horizontal="left" vertical="center"/>
    </xf>
    <xf numFmtId="0" fontId="5" fillId="2" borderId="30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15" fillId="0" borderId="13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49" fontId="3" fillId="2" borderId="8" xfId="0" applyNumberFormat="1" applyFont="1" applyFill="1" applyBorder="1" applyAlignment="1">
      <alignment horizontal="left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176" fontId="5" fillId="2" borderId="8" xfId="0" applyNumberFormat="1" applyFont="1" applyFill="1" applyBorder="1" applyAlignment="1">
      <alignment vertical="center"/>
    </xf>
    <xf numFmtId="14" fontId="5" fillId="2" borderId="8" xfId="0" applyNumberFormat="1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49" fontId="5" fillId="2" borderId="6" xfId="0" applyNumberFormat="1" applyFont="1" applyFill="1" applyBorder="1" applyAlignment="1">
      <alignment vertical="center" wrapText="1"/>
    </xf>
    <xf numFmtId="0" fontId="0" fillId="2" borderId="2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31" xfId="0" applyNumberFormat="1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9" fontId="0" fillId="0" borderId="31" xfId="0" applyNumberFormat="1" applyFont="1" applyBorder="1" applyAlignment="1">
      <alignment vertical="center"/>
    </xf>
    <xf numFmtId="49" fontId="0" fillId="2" borderId="31" xfId="0" applyNumberFormat="1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49" fontId="0" fillId="0" borderId="31" xfId="0" applyNumberFormat="1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49" fontId="5" fillId="2" borderId="9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/>
    </xf>
    <xf numFmtId="49" fontId="5" fillId="2" borderId="9" xfId="0" applyNumberFormat="1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176" fontId="5" fillId="2" borderId="9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176" fontId="7" fillId="2" borderId="9" xfId="0" applyNumberFormat="1" applyFont="1" applyFill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49" fontId="8" fillId="2" borderId="22" xfId="0" applyNumberFormat="1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49" fontId="7" fillId="2" borderId="23" xfId="0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9" fontId="0" fillId="2" borderId="12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49" fontId="5" fillId="2" borderId="15" xfId="0" applyNumberFormat="1" applyFont="1" applyFill="1" applyBorder="1" applyAlignment="1">
      <alignment horizontal="center" vertical="top"/>
    </xf>
    <xf numFmtId="0" fontId="5" fillId="2" borderId="16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5" fillId="2" borderId="19" xfId="0" applyFont="1" applyFill="1" applyBorder="1" applyAlignment="1">
      <alignment horizontal="center" vertical="top"/>
    </xf>
    <xf numFmtId="49" fontId="2" fillId="2" borderId="2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49" fontId="10" fillId="2" borderId="9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2" borderId="13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49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49" fontId="13" fillId="2" borderId="9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49" fontId="2" fillId="2" borderId="26" xfId="0" applyNumberFormat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49" fontId="2" fillId="2" borderId="23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176" fontId="2" fillId="2" borderId="14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178" fontId="2" fillId="2" borderId="14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center"/>
    </xf>
    <xf numFmtId="49" fontId="2" fillId="3" borderId="12" xfId="0" applyNumberFormat="1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49" fontId="14" fillId="2" borderId="28" xfId="0" applyNumberFormat="1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49" fontId="16" fillId="2" borderId="9" xfId="0" applyNumberFormat="1" applyFont="1" applyFill="1" applyBorder="1" applyAlignment="1">
      <alignment horizontal="left" vertical="center"/>
    </xf>
    <xf numFmtId="14" fontId="16" fillId="2" borderId="13" xfId="0" applyNumberFormat="1" applyFont="1" applyFill="1" applyBorder="1" applyAlignment="1">
      <alignment horizontal="left" vertical="center"/>
    </xf>
    <xf numFmtId="14" fontId="16" fillId="0" borderId="13" xfId="0" applyNumberFormat="1" applyFont="1" applyBorder="1" applyAlignment="1">
      <alignment horizontal="left" vertical="center"/>
    </xf>
    <xf numFmtId="14" fontId="16" fillId="0" borderId="10" xfId="0" applyNumberFormat="1" applyFont="1" applyBorder="1" applyAlignment="1">
      <alignment horizontal="left" vertical="center"/>
    </xf>
    <xf numFmtId="49" fontId="17" fillId="2" borderId="9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49" fontId="5" fillId="2" borderId="26" xfId="0" applyNumberFormat="1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/>
    </xf>
    <xf numFmtId="49" fontId="15" fillId="2" borderId="12" xfId="0" applyNumberFormat="1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left" vertical="center"/>
    </xf>
    <xf numFmtId="49" fontId="5" fillId="0" borderId="10" xfId="0" applyNumberFormat="1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11" fillId="0" borderId="8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9" fontId="2" fillId="0" borderId="8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176" fontId="11" fillId="0" borderId="8" xfId="0" applyNumberFormat="1" applyFont="1" applyFill="1" applyBorder="1" applyAlignment="1">
      <alignment horizontal="center" vertical="center"/>
    </xf>
    <xf numFmtId="178" fontId="11" fillId="0" borderId="8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4" fontId="5" fillId="0" borderId="8" xfId="0" applyNumberFormat="1" applyFont="1" applyFill="1" applyBorder="1" applyAlignment="1">
      <alignment horizontal="left" vertical="center"/>
    </xf>
    <xf numFmtId="179" fontId="5" fillId="0" borderId="8" xfId="0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176" fontId="5" fillId="0" borderId="8" xfId="0" applyNumberFormat="1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49" fontId="15" fillId="0" borderId="8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FFFF00"/>
      <rgbColor rgb="FFFF0000"/>
      <rgbColor rgb="FFD8D8D8"/>
      <rgbColor rgb="FF33559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1</xdr:col>
      <xdr:colOff>238125</xdr:colOff>
      <xdr:row>1</xdr:row>
      <xdr:rowOff>200025</xdr:rowOff>
    </xdr:to>
    <xdr:pic>
      <xdr:nvPicPr>
        <xdr:cNvPr id="19" name="图片 1" descr="图片 1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95250" y="57150"/>
          <a:ext cx="1120775" cy="4286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95250</xdr:colOff>
      <xdr:row>0</xdr:row>
      <xdr:rowOff>57150</xdr:rowOff>
    </xdr:from>
    <xdr:to>
      <xdr:col>1</xdr:col>
      <xdr:colOff>238125</xdr:colOff>
      <xdr:row>1</xdr:row>
      <xdr:rowOff>200025</xdr:rowOff>
    </xdr:to>
    <xdr:pic>
      <xdr:nvPicPr>
        <xdr:cNvPr id="20" name="图片 1" descr="图片 1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95250" y="57150"/>
          <a:ext cx="1120775" cy="4286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</xdr:colOff>
      <xdr:row>0</xdr:row>
      <xdr:rowOff>71120</xdr:rowOff>
    </xdr:from>
    <xdr:to>
      <xdr:col>2</xdr:col>
      <xdr:colOff>41237</xdr:colOff>
      <xdr:row>2</xdr:row>
      <xdr:rowOff>147320</xdr:rowOff>
    </xdr:to>
    <xdr:pic>
      <xdr:nvPicPr>
        <xdr:cNvPr id="31" name="图片 3" descr="图片 3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53975" y="71119"/>
          <a:ext cx="1054063" cy="590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showGridLines="0" topLeftCell="A9" workbookViewId="0">
      <selection activeCell="H2" sqref="H2:I2"/>
    </sheetView>
  </sheetViews>
  <sheetFormatPr defaultColWidth="9" defaultRowHeight="16.5" customHeight="1"/>
  <cols>
    <col min="1" max="1" width="12.88671875" style="1" customWidth="1"/>
    <col min="2" max="2" width="19.33203125" style="1" customWidth="1"/>
    <col min="3" max="3" width="14.33203125" style="1" customWidth="1"/>
    <col min="4" max="4" width="16.88671875" style="1" customWidth="1"/>
    <col min="5" max="5" width="22.88671875" style="1" customWidth="1"/>
    <col min="6" max="6" width="13" style="1" customWidth="1"/>
    <col min="7" max="7" width="21.88671875" style="1" customWidth="1"/>
    <col min="8" max="8" width="12.88671875" style="1" customWidth="1"/>
    <col min="9" max="9" width="29.44140625" style="1" customWidth="1"/>
    <col min="10" max="10" width="9" style="1" customWidth="1"/>
    <col min="11" max="11" width="12.33203125" style="1" customWidth="1"/>
    <col min="12" max="12" width="9" style="1" customWidth="1"/>
    <col min="13" max="16384" width="9" style="1"/>
  </cols>
  <sheetData>
    <row r="1" spans="1:11" ht="22.5" customHeight="1">
      <c r="A1" s="113" t="s">
        <v>1</v>
      </c>
      <c r="B1" s="114"/>
      <c r="C1" s="114"/>
      <c r="D1" s="114"/>
      <c r="E1" s="114"/>
      <c r="F1" s="114"/>
      <c r="G1" s="114"/>
      <c r="H1" s="114"/>
      <c r="I1" s="114"/>
      <c r="J1" s="2"/>
      <c r="K1" s="3"/>
    </row>
    <row r="2" spans="1:11" ht="20.25" customHeight="1">
      <c r="A2" s="4"/>
      <c r="B2" s="5"/>
      <c r="C2" s="5"/>
      <c r="D2" s="6"/>
      <c r="E2" s="115" t="s">
        <v>2</v>
      </c>
      <c r="F2" s="116"/>
      <c r="G2" s="7" t="s">
        <v>3</v>
      </c>
      <c r="H2" s="239" t="s">
        <v>4</v>
      </c>
      <c r="I2" s="240"/>
      <c r="J2" s="8"/>
      <c r="K2" s="9"/>
    </row>
    <row r="3" spans="1:11" ht="23.1" customHeight="1">
      <c r="A3" s="10" t="s">
        <v>5</v>
      </c>
      <c r="B3" s="232" t="s">
        <v>6</v>
      </c>
      <c r="C3" s="233"/>
      <c r="D3" s="10" t="s">
        <v>7</v>
      </c>
      <c r="E3" s="235" t="s">
        <v>8</v>
      </c>
      <c r="F3" s="10" t="s">
        <v>9</v>
      </c>
      <c r="G3" s="10" t="s">
        <v>10</v>
      </c>
      <c r="H3" s="11" t="s">
        <v>11</v>
      </c>
      <c r="I3" s="10" t="s">
        <v>12</v>
      </c>
      <c r="J3" s="12"/>
      <c r="K3" s="9"/>
    </row>
    <row r="4" spans="1:11" ht="23.1" customHeight="1">
      <c r="A4" s="146" t="s">
        <v>13</v>
      </c>
      <c r="B4" s="10" t="s">
        <v>14</v>
      </c>
      <c r="C4" s="232" t="s">
        <v>6</v>
      </c>
      <c r="D4" s="234"/>
      <c r="E4" s="234"/>
      <c r="F4" s="233"/>
      <c r="G4" s="10" t="s">
        <v>15</v>
      </c>
      <c r="H4" s="117"/>
      <c r="I4" s="118"/>
      <c r="J4" s="12"/>
      <c r="K4" s="9"/>
    </row>
    <row r="5" spans="1:11" ht="35.1" customHeight="1">
      <c r="A5" s="147"/>
      <c r="B5" s="10" t="s">
        <v>16</v>
      </c>
      <c r="C5" s="236" t="s">
        <v>17</v>
      </c>
      <c r="D5" s="237"/>
      <c r="E5" s="10" t="s">
        <v>18</v>
      </c>
      <c r="F5" s="236" t="s">
        <v>19</v>
      </c>
      <c r="G5" s="238"/>
      <c r="H5" s="152" t="s">
        <v>20</v>
      </c>
      <c r="I5" s="153"/>
      <c r="J5" s="12"/>
      <c r="K5" s="9"/>
    </row>
    <row r="6" spans="1:11" ht="19.5" customHeight="1">
      <c r="A6" s="119" t="s">
        <v>21</v>
      </c>
      <c r="B6" s="120"/>
      <c r="C6" s="121" t="s">
        <v>22</v>
      </c>
      <c r="D6" s="118"/>
      <c r="E6" s="122" t="s">
        <v>23</v>
      </c>
      <c r="F6" s="123"/>
      <c r="G6" s="124"/>
      <c r="H6" s="154"/>
      <c r="I6" s="155"/>
      <c r="J6" s="12"/>
      <c r="K6" s="9"/>
    </row>
    <row r="7" spans="1:11" ht="19.5" customHeight="1">
      <c r="A7" s="119" t="s">
        <v>24</v>
      </c>
      <c r="B7" s="120"/>
      <c r="C7" s="119" t="s">
        <v>25</v>
      </c>
      <c r="D7" s="120"/>
      <c r="E7" s="13" t="s">
        <v>26</v>
      </c>
      <c r="F7" s="14"/>
      <c r="G7" s="15"/>
      <c r="H7" s="156"/>
      <c r="I7" s="157"/>
      <c r="J7" s="12"/>
      <c r="K7" s="9"/>
    </row>
    <row r="8" spans="1:11" ht="36.75" customHeight="1">
      <c r="A8" s="148" t="s">
        <v>27</v>
      </c>
      <c r="B8" s="16" t="s">
        <v>28</v>
      </c>
      <c r="C8" s="16" t="s">
        <v>29</v>
      </c>
      <c r="D8" s="16" t="s">
        <v>30</v>
      </c>
      <c r="E8" s="16" t="s">
        <v>31</v>
      </c>
      <c r="F8" s="16" t="s">
        <v>32</v>
      </c>
      <c r="G8" s="10" t="s">
        <v>10</v>
      </c>
      <c r="H8" s="11" t="s">
        <v>33</v>
      </c>
      <c r="I8" s="10" t="s">
        <v>12</v>
      </c>
      <c r="J8" s="12"/>
      <c r="K8" s="9"/>
    </row>
    <row r="9" spans="1:11" ht="33" customHeight="1">
      <c r="A9" s="149"/>
      <c r="B9" s="16" t="s">
        <v>34</v>
      </c>
      <c r="C9" s="125" t="s">
        <v>29</v>
      </c>
      <c r="D9" s="126"/>
      <c r="E9" s="17"/>
      <c r="F9" s="127"/>
      <c r="G9" s="127"/>
      <c r="H9" s="127"/>
      <c r="I9" s="126"/>
      <c r="J9" s="12"/>
      <c r="K9" s="9"/>
    </row>
    <row r="10" spans="1:11" ht="19.05" customHeight="1">
      <c r="A10" s="150"/>
      <c r="B10" s="16" t="s">
        <v>35</v>
      </c>
      <c r="C10" s="128"/>
      <c r="D10" s="127"/>
      <c r="E10" s="127"/>
      <c r="F10" s="127"/>
      <c r="G10" s="127"/>
      <c r="H10" s="127"/>
      <c r="I10" s="126"/>
      <c r="J10" s="12"/>
      <c r="K10" s="9"/>
    </row>
    <row r="11" spans="1:11" ht="32.25" customHeight="1">
      <c r="A11" s="18" t="s">
        <v>36</v>
      </c>
      <c r="B11" s="11" t="s">
        <v>37</v>
      </c>
      <c r="C11" s="19"/>
      <c r="D11" s="20"/>
      <c r="E11" s="21" t="s">
        <v>38</v>
      </c>
      <c r="F11" s="16" t="s">
        <v>37</v>
      </c>
      <c r="G11" s="22"/>
      <c r="H11" s="119" t="s">
        <v>39</v>
      </c>
      <c r="I11" s="120"/>
      <c r="J11" s="12"/>
      <c r="K11" s="9"/>
    </row>
    <row r="12" spans="1:11" ht="23.1" customHeight="1">
      <c r="A12" s="146" t="s">
        <v>40</v>
      </c>
      <c r="B12" s="23">
        <v>1</v>
      </c>
      <c r="C12" s="129" t="s">
        <v>41</v>
      </c>
      <c r="D12" s="130"/>
      <c r="E12" s="130"/>
      <c r="F12" s="130"/>
      <c r="G12" s="131"/>
      <c r="H12" s="241">
        <v>480</v>
      </c>
      <c r="I12" s="242"/>
      <c r="J12" s="12"/>
      <c r="K12" s="9"/>
    </row>
    <row r="13" spans="1:11" ht="23.1" customHeight="1">
      <c r="A13" s="151"/>
      <c r="B13" s="23">
        <v>2</v>
      </c>
      <c r="C13" s="132"/>
      <c r="D13" s="130"/>
      <c r="E13" s="130"/>
      <c r="F13" s="130"/>
      <c r="G13" s="131"/>
      <c r="H13" s="133"/>
      <c r="I13" s="134"/>
      <c r="J13" s="12"/>
      <c r="K13" s="9"/>
    </row>
    <row r="14" spans="1:11" ht="23.1" customHeight="1">
      <c r="A14" s="151"/>
      <c r="B14" s="23">
        <v>3</v>
      </c>
      <c r="C14" s="132"/>
      <c r="D14" s="130"/>
      <c r="E14" s="130"/>
      <c r="F14" s="130"/>
      <c r="G14" s="131"/>
      <c r="H14" s="133"/>
      <c r="I14" s="134"/>
      <c r="J14" s="12"/>
      <c r="K14" s="9"/>
    </row>
    <row r="15" spans="1:11" ht="23.1" customHeight="1">
      <c r="A15" s="151"/>
      <c r="B15" s="23">
        <v>4</v>
      </c>
      <c r="C15" s="132"/>
      <c r="D15" s="130"/>
      <c r="E15" s="130"/>
      <c r="F15" s="130"/>
      <c r="G15" s="131"/>
      <c r="H15" s="133"/>
      <c r="I15" s="134"/>
      <c r="J15" s="12"/>
      <c r="K15" s="9"/>
    </row>
    <row r="16" spans="1:11" ht="23.1" customHeight="1">
      <c r="A16" s="151"/>
      <c r="B16" s="23">
        <v>5</v>
      </c>
      <c r="C16" s="132"/>
      <c r="D16" s="130"/>
      <c r="E16" s="130"/>
      <c r="F16" s="130"/>
      <c r="G16" s="131"/>
      <c r="H16" s="133"/>
      <c r="I16" s="134"/>
      <c r="J16" s="12"/>
      <c r="K16" s="9"/>
    </row>
    <row r="17" spans="1:11" ht="23.1" customHeight="1">
      <c r="A17" s="151"/>
      <c r="B17" s="23">
        <v>6</v>
      </c>
      <c r="C17" s="132"/>
      <c r="D17" s="130"/>
      <c r="E17" s="130"/>
      <c r="F17" s="130"/>
      <c r="G17" s="131"/>
      <c r="H17" s="133"/>
      <c r="I17" s="134"/>
      <c r="J17" s="12"/>
      <c r="K17" s="9"/>
    </row>
    <row r="18" spans="1:11" ht="23.1" customHeight="1">
      <c r="A18" s="151"/>
      <c r="B18" s="23">
        <v>7</v>
      </c>
      <c r="C18" s="132"/>
      <c r="D18" s="130"/>
      <c r="E18" s="130"/>
      <c r="F18" s="130"/>
      <c r="G18" s="131"/>
      <c r="H18" s="133"/>
      <c r="I18" s="134"/>
      <c r="J18" s="12"/>
      <c r="K18" s="9"/>
    </row>
    <row r="19" spans="1:11" ht="23.1" customHeight="1">
      <c r="A19" s="151"/>
      <c r="B19" s="23">
        <v>8</v>
      </c>
      <c r="C19" s="132"/>
      <c r="D19" s="130"/>
      <c r="E19" s="130"/>
      <c r="F19" s="130"/>
      <c r="G19" s="131"/>
      <c r="H19" s="133"/>
      <c r="I19" s="134"/>
      <c r="J19" s="12"/>
      <c r="K19" s="24"/>
    </row>
    <row r="20" spans="1:11" ht="23.1" customHeight="1">
      <c r="A20" s="151"/>
      <c r="B20" s="23">
        <v>9</v>
      </c>
      <c r="C20" s="132"/>
      <c r="D20" s="130"/>
      <c r="E20" s="130"/>
      <c r="F20" s="130"/>
      <c r="G20" s="131"/>
      <c r="H20" s="133"/>
      <c r="I20" s="134"/>
      <c r="J20" s="12"/>
      <c r="K20" s="9"/>
    </row>
    <row r="21" spans="1:11" ht="23.1" customHeight="1">
      <c r="A21" s="147"/>
      <c r="B21" s="23">
        <v>10</v>
      </c>
      <c r="C21" s="132"/>
      <c r="D21" s="130"/>
      <c r="E21" s="130"/>
      <c r="F21" s="130"/>
      <c r="G21" s="131"/>
      <c r="H21" s="133"/>
      <c r="I21" s="134"/>
      <c r="J21" s="12"/>
      <c r="K21" s="9"/>
    </row>
    <row r="22" spans="1:11" ht="23.1" customHeight="1">
      <c r="A22" s="135" t="s">
        <v>42</v>
      </c>
      <c r="B22" s="136"/>
      <c r="C22" s="137"/>
      <c r="D22" s="138"/>
      <c r="E22" s="138"/>
      <c r="F22" s="138"/>
      <c r="G22" s="139"/>
      <c r="H22" s="140">
        <f>SUM(H12:I21)</f>
        <v>480</v>
      </c>
      <c r="I22" s="141"/>
      <c r="J22" s="12"/>
      <c r="K22" s="9"/>
    </row>
    <row r="23" spans="1:11" ht="69.75" customHeight="1">
      <c r="A23" s="25" t="s">
        <v>43</v>
      </c>
      <c r="B23" s="26" t="s">
        <v>44</v>
      </c>
      <c r="C23" s="27" t="s">
        <v>45</v>
      </c>
      <c r="D23" s="28" t="s">
        <v>46</v>
      </c>
      <c r="E23" s="29" t="s">
        <v>47</v>
      </c>
      <c r="F23" s="30" t="s">
        <v>48</v>
      </c>
      <c r="G23" s="28" t="s">
        <v>49</v>
      </c>
      <c r="H23" s="142" t="s">
        <v>50</v>
      </c>
      <c r="I23" s="143"/>
      <c r="J23" s="8"/>
      <c r="K23" s="9"/>
    </row>
    <row r="24" spans="1:11" ht="16.5" customHeight="1">
      <c r="A24" s="144" t="s">
        <v>51</v>
      </c>
      <c r="B24" s="145"/>
      <c r="C24" s="145"/>
      <c r="D24" s="145"/>
      <c r="E24" s="145"/>
      <c r="F24" s="145"/>
      <c r="G24" s="145"/>
      <c r="H24" s="145"/>
      <c r="I24" s="145"/>
      <c r="J24" s="31"/>
      <c r="K24" s="32"/>
    </row>
  </sheetData>
  <mergeCells count="46">
    <mergeCell ref="H23:I23"/>
    <mergeCell ref="A24:I24"/>
    <mergeCell ref="A4:A5"/>
    <mergeCell ref="A8:A10"/>
    <mergeCell ref="A12:A21"/>
    <mergeCell ref="H5:I7"/>
    <mergeCell ref="C20:G20"/>
    <mergeCell ref="H20:I20"/>
    <mergeCell ref="C21:G21"/>
    <mergeCell ref="H21:I21"/>
    <mergeCell ref="A22:B22"/>
    <mergeCell ref="C22:G22"/>
    <mergeCell ref="H22:I22"/>
    <mergeCell ref="C17:G17"/>
    <mergeCell ref="H17:I17"/>
    <mergeCell ref="C18:G18"/>
    <mergeCell ref="H18:I18"/>
    <mergeCell ref="C19:G19"/>
    <mergeCell ref="H19:I19"/>
    <mergeCell ref="C14:G14"/>
    <mergeCell ref="H14:I14"/>
    <mergeCell ref="C15:G15"/>
    <mergeCell ref="H15:I15"/>
    <mergeCell ref="C16:G16"/>
    <mergeCell ref="H16:I16"/>
    <mergeCell ref="H11:I11"/>
    <mergeCell ref="C12:G12"/>
    <mergeCell ref="H12:I12"/>
    <mergeCell ref="C13:G13"/>
    <mergeCell ref="H13:I13"/>
    <mergeCell ref="A7:B7"/>
    <mergeCell ref="C7:D7"/>
    <mergeCell ref="C9:D9"/>
    <mergeCell ref="F9:I9"/>
    <mergeCell ref="C10:I10"/>
    <mergeCell ref="C5:D5"/>
    <mergeCell ref="F5:G5"/>
    <mergeCell ref="A6:B6"/>
    <mergeCell ref="C6:D6"/>
    <mergeCell ref="E6:G6"/>
    <mergeCell ref="A1:I1"/>
    <mergeCell ref="E2:F2"/>
    <mergeCell ref="H2:I2"/>
    <mergeCell ref="B3:C3"/>
    <mergeCell ref="C4:F4"/>
    <mergeCell ref="H4:I4"/>
  </mergeCells>
  <phoneticPr fontId="18" type="noConversion"/>
  <dataValidations count="6">
    <dataValidation type="list" allowBlank="1" showInputMessage="1" showErrorMessage="1" sqref="G3 G8 B11">
      <formula1>"BG1,North China Region,BG7,BG8,SG,QCC,HK,CORP,JP,US,请参见后附分摊表"</formula1>
    </dataValidation>
    <dataValidation type="list" allowBlank="1" showInputMessage="1" showErrorMessage="1" sqref="B6:D6">
      <formula1>"现金,支票,贷记凭证,网银,其他"</formula1>
    </dataValidation>
    <dataValidation type="list" allowBlank="1" showInputMessage="1" showErrorMessage="1" sqref="B7">
      <formula1>"固定资产 ,工资,社保.公积金,后台费用,前台费用"</formula1>
    </dataValidation>
    <dataValidation type="list" allowBlank="1" showInputMessage="1" showErrorMessage="1" sqref="C7:D7">
      <formula1>"固定资产 ,工资,社保.公积金,后台费用,前台费用,员工福利采购"</formula1>
    </dataValidation>
    <dataValidation type="list" allowBlank="1" showInputMessage="1" showErrorMessage="1" sqref="C8:C9">
      <formula1>"是,否"</formula1>
    </dataValidation>
    <dataValidation type="list" allowBlank="1" showInputMessage="1" showErrorMessage="1" sqref="C10:I10">
      <formula1>"海洋牧场-智能环境感知子系统【大连市现代海洋牧场研究院】,全媒体采编发项目新闻热点及影响力分析系统子项【北京拓尔思信息技术股份有限公司】,GB项目全文检索系统采购【北京拓尔思信息技术股份有限公司】,投中信息管理系统2.0期【上海投中信息咨询股份有限公司】,海通证券账户中心一期【胜科金仕达数据系统（中国）有限公司】,海通证券基金清算优化【胜科金仕达数据系统（中国）有限公司】,兴业银行信用卡中心账户决策管理系统（四期优化项目）【兴业银行股份有限公司信用卡中心】"</formula1>
    </dataValidation>
  </dataValidations>
  <pageMargins left="0.11811000000000001" right="0.19685" top="1.3385800000000001" bottom="0.15748000000000001" header="0.31496099999999999" footer="0.31496099999999999"/>
  <pageSetup orientation="landscape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9"/>
  <sheetViews>
    <sheetView showGridLines="0" topLeftCell="F17" workbookViewId="0">
      <selection activeCell="C35" sqref="C35:I35"/>
    </sheetView>
  </sheetViews>
  <sheetFormatPr defaultColWidth="9" defaultRowHeight="13.5" customHeight="1"/>
  <cols>
    <col min="1" max="1" width="7.21875" style="33" customWidth="1"/>
    <col min="2" max="2" width="6.88671875" style="33" customWidth="1"/>
    <col min="3" max="3" width="14.33203125" style="33" customWidth="1"/>
    <col min="4" max="4" width="11.33203125" style="33" customWidth="1"/>
    <col min="5" max="5" width="13.33203125" style="33" customWidth="1"/>
    <col min="6" max="6" width="20.21875" style="33" customWidth="1"/>
    <col min="7" max="7" width="14.33203125" style="33" customWidth="1"/>
    <col min="8" max="8" width="14.44140625" style="33" customWidth="1"/>
    <col min="9" max="9" width="15" style="33" customWidth="1"/>
    <col min="10" max="10" width="30.88671875" style="33" customWidth="1"/>
    <col min="11" max="11" width="10.6640625" style="33" customWidth="1"/>
    <col min="12" max="12" width="11.88671875" style="33" customWidth="1"/>
    <col min="13" max="13" width="13.44140625" style="33" customWidth="1"/>
    <col min="14" max="14" width="17.44140625" style="33" customWidth="1"/>
    <col min="15" max="15" width="11.33203125" style="33" customWidth="1"/>
    <col min="16" max="16" width="10.33203125" style="33" customWidth="1"/>
    <col min="17" max="17" width="25.21875" style="33" customWidth="1"/>
    <col min="18" max="18" width="18" style="33" customWidth="1"/>
    <col min="19" max="19" width="15.44140625" style="33" customWidth="1"/>
    <col min="20" max="21" width="9" style="33" customWidth="1"/>
    <col min="22" max="16384" width="9" style="33"/>
  </cols>
  <sheetData>
    <row r="1" spans="1:20" ht="20.25" customHeight="1">
      <c r="A1" s="113" t="s">
        <v>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3"/>
    </row>
    <row r="2" spans="1:20" ht="20.25" customHeight="1">
      <c r="A2" s="158" t="s">
        <v>52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9"/>
    </row>
    <row r="3" spans="1:20" ht="20.25" customHeight="1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7" t="s">
        <v>53</v>
      </c>
      <c r="N3" s="243" t="s">
        <v>54</v>
      </c>
      <c r="O3" s="244"/>
      <c r="P3" s="38"/>
      <c r="Q3" s="38"/>
      <c r="R3" s="38"/>
      <c r="S3" s="38"/>
      <c r="T3" s="9"/>
    </row>
    <row r="4" spans="1:20" ht="20.25" customHeight="1">
      <c r="A4" s="160" t="s">
        <v>5</v>
      </c>
      <c r="B4" s="161"/>
      <c r="C4" s="160" t="str">
        <f>华钦报销单!B3</f>
        <v>蒋琼香</v>
      </c>
      <c r="D4" s="161"/>
      <c r="E4" s="161"/>
      <c r="F4" s="162" t="s">
        <v>55</v>
      </c>
      <c r="G4" s="163"/>
      <c r="H4" s="162" t="s">
        <v>10</v>
      </c>
      <c r="I4" s="164"/>
      <c r="J4" s="165"/>
      <c r="K4" s="162" t="s">
        <v>56</v>
      </c>
      <c r="L4" s="163"/>
      <c r="M4" s="162" t="s">
        <v>12</v>
      </c>
      <c r="N4" s="164"/>
      <c r="O4" s="163"/>
      <c r="P4" s="166" t="s">
        <v>57</v>
      </c>
      <c r="Q4" s="167"/>
      <c r="R4" s="167"/>
      <c r="S4" s="168"/>
      <c r="T4" s="43"/>
    </row>
    <row r="5" spans="1:20" ht="24" customHeight="1">
      <c r="A5" s="169" t="s">
        <v>58</v>
      </c>
      <c r="B5" s="170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9"/>
    </row>
    <row r="6" spans="1:20" ht="25.5" customHeight="1">
      <c r="A6" s="160" t="s">
        <v>59</v>
      </c>
      <c r="B6" s="161"/>
      <c r="C6" s="204" t="s">
        <v>60</v>
      </c>
      <c r="D6" s="205"/>
      <c r="E6" s="206"/>
      <c r="F6" s="187" t="s">
        <v>61</v>
      </c>
      <c r="G6" s="187" t="s">
        <v>62</v>
      </c>
      <c r="H6" s="187" t="s">
        <v>63</v>
      </c>
      <c r="I6" s="187" t="s">
        <v>64</v>
      </c>
      <c r="J6" s="160" t="s">
        <v>65</v>
      </c>
      <c r="K6" s="160" t="s">
        <v>66</v>
      </c>
      <c r="L6" s="187" t="s">
        <v>67</v>
      </c>
      <c r="M6" s="189" t="s">
        <v>68</v>
      </c>
      <c r="N6" s="191" t="s">
        <v>39</v>
      </c>
      <c r="O6" s="191" t="s">
        <v>69</v>
      </c>
      <c r="P6" s="196" t="s">
        <v>70</v>
      </c>
      <c r="Q6" s="196" t="s">
        <v>71</v>
      </c>
      <c r="R6" s="196" t="s">
        <v>72</v>
      </c>
      <c r="S6" s="196" t="s">
        <v>73</v>
      </c>
      <c r="T6" s="43"/>
    </row>
    <row r="7" spans="1:20" ht="23.25" customHeight="1">
      <c r="A7" s="39" t="s">
        <v>74</v>
      </c>
      <c r="B7" s="39" t="s">
        <v>75</v>
      </c>
      <c r="C7" s="207"/>
      <c r="D7" s="208"/>
      <c r="E7" s="209"/>
      <c r="F7" s="188"/>
      <c r="G7" s="188"/>
      <c r="H7" s="188"/>
      <c r="I7" s="188"/>
      <c r="J7" s="161"/>
      <c r="K7" s="161"/>
      <c r="L7" s="188"/>
      <c r="M7" s="190"/>
      <c r="N7" s="192"/>
      <c r="O7" s="194"/>
      <c r="P7" s="197"/>
      <c r="Q7" s="200"/>
      <c r="R7" s="200"/>
      <c r="S7" s="200"/>
      <c r="T7" s="9"/>
    </row>
    <row r="8" spans="1:20" ht="20.25" customHeight="1">
      <c r="A8" s="48"/>
      <c r="B8" s="48"/>
      <c r="C8" s="171"/>
      <c r="D8" s="172"/>
      <c r="E8" s="173"/>
      <c r="F8" s="40"/>
      <c r="G8" s="40"/>
      <c r="H8" s="40"/>
      <c r="I8" s="48"/>
      <c r="J8" s="48"/>
      <c r="K8" s="48"/>
      <c r="L8" s="48"/>
      <c r="M8" s="48"/>
      <c r="N8" s="49"/>
      <c r="O8" s="50"/>
      <c r="P8" s="51">
        <f t="shared" ref="P8:P27" si="0">IF(K8&gt;=0,N8/(1+K8)*K8,0)</f>
        <v>0</v>
      </c>
      <c r="Q8" s="51">
        <f>IF(ISERROR(MATCH(F8,F9:F$28,0)),SUMIFS(N$8:N8,F$8:F8,F8),0)</f>
        <v>0</v>
      </c>
      <c r="R8" s="51">
        <f>IF(ISERROR(AND(MATCH(F8,F9:F$28,0),MATCH(I8,I9:I$28,0))),SUMIFS(N$8:N8,F$8:F8,F8,I$8:I8,I8),0)</f>
        <v>0</v>
      </c>
      <c r="S8" s="51">
        <v>0</v>
      </c>
      <c r="T8" s="43"/>
    </row>
    <row r="9" spans="1:20" ht="20.25" customHeight="1">
      <c r="A9" s="48"/>
      <c r="B9" s="48"/>
      <c r="C9" s="171"/>
      <c r="D9" s="172"/>
      <c r="E9" s="173"/>
      <c r="F9" s="40"/>
      <c r="G9" s="40"/>
      <c r="H9" s="40"/>
      <c r="I9" s="48"/>
      <c r="J9" s="48"/>
      <c r="K9" s="48"/>
      <c r="L9" s="48"/>
      <c r="M9" s="48"/>
      <c r="N9" s="49"/>
      <c r="O9" s="50"/>
      <c r="P9" s="51">
        <f t="shared" si="0"/>
        <v>0</v>
      </c>
      <c r="Q9" s="51">
        <f>IF(ISERROR(MATCH(F9,F10:F$28,0)),SUMIFS(N$8:N9,F$8:F9,F9),0)</f>
        <v>0</v>
      </c>
      <c r="R9" s="51">
        <f>IF(ISERROR(AND(MATCH(F9,F10:F$28,0),MATCH(I9,I10:I$28,0))),SUMIFS(N$8:N9,F$8:F9,F9,I$8:I9,I9),0)</f>
        <v>0</v>
      </c>
      <c r="S9" s="51">
        <v>0</v>
      </c>
      <c r="T9" s="43"/>
    </row>
    <row r="10" spans="1:20" ht="20.25" customHeight="1">
      <c r="A10" s="48"/>
      <c r="B10" s="48"/>
      <c r="C10" s="171"/>
      <c r="D10" s="172"/>
      <c r="E10" s="173"/>
      <c r="F10" s="40"/>
      <c r="G10" s="40"/>
      <c r="H10" s="40"/>
      <c r="I10" s="48"/>
      <c r="J10" s="48"/>
      <c r="K10" s="48"/>
      <c r="L10" s="48"/>
      <c r="M10" s="48"/>
      <c r="N10" s="49"/>
      <c r="O10" s="50"/>
      <c r="P10" s="51">
        <f t="shared" si="0"/>
        <v>0</v>
      </c>
      <c r="Q10" s="51">
        <f>IF(ISERROR(MATCH(F10,F11:F$28,0)),SUMIFS(N$8:N10,F$8:F10,F10),0)</f>
        <v>0</v>
      </c>
      <c r="R10" s="51">
        <f>IF(ISERROR(AND(MATCH(F10,F11:F$28,0),MATCH(I10,I11:I$28,0))),SUMIFS(N$8:N10,F$8:F10,F10,I$8:I10,I10),0)</f>
        <v>0</v>
      </c>
      <c r="S10" s="51">
        <v>0</v>
      </c>
      <c r="T10" s="43"/>
    </row>
    <row r="11" spans="1:20" ht="20.25" customHeight="1">
      <c r="A11" s="48"/>
      <c r="B11" s="48"/>
      <c r="C11" s="171"/>
      <c r="D11" s="172"/>
      <c r="E11" s="173"/>
      <c r="F11" s="40"/>
      <c r="G11" s="40"/>
      <c r="H11" s="40"/>
      <c r="I11" s="48"/>
      <c r="J11" s="48"/>
      <c r="K11" s="48"/>
      <c r="L11" s="48"/>
      <c r="M11" s="48"/>
      <c r="N11" s="49"/>
      <c r="O11" s="50"/>
      <c r="P11" s="51">
        <f t="shared" si="0"/>
        <v>0</v>
      </c>
      <c r="Q11" s="51">
        <f>IF(ISERROR(MATCH(F11,F12:F$28,0)),SUMIFS(N$8:N11,F$8:F11,F11),0)</f>
        <v>0</v>
      </c>
      <c r="R11" s="51">
        <f>IF(ISERROR(AND(MATCH(F11,F12:F$28,0),MATCH(I11,I12:I$28,0))),SUMIFS(N$8:N11,F$8:F11,F11,I$8:I11,I11),0)</f>
        <v>0</v>
      </c>
      <c r="S11" s="51">
        <v>0</v>
      </c>
      <c r="T11" s="43"/>
    </row>
    <row r="12" spans="1:20" ht="20.25" customHeight="1">
      <c r="A12" s="48"/>
      <c r="B12" s="48"/>
      <c r="C12" s="171"/>
      <c r="D12" s="172"/>
      <c r="E12" s="173"/>
      <c r="F12" s="40"/>
      <c r="G12" s="40"/>
      <c r="H12" s="40"/>
      <c r="I12" s="48"/>
      <c r="J12" s="48"/>
      <c r="K12" s="48"/>
      <c r="L12" s="48"/>
      <c r="M12" s="48"/>
      <c r="N12" s="49"/>
      <c r="O12" s="50"/>
      <c r="P12" s="51">
        <f t="shared" si="0"/>
        <v>0</v>
      </c>
      <c r="Q12" s="51">
        <f>IF(ISERROR(MATCH(F12,F13:F$28,0)),SUMIFS(N$8:N12,F$8:F12,F12),0)</f>
        <v>0</v>
      </c>
      <c r="R12" s="51">
        <f>IF(ISERROR(AND(MATCH(F12,F13:F$28,0),MATCH(I12,I13:I$28,0))),SUMIFS(N$8:N12,F$8:F12,F12,I$8:I12,I12),0)</f>
        <v>0</v>
      </c>
      <c r="S12" s="51">
        <v>0</v>
      </c>
      <c r="T12" s="43"/>
    </row>
    <row r="13" spans="1:20" ht="20.25" customHeight="1">
      <c r="A13" s="48"/>
      <c r="B13" s="48"/>
      <c r="C13" s="171"/>
      <c r="D13" s="172"/>
      <c r="E13" s="173"/>
      <c r="F13" s="40"/>
      <c r="G13" s="40"/>
      <c r="H13" s="40"/>
      <c r="I13" s="48"/>
      <c r="J13" s="48"/>
      <c r="K13" s="48"/>
      <c r="L13" s="48"/>
      <c r="M13" s="48"/>
      <c r="N13" s="49"/>
      <c r="O13" s="50"/>
      <c r="P13" s="51">
        <f t="shared" si="0"/>
        <v>0</v>
      </c>
      <c r="Q13" s="51">
        <f>IF(ISERROR(MATCH(F13,F14:F$28,0)),SUMIFS(N$8:N13,F$8:F13,F13),0)</f>
        <v>0</v>
      </c>
      <c r="R13" s="51">
        <f>IF(ISERROR(AND(MATCH(F13,F14:F$28,0),MATCH(I13,I14:I$28,0))),SUMIFS(N$8:N13,F$8:F13,F13,I$8:I13,I13),0)</f>
        <v>0</v>
      </c>
      <c r="S13" s="51">
        <v>0</v>
      </c>
      <c r="T13" s="43"/>
    </row>
    <row r="14" spans="1:20" ht="20.25" customHeight="1">
      <c r="A14" s="48"/>
      <c r="B14" s="48"/>
      <c r="C14" s="171"/>
      <c r="D14" s="172"/>
      <c r="E14" s="173"/>
      <c r="F14" s="40"/>
      <c r="G14" s="40"/>
      <c r="H14" s="40"/>
      <c r="I14" s="48"/>
      <c r="J14" s="48"/>
      <c r="K14" s="48"/>
      <c r="L14" s="48"/>
      <c r="M14" s="48"/>
      <c r="N14" s="49"/>
      <c r="O14" s="50"/>
      <c r="P14" s="51">
        <f t="shared" si="0"/>
        <v>0</v>
      </c>
      <c r="Q14" s="51">
        <f>IF(ISERROR(MATCH(F14,F15:F$28,0)),SUMIFS(N$8:N14,F$8:F14,F14),0)</f>
        <v>0</v>
      </c>
      <c r="R14" s="51">
        <f>IF(ISERROR(AND(MATCH(F14,F15:F$28,0),MATCH(I14,I15:I$28,0))),SUMIFS(N$8:N14,F$8:F14,F14,I$8:I14,I14),0)</f>
        <v>0</v>
      </c>
      <c r="S14" s="51">
        <v>0</v>
      </c>
      <c r="T14" s="43"/>
    </row>
    <row r="15" spans="1:20" ht="20.25" customHeight="1">
      <c r="A15" s="48"/>
      <c r="B15" s="48"/>
      <c r="C15" s="171"/>
      <c r="D15" s="172"/>
      <c r="E15" s="173"/>
      <c r="F15" s="40"/>
      <c r="G15" s="40"/>
      <c r="H15" s="40"/>
      <c r="I15" s="48"/>
      <c r="J15" s="48"/>
      <c r="K15" s="48"/>
      <c r="L15" s="48"/>
      <c r="M15" s="48"/>
      <c r="N15" s="49"/>
      <c r="O15" s="50"/>
      <c r="P15" s="51">
        <f t="shared" si="0"/>
        <v>0</v>
      </c>
      <c r="Q15" s="51">
        <f>IF(ISERROR(MATCH(F15,F16:F$28,0)),SUMIFS(N$8:N15,F$8:F15,F15),0)</f>
        <v>0</v>
      </c>
      <c r="R15" s="51">
        <f>IF(ISERROR(AND(MATCH(F15,F16:F$28,0),MATCH(I15,I16:I$28,0))),SUMIFS(N$8:N15,F$8:F15,F15,I$8:I15,I15),0)</f>
        <v>0</v>
      </c>
      <c r="S15" s="51">
        <v>0</v>
      </c>
      <c r="T15" s="43"/>
    </row>
    <row r="16" spans="1:20" ht="20.25" customHeight="1">
      <c r="A16" s="48"/>
      <c r="B16" s="48"/>
      <c r="C16" s="171"/>
      <c r="D16" s="172"/>
      <c r="E16" s="173"/>
      <c r="F16" s="40"/>
      <c r="G16" s="40"/>
      <c r="H16" s="40"/>
      <c r="I16" s="48"/>
      <c r="J16" s="48"/>
      <c r="K16" s="48"/>
      <c r="L16" s="48"/>
      <c r="M16" s="48"/>
      <c r="N16" s="49"/>
      <c r="O16" s="50"/>
      <c r="P16" s="51">
        <f t="shared" si="0"/>
        <v>0</v>
      </c>
      <c r="Q16" s="51">
        <f>IF(ISERROR(MATCH(F16,F17:F$28,0)),SUMIFS(N$8:N16,F$8:F16,F16),0)</f>
        <v>0</v>
      </c>
      <c r="R16" s="51">
        <f>IF(ISERROR(AND(MATCH(F16,F17:F$28,0),MATCH(I16,I17:I$28,0))),SUMIFS(N$8:N16,F$8:F16,F16,I$8:I16,I16),0)</f>
        <v>0</v>
      </c>
      <c r="S16" s="51">
        <v>0</v>
      </c>
      <c r="T16" s="43"/>
    </row>
    <row r="17" spans="1:20" ht="20.25" customHeight="1">
      <c r="A17" s="48"/>
      <c r="B17" s="48"/>
      <c r="C17" s="171"/>
      <c r="D17" s="172"/>
      <c r="E17" s="173"/>
      <c r="F17" s="40"/>
      <c r="G17" s="40"/>
      <c r="H17" s="40"/>
      <c r="I17" s="48"/>
      <c r="J17" s="48"/>
      <c r="K17" s="48"/>
      <c r="L17" s="48"/>
      <c r="M17" s="48"/>
      <c r="N17" s="49"/>
      <c r="O17" s="50"/>
      <c r="P17" s="51">
        <f t="shared" si="0"/>
        <v>0</v>
      </c>
      <c r="Q17" s="51">
        <f>IF(ISERROR(MATCH(F17,F18:F$28,0)),SUMIFS(N$8:N17,F$8:F17,F17),0)</f>
        <v>0</v>
      </c>
      <c r="R17" s="51">
        <f>IF(ISERROR(AND(MATCH(F17,F18:F$28,0),MATCH(I17,I18:I$28,0))),SUMIFS(N$8:N17,F$8:F17,F17,I$8:I17,I17),0)</f>
        <v>0</v>
      </c>
      <c r="S17" s="51">
        <v>0</v>
      </c>
      <c r="T17" s="43"/>
    </row>
    <row r="18" spans="1:20" ht="20.25" customHeight="1">
      <c r="A18" s="48"/>
      <c r="B18" s="48"/>
      <c r="C18" s="171"/>
      <c r="D18" s="172"/>
      <c r="E18" s="173"/>
      <c r="F18" s="40"/>
      <c r="G18" s="40"/>
      <c r="H18" s="40"/>
      <c r="I18" s="48"/>
      <c r="J18" s="48"/>
      <c r="K18" s="48"/>
      <c r="L18" s="48"/>
      <c r="M18" s="48"/>
      <c r="N18" s="49"/>
      <c r="O18" s="50"/>
      <c r="P18" s="51">
        <f t="shared" si="0"/>
        <v>0</v>
      </c>
      <c r="Q18" s="51">
        <f>IF(ISERROR(MATCH(F18,F19:F$28,0)),SUMIFS(N$8:N18,F$8:F18,F18),0)</f>
        <v>0</v>
      </c>
      <c r="R18" s="51">
        <f>IF(ISERROR(AND(MATCH(F18,F19:F$28,0),MATCH(I18,I19:I$28,0))),SUMIFS(N$8:N18,F$8:F18,F18,I$8:I18,I18),0)</f>
        <v>0</v>
      </c>
      <c r="S18" s="51">
        <v>0</v>
      </c>
      <c r="T18" s="43"/>
    </row>
    <row r="19" spans="1:20" ht="20.25" customHeight="1">
      <c r="A19" s="48"/>
      <c r="B19" s="48"/>
      <c r="C19" s="171"/>
      <c r="D19" s="172"/>
      <c r="E19" s="173"/>
      <c r="F19" s="40"/>
      <c r="G19" s="40"/>
      <c r="H19" s="40"/>
      <c r="I19" s="48"/>
      <c r="J19" s="52"/>
      <c r="K19" s="48"/>
      <c r="L19" s="48"/>
      <c r="M19" s="48"/>
      <c r="N19" s="49"/>
      <c r="O19" s="50"/>
      <c r="P19" s="51">
        <f t="shared" si="0"/>
        <v>0</v>
      </c>
      <c r="Q19" s="51">
        <f>IF(ISERROR(MATCH(F19,F20:F$28,0)),SUMIFS(N$8:N19,F$8:F19,F19),0)</f>
        <v>0</v>
      </c>
      <c r="R19" s="51">
        <f>IF(ISERROR(AND(MATCH(F19,F20:F$28,0),MATCH(I19,I20:I$28,0))),SUMIFS(N$8:N19,F$8:F19,F19,I$8:I19,I19),0)</f>
        <v>0</v>
      </c>
      <c r="S19" s="51">
        <v>0</v>
      </c>
      <c r="T19" s="43"/>
    </row>
    <row r="20" spans="1:20" ht="20.25" customHeight="1">
      <c r="A20" s="48"/>
      <c r="B20" s="48"/>
      <c r="C20" s="171"/>
      <c r="D20" s="172"/>
      <c r="E20" s="173"/>
      <c r="F20" s="40"/>
      <c r="G20" s="40"/>
      <c r="H20" s="40"/>
      <c r="I20" s="48"/>
      <c r="J20" s="48"/>
      <c r="K20" s="48"/>
      <c r="L20" s="48"/>
      <c r="M20" s="48"/>
      <c r="N20" s="49"/>
      <c r="O20" s="50"/>
      <c r="P20" s="51">
        <f t="shared" si="0"/>
        <v>0</v>
      </c>
      <c r="Q20" s="51">
        <f>IF(ISERROR(MATCH(F20,F21:F$28,0)),SUMIFS(N$8:N20,F$8:F20,F20),0)</f>
        <v>0</v>
      </c>
      <c r="R20" s="51">
        <f>IF(ISERROR(AND(MATCH(F20,F21:F$28,0),MATCH(I20,I21:I$28,0))),SUMIFS(N$8:N20,F$8:F20,F20,I$8:I20,I20),0)</f>
        <v>0</v>
      </c>
      <c r="S20" s="51">
        <v>0</v>
      </c>
      <c r="T20" s="43"/>
    </row>
    <row r="21" spans="1:20" ht="20.25" customHeight="1">
      <c r="A21" s="48"/>
      <c r="B21" s="48"/>
      <c r="C21" s="171"/>
      <c r="D21" s="172"/>
      <c r="E21" s="173"/>
      <c r="F21" s="40"/>
      <c r="G21" s="40"/>
      <c r="H21" s="40"/>
      <c r="I21" s="48"/>
      <c r="J21" s="48"/>
      <c r="K21" s="48"/>
      <c r="L21" s="48"/>
      <c r="M21" s="48"/>
      <c r="N21" s="49"/>
      <c r="O21" s="50"/>
      <c r="P21" s="51">
        <f t="shared" si="0"/>
        <v>0</v>
      </c>
      <c r="Q21" s="51">
        <f>IF(ISERROR(MATCH(F21,F22:F$28,0)),SUMIFS(N$8:N21,F$8:F21,F21),0)</f>
        <v>0</v>
      </c>
      <c r="R21" s="51">
        <f>IF(ISERROR(AND(MATCH(F21,F22:F$28,0),MATCH(I21,I22:I$28,0))),SUMIFS(N$8:N21,F$8:F21,F21,I$8:I21,I21),0)</f>
        <v>0</v>
      </c>
      <c r="S21" s="51">
        <v>0</v>
      </c>
      <c r="T21" s="43"/>
    </row>
    <row r="22" spans="1:20" ht="20.25" customHeight="1">
      <c r="A22" s="48"/>
      <c r="B22" s="48"/>
      <c r="C22" s="171"/>
      <c r="D22" s="172"/>
      <c r="E22" s="173"/>
      <c r="F22" s="40"/>
      <c r="G22" s="40"/>
      <c r="H22" s="40"/>
      <c r="I22" s="48"/>
      <c r="J22" s="48"/>
      <c r="K22" s="48"/>
      <c r="L22" s="48"/>
      <c r="M22" s="48"/>
      <c r="N22" s="49"/>
      <c r="O22" s="50"/>
      <c r="P22" s="51">
        <f t="shared" si="0"/>
        <v>0</v>
      </c>
      <c r="Q22" s="51">
        <f>IF(ISERROR(MATCH(F22,F23:F$28,0)),SUMIFS(N$8:N22,F$8:F22,F22),0)</f>
        <v>0</v>
      </c>
      <c r="R22" s="51">
        <f>IF(ISERROR(AND(MATCH(F22,F23:F$28,0),MATCH(I22,I23:I$28,0))),SUMIFS(N$8:N22,F$8:F22,F22,I$8:I22,I22),0)</f>
        <v>0</v>
      </c>
      <c r="S22" s="51">
        <v>0</v>
      </c>
      <c r="T22" s="43"/>
    </row>
    <row r="23" spans="1:20" ht="20.25" customHeight="1">
      <c r="A23" s="48"/>
      <c r="B23" s="48"/>
      <c r="C23" s="171"/>
      <c r="D23" s="172"/>
      <c r="E23" s="173"/>
      <c r="F23" s="40"/>
      <c r="G23" s="40"/>
      <c r="H23" s="40"/>
      <c r="I23" s="48"/>
      <c r="J23" s="48"/>
      <c r="K23" s="48"/>
      <c r="L23" s="48"/>
      <c r="M23" s="48"/>
      <c r="N23" s="49"/>
      <c r="O23" s="50"/>
      <c r="P23" s="51">
        <f t="shared" si="0"/>
        <v>0</v>
      </c>
      <c r="Q23" s="51">
        <f>IF(ISERROR(MATCH(F23,F24:F$28,0)),SUMIFS(N$8:N23,F$8:F23,F23),0)</f>
        <v>0</v>
      </c>
      <c r="R23" s="51">
        <f>IF(ISERROR(AND(MATCH(F23,F24:F$28,0),MATCH(I23,I24:I$28,0))),SUMIFS(N$8:N23,F$8:F23,F23,I$8:I23,I23),0)</f>
        <v>0</v>
      </c>
      <c r="S23" s="51">
        <v>0</v>
      </c>
      <c r="T23" s="43"/>
    </row>
    <row r="24" spans="1:20" ht="20.25" customHeight="1">
      <c r="A24" s="48"/>
      <c r="B24" s="48"/>
      <c r="C24" s="171"/>
      <c r="D24" s="172"/>
      <c r="E24" s="173"/>
      <c r="F24" s="40"/>
      <c r="G24" s="40"/>
      <c r="H24" s="40"/>
      <c r="I24" s="48"/>
      <c r="J24" s="48"/>
      <c r="K24" s="48"/>
      <c r="L24" s="48"/>
      <c r="M24" s="48"/>
      <c r="N24" s="49"/>
      <c r="O24" s="50"/>
      <c r="P24" s="51">
        <f t="shared" si="0"/>
        <v>0</v>
      </c>
      <c r="Q24" s="51">
        <f>IF(ISERROR(MATCH(F24,F25:F$28,0)),SUMIFS(N$8:N24,F$8:F24,F24),0)</f>
        <v>0</v>
      </c>
      <c r="R24" s="51">
        <f>IF(ISERROR(AND(MATCH(F24,F25:F$28,0),MATCH(I24,I25:I$28,0))),SUMIFS(N$8:N24,F$8:F24,F24,I$8:I24,I24),0)</f>
        <v>0</v>
      </c>
      <c r="S24" s="51">
        <v>0</v>
      </c>
      <c r="T24" s="43"/>
    </row>
    <row r="25" spans="1:20" ht="20.25" customHeight="1">
      <c r="A25" s="48"/>
      <c r="B25" s="48"/>
      <c r="C25" s="171"/>
      <c r="D25" s="172"/>
      <c r="E25" s="173"/>
      <c r="F25" s="40"/>
      <c r="G25" s="40"/>
      <c r="H25" s="40"/>
      <c r="I25" s="48"/>
      <c r="J25" s="48"/>
      <c r="K25" s="48"/>
      <c r="L25" s="48"/>
      <c r="M25" s="48"/>
      <c r="N25" s="49"/>
      <c r="O25" s="50"/>
      <c r="P25" s="51">
        <f t="shared" si="0"/>
        <v>0</v>
      </c>
      <c r="Q25" s="51">
        <f>IF(ISERROR(MATCH(F25,F26:F$28,0)),SUMIFS(N$8:N25,F$8:F25,F25),0)</f>
        <v>0</v>
      </c>
      <c r="R25" s="51">
        <f>IF(ISERROR(AND(MATCH(F25,F26:F$28,0),MATCH(I25,I26:I$28,0))),SUMIFS(N$8:N25,F$8:F25,F25,I$8:I25,I25),0)</f>
        <v>0</v>
      </c>
      <c r="S25" s="51">
        <v>0</v>
      </c>
      <c r="T25" s="43"/>
    </row>
    <row r="26" spans="1:20" ht="20.25" customHeight="1">
      <c r="A26" s="48"/>
      <c r="B26" s="48"/>
      <c r="C26" s="171"/>
      <c r="D26" s="172"/>
      <c r="E26" s="173"/>
      <c r="F26" s="40"/>
      <c r="G26" s="40"/>
      <c r="H26" s="40"/>
      <c r="I26" s="48"/>
      <c r="J26" s="48"/>
      <c r="K26" s="48"/>
      <c r="L26" s="48"/>
      <c r="M26" s="48"/>
      <c r="N26" s="49"/>
      <c r="O26" s="50"/>
      <c r="P26" s="51">
        <f t="shared" si="0"/>
        <v>0</v>
      </c>
      <c r="Q26" s="51">
        <f>IF(ISERROR(MATCH(F26,F27:F$28,0)),SUMIFS(N$8:N26,F$8:F26,F26),0)</f>
        <v>0</v>
      </c>
      <c r="R26" s="51">
        <f>IF(ISERROR(AND(MATCH(F26,F27:F$28,0),MATCH(I26,I27:I$28,0))),SUMIFS(N$8:N26,F$8:F26,F26,I$8:I26,I26),0)</f>
        <v>0</v>
      </c>
      <c r="S26" s="51">
        <v>0</v>
      </c>
      <c r="T26" s="43"/>
    </row>
    <row r="27" spans="1:20" ht="20.25" customHeight="1">
      <c r="A27" s="48"/>
      <c r="B27" s="48"/>
      <c r="C27" s="171"/>
      <c r="D27" s="172"/>
      <c r="E27" s="173"/>
      <c r="F27" s="40"/>
      <c r="G27" s="40"/>
      <c r="H27" s="40"/>
      <c r="I27" s="48"/>
      <c r="J27" s="48"/>
      <c r="K27" s="48"/>
      <c r="L27" s="48"/>
      <c r="M27" s="48"/>
      <c r="N27" s="49"/>
      <c r="O27" s="50"/>
      <c r="P27" s="51">
        <f t="shared" si="0"/>
        <v>0</v>
      </c>
      <c r="Q27" s="51">
        <f>IF(ISERROR(MATCH(F27,F28:F$28,0)),SUMIFS(N$8:N27,F$8:F27,F27),0)</f>
        <v>0</v>
      </c>
      <c r="R27" s="51">
        <f>IF(ISERROR(AND(MATCH(F27,F28:F$28,0),MATCH(I27,I28:I$28,0))),SUMIFS(N$8:N27,F$8:F27,F27,I$8:I27,I27),0)</f>
        <v>0</v>
      </c>
      <c r="S27" s="51">
        <v>0</v>
      </c>
      <c r="T27" s="43"/>
    </row>
    <row r="28" spans="1:20" ht="25.5" customHeight="1">
      <c r="A28" s="174" t="s">
        <v>76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6"/>
      <c r="N28" s="51"/>
      <c r="O28" s="50"/>
      <c r="P28" s="51"/>
      <c r="Q28" s="51"/>
      <c r="R28" s="51"/>
      <c r="S28" s="51"/>
      <c r="T28" s="43"/>
    </row>
    <row r="29" spans="1:20" ht="21" customHeight="1">
      <c r="A29" s="177" t="s">
        <v>77</v>
      </c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53">
        <f>SUM(N8:N28)</f>
        <v>0</v>
      </c>
      <c r="O29" s="54">
        <f>SUM(O8:O28)</f>
        <v>0</v>
      </c>
      <c r="P29" s="53">
        <f>SUM(P8:P28)</f>
        <v>0</v>
      </c>
      <c r="Q29" s="53">
        <f>SUM(Q8:Q28)</f>
        <v>0</v>
      </c>
      <c r="R29" s="51">
        <f>IF(ISERROR(AND(MATCH(F29,F$28:F30,0),MATCH(I29,I$28:I30,0))),SUMIFS(N$8:N29,F$8:F29,F29,I$8:I29,I29),0)</f>
        <v>0</v>
      </c>
      <c r="S29" s="53">
        <f>SUM(S8:S28)</f>
        <v>0</v>
      </c>
      <c r="T29" s="43"/>
    </row>
    <row r="30" spans="1:20" ht="24" customHeight="1">
      <c r="A30" s="169" t="s">
        <v>78</v>
      </c>
      <c r="B30" s="170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5"/>
      <c r="O30" s="56"/>
      <c r="P30" s="55"/>
      <c r="Q30" s="55"/>
      <c r="R30" s="57"/>
      <c r="S30" s="57"/>
      <c r="T30" s="9"/>
    </row>
    <row r="31" spans="1:20" ht="26.25" customHeight="1">
      <c r="A31" s="162" t="s">
        <v>59</v>
      </c>
      <c r="B31" s="163"/>
      <c r="C31" s="204" t="s">
        <v>60</v>
      </c>
      <c r="D31" s="205"/>
      <c r="E31" s="205"/>
      <c r="F31" s="205"/>
      <c r="G31" s="205"/>
      <c r="H31" s="205"/>
      <c r="I31" s="206"/>
      <c r="J31" s="187" t="s">
        <v>65</v>
      </c>
      <c r="K31" s="187" t="s">
        <v>66</v>
      </c>
      <c r="L31" s="187" t="s">
        <v>67</v>
      </c>
      <c r="M31" s="189" t="s">
        <v>68</v>
      </c>
      <c r="N31" s="189" t="s">
        <v>39</v>
      </c>
      <c r="O31" s="189" t="s">
        <v>69</v>
      </c>
      <c r="P31" s="198" t="s">
        <v>70</v>
      </c>
      <c r="Q31" s="198" t="s">
        <v>79</v>
      </c>
      <c r="R31" s="202"/>
      <c r="S31" s="203"/>
      <c r="T31" s="9"/>
    </row>
    <row r="32" spans="1:20" ht="25.5" customHeight="1">
      <c r="A32" s="39" t="s">
        <v>74</v>
      </c>
      <c r="B32" s="39" t="s">
        <v>75</v>
      </c>
      <c r="C32" s="207"/>
      <c r="D32" s="208"/>
      <c r="E32" s="208"/>
      <c r="F32" s="208"/>
      <c r="G32" s="208"/>
      <c r="H32" s="208"/>
      <c r="I32" s="209"/>
      <c r="J32" s="188"/>
      <c r="K32" s="188"/>
      <c r="L32" s="188"/>
      <c r="M32" s="190"/>
      <c r="N32" s="193"/>
      <c r="O32" s="195"/>
      <c r="P32" s="199"/>
      <c r="Q32" s="201"/>
      <c r="R32" s="202"/>
      <c r="S32" s="203"/>
      <c r="T32" s="9"/>
    </row>
    <row r="33" spans="1:20" s="257" customFormat="1" ht="20.25" customHeight="1">
      <c r="A33" s="245">
        <v>1</v>
      </c>
      <c r="B33" s="245">
        <v>24</v>
      </c>
      <c r="C33" s="246" t="s">
        <v>80</v>
      </c>
      <c r="D33" s="247"/>
      <c r="E33" s="247"/>
      <c r="F33" s="247"/>
      <c r="G33" s="247"/>
      <c r="H33" s="247"/>
      <c r="I33" s="248"/>
      <c r="J33" s="249" t="s">
        <v>81</v>
      </c>
      <c r="K33" s="250">
        <v>0.06</v>
      </c>
      <c r="L33" s="251" t="s">
        <v>82</v>
      </c>
      <c r="M33" s="251" t="s">
        <v>82</v>
      </c>
      <c r="N33" s="252">
        <v>480</v>
      </c>
      <c r="O33" s="253">
        <v>2</v>
      </c>
      <c r="P33" s="252">
        <v>27.74</v>
      </c>
      <c r="Q33" s="252">
        <f>IF(ISERROR(MATCH(J33,J34:J$53,0)),SUMIFS(N$33:N33,J$33:J33,J33),0)</f>
        <v>480</v>
      </c>
      <c r="R33" s="254"/>
      <c r="S33" s="255"/>
      <c r="T33" s="256"/>
    </row>
    <row r="34" spans="1:20" ht="20.25" customHeight="1">
      <c r="A34" s="48"/>
      <c r="B34" s="48"/>
      <c r="C34" s="179"/>
      <c r="D34" s="164"/>
      <c r="E34" s="164"/>
      <c r="F34" s="164"/>
      <c r="G34" s="164"/>
      <c r="H34" s="164"/>
      <c r="I34" s="163"/>
      <c r="J34" s="40"/>
      <c r="K34" s="40"/>
      <c r="L34" s="40"/>
      <c r="M34" s="40"/>
      <c r="N34" s="49"/>
      <c r="O34" s="50"/>
      <c r="P34" s="49"/>
      <c r="Q34" s="49">
        <f>IF(ISERROR(MATCH(J34,J35:J$53,0)),SUMIFS(N$33:N34,J$33:J34,J34),0)</f>
        <v>0</v>
      </c>
      <c r="R34" s="58"/>
      <c r="S34" s="34"/>
      <c r="T34" s="9"/>
    </row>
    <row r="35" spans="1:20" ht="20.25" customHeight="1">
      <c r="A35" s="48"/>
      <c r="B35" s="48"/>
      <c r="C35" s="179"/>
      <c r="D35" s="164"/>
      <c r="E35" s="164"/>
      <c r="F35" s="164"/>
      <c r="G35" s="164"/>
      <c r="H35" s="164"/>
      <c r="I35" s="163"/>
      <c r="J35" s="40"/>
      <c r="K35" s="40"/>
      <c r="L35" s="40"/>
      <c r="M35" s="40"/>
      <c r="N35" s="51"/>
      <c r="O35" s="50"/>
      <c r="P35" s="51"/>
      <c r="Q35" s="49">
        <f>IF(ISERROR(MATCH(J35,J36:J$53,0)),SUMIFS(N$33:N35,J$33:J35,J35),0)</f>
        <v>0</v>
      </c>
      <c r="R35" s="58"/>
      <c r="S35" s="34"/>
      <c r="T35" s="9"/>
    </row>
    <row r="36" spans="1:20" ht="20.25" customHeight="1">
      <c r="A36" s="48"/>
      <c r="B36" s="48"/>
      <c r="C36" s="179"/>
      <c r="D36" s="164"/>
      <c r="E36" s="164"/>
      <c r="F36" s="164"/>
      <c r="G36" s="164"/>
      <c r="H36" s="164"/>
      <c r="I36" s="163"/>
      <c r="J36" s="40"/>
      <c r="K36" s="40"/>
      <c r="L36" s="40"/>
      <c r="M36" s="40"/>
      <c r="N36" s="51"/>
      <c r="O36" s="50"/>
      <c r="P36" s="51"/>
      <c r="Q36" s="49">
        <f>IF(ISERROR(MATCH(J36,J37:J$53,0)),SUMIFS(N$33:N36,J$33:J36,J36),0)</f>
        <v>0</v>
      </c>
      <c r="R36" s="58"/>
      <c r="S36" s="34"/>
      <c r="T36" s="9"/>
    </row>
    <row r="37" spans="1:20" ht="20.25" customHeight="1">
      <c r="A37" s="48"/>
      <c r="B37" s="48"/>
      <c r="C37" s="179"/>
      <c r="D37" s="164"/>
      <c r="E37" s="164"/>
      <c r="F37" s="164"/>
      <c r="G37" s="164"/>
      <c r="H37" s="164"/>
      <c r="I37" s="163"/>
      <c r="J37" s="40"/>
      <c r="K37" s="40"/>
      <c r="L37" s="40"/>
      <c r="M37" s="40"/>
      <c r="N37" s="51"/>
      <c r="O37" s="50"/>
      <c r="P37" s="51"/>
      <c r="Q37" s="49">
        <f>IF(ISERROR(MATCH(J37,J38:J$53,0)),SUMIFS(N$33:N37,J$33:J37,J37),0)</f>
        <v>0</v>
      </c>
      <c r="R37" s="58"/>
      <c r="S37" s="34"/>
      <c r="T37" s="9"/>
    </row>
    <row r="38" spans="1:20" ht="20.25" customHeight="1">
      <c r="A38" s="48"/>
      <c r="B38" s="48"/>
      <c r="C38" s="179"/>
      <c r="D38" s="164"/>
      <c r="E38" s="164"/>
      <c r="F38" s="164"/>
      <c r="G38" s="164"/>
      <c r="H38" s="164"/>
      <c r="I38" s="163"/>
      <c r="J38" s="40"/>
      <c r="K38" s="40"/>
      <c r="L38" s="40"/>
      <c r="M38" s="40"/>
      <c r="N38" s="51"/>
      <c r="O38" s="60"/>
      <c r="P38" s="51"/>
      <c r="Q38" s="49">
        <f>IF(ISERROR(MATCH(J38,J39:J$53,0)),SUMIFS(N$33:N38,J$33:J38,J38),0)</f>
        <v>0</v>
      </c>
      <c r="R38" s="58"/>
      <c r="S38" s="34"/>
      <c r="T38" s="9"/>
    </row>
    <row r="39" spans="1:20" ht="20.25" customHeight="1">
      <c r="A39" s="48"/>
      <c r="B39" s="48"/>
      <c r="C39" s="179"/>
      <c r="D39" s="164"/>
      <c r="E39" s="164"/>
      <c r="F39" s="164"/>
      <c r="G39" s="164"/>
      <c r="H39" s="164"/>
      <c r="I39" s="163"/>
      <c r="J39" s="40"/>
      <c r="K39" s="40"/>
      <c r="L39" s="40"/>
      <c r="M39" s="40"/>
      <c r="N39" s="51"/>
      <c r="O39" s="60"/>
      <c r="P39" s="51"/>
      <c r="Q39" s="49">
        <f>IF(ISERROR(MATCH(J39,J49:J$53,0)),SUMIFS(N$33:N39,J$33:J39,J39),0)</f>
        <v>0</v>
      </c>
      <c r="R39" s="58"/>
      <c r="S39" s="34"/>
      <c r="T39" s="9"/>
    </row>
    <row r="40" spans="1:20" ht="20.25" customHeight="1">
      <c r="A40" s="48"/>
      <c r="B40" s="48"/>
      <c r="C40" s="59"/>
      <c r="D40" s="42"/>
      <c r="E40" s="42"/>
      <c r="F40" s="42"/>
      <c r="G40" s="42"/>
      <c r="H40" s="42"/>
      <c r="I40" s="41"/>
      <c r="J40" s="40"/>
      <c r="K40" s="40"/>
      <c r="L40" s="40"/>
      <c r="M40" s="40"/>
      <c r="N40" s="51"/>
      <c r="O40" s="60"/>
      <c r="P40" s="51"/>
      <c r="Q40" s="49"/>
      <c r="R40" s="58"/>
      <c r="S40" s="34"/>
      <c r="T40" s="9"/>
    </row>
    <row r="41" spans="1:20" ht="20.25" customHeight="1">
      <c r="A41" s="48"/>
      <c r="B41" s="48"/>
      <c r="C41" s="59"/>
      <c r="D41" s="42"/>
      <c r="E41" s="42"/>
      <c r="F41" s="42"/>
      <c r="G41" s="42"/>
      <c r="H41" s="42"/>
      <c r="I41" s="41"/>
      <c r="J41" s="40"/>
      <c r="K41" s="40"/>
      <c r="L41" s="40"/>
      <c r="M41" s="40"/>
      <c r="N41" s="51"/>
      <c r="O41" s="60"/>
      <c r="P41" s="51"/>
      <c r="Q41" s="49"/>
      <c r="R41" s="58"/>
      <c r="S41" s="34"/>
      <c r="T41" s="9"/>
    </row>
    <row r="42" spans="1:20" ht="20.25" customHeight="1">
      <c r="A42" s="48"/>
      <c r="B42" s="48"/>
      <c r="C42" s="59"/>
      <c r="D42" s="42"/>
      <c r="E42" s="42"/>
      <c r="F42" s="42"/>
      <c r="G42" s="42"/>
      <c r="H42" s="42"/>
      <c r="I42" s="41"/>
      <c r="J42" s="40"/>
      <c r="K42" s="40"/>
      <c r="L42" s="40"/>
      <c r="M42" s="40"/>
      <c r="N42" s="51"/>
      <c r="O42" s="60"/>
      <c r="P42" s="51"/>
      <c r="Q42" s="49"/>
      <c r="R42" s="58"/>
      <c r="S42" s="34"/>
      <c r="T42" s="9"/>
    </row>
    <row r="43" spans="1:20" ht="20.25" customHeight="1">
      <c r="A43" s="48"/>
      <c r="B43" s="48"/>
      <c r="C43" s="59"/>
      <c r="D43" s="42"/>
      <c r="E43" s="42"/>
      <c r="F43" s="42"/>
      <c r="G43" s="42"/>
      <c r="H43" s="42"/>
      <c r="I43" s="41"/>
      <c r="J43" s="40"/>
      <c r="K43" s="40"/>
      <c r="L43" s="40"/>
      <c r="M43" s="40"/>
      <c r="N43" s="51"/>
      <c r="O43" s="60"/>
      <c r="P43" s="51"/>
      <c r="Q43" s="49"/>
      <c r="R43" s="58"/>
      <c r="S43" s="34"/>
      <c r="T43" s="9"/>
    </row>
    <row r="44" spans="1:20" ht="20.25" customHeight="1">
      <c r="A44" s="48"/>
      <c r="B44" s="48"/>
      <c r="C44" s="59"/>
      <c r="D44" s="42"/>
      <c r="E44" s="42"/>
      <c r="F44" s="42"/>
      <c r="G44" s="42"/>
      <c r="H44" s="42"/>
      <c r="I44" s="41"/>
      <c r="J44" s="40"/>
      <c r="K44" s="40"/>
      <c r="L44" s="40"/>
      <c r="M44" s="40"/>
      <c r="N44" s="51"/>
      <c r="O44" s="60"/>
      <c r="P44" s="51"/>
      <c r="Q44" s="49"/>
      <c r="R44" s="58"/>
      <c r="S44" s="34"/>
      <c r="T44" s="9"/>
    </row>
    <row r="45" spans="1:20" ht="20.25" customHeight="1">
      <c r="A45" s="48"/>
      <c r="B45" s="48"/>
      <c r="C45" s="59"/>
      <c r="D45" s="42"/>
      <c r="E45" s="42"/>
      <c r="F45" s="42"/>
      <c r="G45" s="42"/>
      <c r="H45" s="42"/>
      <c r="I45" s="41"/>
      <c r="J45" s="40"/>
      <c r="K45" s="40"/>
      <c r="L45" s="40"/>
      <c r="M45" s="40"/>
      <c r="N45" s="51"/>
      <c r="O45" s="60"/>
      <c r="P45" s="51"/>
      <c r="Q45" s="49"/>
      <c r="R45" s="58"/>
      <c r="S45" s="34"/>
      <c r="T45" s="9"/>
    </row>
    <row r="46" spans="1:20" ht="20.25" customHeight="1">
      <c r="A46" s="48"/>
      <c r="B46" s="48"/>
      <c r="C46" s="59"/>
      <c r="D46" s="42"/>
      <c r="E46" s="42"/>
      <c r="F46" s="42"/>
      <c r="G46" s="42"/>
      <c r="H46" s="42"/>
      <c r="I46" s="41"/>
      <c r="J46" s="40"/>
      <c r="K46" s="40"/>
      <c r="L46" s="40"/>
      <c r="M46" s="40"/>
      <c r="N46" s="51"/>
      <c r="O46" s="60"/>
      <c r="P46" s="51"/>
      <c r="Q46" s="49"/>
      <c r="R46" s="58"/>
      <c r="S46" s="34"/>
      <c r="T46" s="9"/>
    </row>
    <row r="47" spans="1:20" ht="20.25" customHeight="1">
      <c r="A47" s="48"/>
      <c r="B47" s="48"/>
      <c r="C47" s="59"/>
      <c r="D47" s="42"/>
      <c r="E47" s="42"/>
      <c r="F47" s="42"/>
      <c r="G47" s="42"/>
      <c r="H47" s="42"/>
      <c r="I47" s="41"/>
      <c r="J47" s="40"/>
      <c r="K47" s="40"/>
      <c r="L47" s="40"/>
      <c r="M47" s="40"/>
      <c r="N47" s="51"/>
      <c r="O47" s="60"/>
      <c r="P47" s="51"/>
      <c r="Q47" s="49"/>
      <c r="R47" s="58"/>
      <c r="S47" s="34"/>
      <c r="T47" s="9"/>
    </row>
    <row r="48" spans="1:20" ht="20.25" customHeight="1">
      <c r="A48" s="48"/>
      <c r="B48" s="48"/>
      <c r="C48" s="59"/>
      <c r="D48" s="42"/>
      <c r="E48" s="42"/>
      <c r="F48" s="42"/>
      <c r="G48" s="42"/>
      <c r="H48" s="42"/>
      <c r="I48" s="41"/>
      <c r="J48" s="40"/>
      <c r="K48" s="40"/>
      <c r="L48" s="40"/>
      <c r="M48" s="40"/>
      <c r="N48" s="51"/>
      <c r="O48" s="60"/>
      <c r="P48" s="51"/>
      <c r="Q48" s="49"/>
      <c r="R48" s="58"/>
      <c r="S48" s="34"/>
      <c r="T48" s="9"/>
    </row>
    <row r="49" spans="1:20" ht="20.25" customHeight="1">
      <c r="A49" s="48"/>
      <c r="B49" s="48"/>
      <c r="C49" s="179"/>
      <c r="D49" s="164"/>
      <c r="E49" s="164"/>
      <c r="F49" s="164"/>
      <c r="G49" s="164"/>
      <c r="H49" s="164"/>
      <c r="I49" s="163"/>
      <c r="J49" s="40"/>
      <c r="K49" s="40"/>
      <c r="L49" s="40"/>
      <c r="M49" s="40"/>
      <c r="N49" s="51"/>
      <c r="O49" s="60"/>
      <c r="P49" s="51"/>
      <c r="Q49" s="49">
        <f>IF(ISERROR(MATCH(J49,J50:J$53,0)),SUMIFS(N$33:N49,J$33:J49,J49),0)</f>
        <v>0</v>
      </c>
      <c r="R49" s="58"/>
      <c r="S49" s="34"/>
      <c r="T49" s="9"/>
    </row>
    <row r="50" spans="1:20" ht="20.25" customHeight="1">
      <c r="A50" s="48"/>
      <c r="B50" s="48"/>
      <c r="C50" s="179"/>
      <c r="D50" s="164"/>
      <c r="E50" s="164"/>
      <c r="F50" s="164"/>
      <c r="G50" s="164"/>
      <c r="H50" s="164"/>
      <c r="I50" s="163"/>
      <c r="J50" s="40"/>
      <c r="K50" s="40"/>
      <c r="L50" s="40"/>
      <c r="M50" s="40"/>
      <c r="N50" s="51"/>
      <c r="O50" s="60"/>
      <c r="P50" s="51"/>
      <c r="Q50" s="49">
        <f>IF(ISERROR(MATCH(J50,J51:J$53,0)),SUMIFS(N$33:N50,J$33:J50,J50),0)</f>
        <v>0</v>
      </c>
      <c r="R50" s="58"/>
      <c r="S50" s="34"/>
      <c r="T50" s="9"/>
    </row>
    <row r="51" spans="1:20" ht="20.25" customHeight="1">
      <c r="A51" s="48"/>
      <c r="B51" s="48"/>
      <c r="C51" s="179"/>
      <c r="D51" s="164"/>
      <c r="E51" s="164"/>
      <c r="F51" s="164"/>
      <c r="G51" s="164"/>
      <c r="H51" s="164"/>
      <c r="I51" s="163"/>
      <c r="J51" s="40"/>
      <c r="K51" s="40"/>
      <c r="L51" s="40"/>
      <c r="M51" s="40"/>
      <c r="N51" s="51"/>
      <c r="O51" s="60"/>
      <c r="P51" s="51"/>
      <c r="Q51" s="49">
        <f>IF(ISERROR(MATCH(J51,J52:J$53,0)),SUMIFS(N$33:N51,J$33:J51,J51),0)</f>
        <v>0</v>
      </c>
      <c r="R51" s="58"/>
      <c r="S51" s="34"/>
      <c r="T51" s="9"/>
    </row>
    <row r="52" spans="1:20" ht="20.25" customHeight="1">
      <c r="A52" s="48"/>
      <c r="B52" s="48"/>
      <c r="C52" s="179"/>
      <c r="D52" s="164"/>
      <c r="E52" s="164"/>
      <c r="F52" s="164"/>
      <c r="G52" s="164"/>
      <c r="H52" s="164"/>
      <c r="I52" s="163"/>
      <c r="J52" s="40"/>
      <c r="K52" s="40"/>
      <c r="L52" s="40"/>
      <c r="M52" s="40"/>
      <c r="N52" s="51"/>
      <c r="O52" s="60"/>
      <c r="P52" s="51"/>
      <c r="Q52" s="49">
        <f>IF(ISERROR(MATCH(J52,J53:J$53,0)),SUMIFS(N$33:N52,J$33:J52,J52),0)</f>
        <v>0</v>
      </c>
      <c r="R52" s="58"/>
      <c r="S52" s="34"/>
      <c r="T52" s="9"/>
    </row>
    <row r="53" spans="1:20" ht="21" customHeight="1">
      <c r="A53" s="174" t="s">
        <v>76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6"/>
      <c r="N53" s="51"/>
      <c r="O53" s="60"/>
      <c r="P53" s="51"/>
      <c r="Q53" s="49"/>
      <c r="R53" s="58"/>
      <c r="S53" s="34"/>
      <c r="T53" s="9"/>
    </row>
    <row r="54" spans="1:20" ht="21" customHeight="1">
      <c r="A54" s="180" t="s">
        <v>83</v>
      </c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2"/>
      <c r="N54" s="53">
        <f>SUM(N33:N53)</f>
        <v>480</v>
      </c>
      <c r="O54" s="54">
        <f>SUM(O33:O53)</f>
        <v>2</v>
      </c>
      <c r="P54" s="53">
        <f>SUM(P33:P53)</f>
        <v>27.74</v>
      </c>
      <c r="Q54" s="53">
        <f>SUM(Q33:Q53)</f>
        <v>480</v>
      </c>
      <c r="R54" s="58"/>
      <c r="S54" s="34"/>
      <c r="T54" s="9"/>
    </row>
    <row r="55" spans="1:20" ht="21" customHeight="1">
      <c r="A55" s="180" t="s">
        <v>84</v>
      </c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2"/>
      <c r="N55" s="61">
        <f>SUM(N29,N54)</f>
        <v>480</v>
      </c>
      <c r="O55" s="62">
        <f>SUM(O29,O54)</f>
        <v>2</v>
      </c>
      <c r="P55" s="61">
        <f>SUM(P29,P54)</f>
        <v>27.74</v>
      </c>
      <c r="Q55" s="61">
        <f>SUM(Q29,Q54)</f>
        <v>480</v>
      </c>
      <c r="R55" s="58"/>
      <c r="S55" s="34"/>
      <c r="T55" s="63"/>
    </row>
    <row r="56" spans="1:20" ht="20.25" customHeight="1">
      <c r="A56" s="64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57"/>
      <c r="Q56" s="57"/>
      <c r="R56" s="65"/>
      <c r="S56" s="65"/>
      <c r="T56" s="9"/>
    </row>
    <row r="57" spans="1:20" ht="40.5" customHeight="1">
      <c r="A57" s="183" t="s">
        <v>85</v>
      </c>
      <c r="B57" s="184"/>
      <c r="C57" s="184"/>
      <c r="D57" s="66"/>
      <c r="E57" s="66"/>
      <c r="F57" s="66"/>
      <c r="G57" s="66"/>
      <c r="H57" s="66"/>
      <c r="I57" s="66"/>
      <c r="J57" s="65"/>
      <c r="K57" s="65"/>
      <c r="L57" s="67" t="s">
        <v>86</v>
      </c>
      <c r="M57" s="68"/>
      <c r="N57" s="68"/>
      <c r="O57" s="65"/>
      <c r="P57" s="65"/>
      <c r="Q57" s="65"/>
      <c r="R57" s="65"/>
      <c r="S57" s="65"/>
      <c r="T57" s="9"/>
    </row>
    <row r="58" spans="1:20" ht="20.25" customHeight="1">
      <c r="A58" s="69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65"/>
      <c r="Q58" s="65"/>
      <c r="R58" s="65"/>
      <c r="S58" s="65"/>
      <c r="T58" s="9"/>
    </row>
    <row r="59" spans="1:20" ht="20.25" customHeight="1">
      <c r="A59" s="185" t="s">
        <v>51</v>
      </c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70"/>
    </row>
  </sheetData>
  <mergeCells count="78">
    <mergeCell ref="R6:R7"/>
    <mergeCell ref="R31:R32"/>
    <mergeCell ref="S6:S7"/>
    <mergeCell ref="S31:S32"/>
    <mergeCell ref="C6:E7"/>
    <mergeCell ref="C31:I32"/>
    <mergeCell ref="O6:O7"/>
    <mergeCell ref="O31:O32"/>
    <mergeCell ref="P6:P7"/>
    <mergeCell ref="P31:P32"/>
    <mergeCell ref="Q6:Q7"/>
    <mergeCell ref="Q31:Q32"/>
    <mergeCell ref="A57:C57"/>
    <mergeCell ref="A59:S59"/>
    <mergeCell ref="F6:F7"/>
    <mergeCell ref="G6:G7"/>
    <mergeCell ref="H6:H7"/>
    <mergeCell ref="I6:I7"/>
    <mergeCell ref="J6:J7"/>
    <mergeCell ref="J31:J32"/>
    <mergeCell ref="K6:K7"/>
    <mergeCell ref="K31:K32"/>
    <mergeCell ref="L6:L7"/>
    <mergeCell ref="L31:L32"/>
    <mergeCell ref="M6:M7"/>
    <mergeCell ref="M31:M32"/>
    <mergeCell ref="N6:N7"/>
    <mergeCell ref="N31:N32"/>
    <mergeCell ref="C51:I51"/>
    <mergeCell ref="C52:I52"/>
    <mergeCell ref="A53:M53"/>
    <mergeCell ref="A54:M54"/>
    <mergeCell ref="A55:M55"/>
    <mergeCell ref="C37:I37"/>
    <mergeCell ref="C38:I38"/>
    <mergeCell ref="C39:I39"/>
    <mergeCell ref="C49:I49"/>
    <mergeCell ref="C50:I50"/>
    <mergeCell ref="A31:B31"/>
    <mergeCell ref="C33:I33"/>
    <mergeCell ref="C34:I34"/>
    <mergeCell ref="C35:I35"/>
    <mergeCell ref="C36:I36"/>
    <mergeCell ref="C26:E26"/>
    <mergeCell ref="C27:E27"/>
    <mergeCell ref="A28:M28"/>
    <mergeCell ref="A29:M29"/>
    <mergeCell ref="A30:B30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C11:E11"/>
    <mergeCell ref="C12:E12"/>
    <mergeCell ref="C13:E13"/>
    <mergeCell ref="C14:E14"/>
    <mergeCell ref="C15:E15"/>
    <mergeCell ref="A5:B5"/>
    <mergeCell ref="A6:B6"/>
    <mergeCell ref="C8:E8"/>
    <mergeCell ref="C9:E9"/>
    <mergeCell ref="C10:E10"/>
    <mergeCell ref="A1:S1"/>
    <mergeCell ref="A2:S2"/>
    <mergeCell ref="N3:O3"/>
    <mergeCell ref="A4:B4"/>
    <mergeCell ref="C4:E4"/>
    <mergeCell ref="F4:G4"/>
    <mergeCell ref="H4:J4"/>
    <mergeCell ref="K4:L4"/>
    <mergeCell ref="M4:O4"/>
    <mergeCell ref="P4:S4"/>
  </mergeCells>
  <phoneticPr fontId="18" type="noConversion"/>
  <dataValidations count="5">
    <dataValidation type="list" allowBlank="1" showInputMessage="1" showErrorMessage="1" sqref="H4:I4">
      <formula1>"BG1,North China Region,BG7,BG8,SG,QCC,HK,CORP,JP,US,请参见后附分摊表"</formula1>
    </dataValidation>
    <dataValidation type="list" allowBlank="1" showInputMessage="1" showErrorMessage="1" sqref="J8:J27 J34 J36:J52">
      <formula1>"国际机票,国内机票-票价,国内机票-民航发展基金,国内机票-燃油附加费,国内机票-其他税费,网约车专票,网约车普票,火车票,汽车票,船票,内餐,出租
车费,公交费,汽油,停车费,住宿专票,住宿普票,保险费,过路费,通讯费,其他"</formula1>
    </dataValidation>
    <dataValidation type="list" allowBlank="1" showInputMessage="1" showErrorMessage="1" sqref="K8:K27">
      <formula1>"0%,1%,3%,5%,6%,9%,13%"</formula1>
    </dataValidation>
    <dataValidation type="list" allowBlank="1" showInputMessage="1" showErrorMessage="1" sqref="J33 J35">
      <formula1>"网约车专票,网约车普票,汽车票,船票,内餐,出租
车费,公交费,汽油,停车费,快递费,保险费,过路费,通讯费,水电费,其他"</formula1>
    </dataValidation>
    <dataValidation type="list" allowBlank="1" showInputMessage="1" showErrorMessage="1" sqref="K33:K52">
      <formula1>"1%,3%,5%,6%,9%,13%"</formula1>
    </dataValidation>
  </dataValidations>
  <pageMargins left="0.25" right="0.25" top="0.25" bottom="0.25" header="0.3" footer="0.3"/>
  <pageSetup scale="45" orientation="landscape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showGridLines="0" workbookViewId="0">
      <selection activeCell="E2" sqref="E2"/>
    </sheetView>
  </sheetViews>
  <sheetFormatPr defaultColWidth="9" defaultRowHeight="13.5" customHeight="1"/>
  <cols>
    <col min="1" max="1" width="12.44140625" style="71" customWidth="1"/>
    <col min="2" max="2" width="16.5546875" style="71" customWidth="1"/>
    <col min="3" max="3" width="24" style="71" customWidth="1"/>
    <col min="4" max="4" width="33.6640625" style="71" customWidth="1"/>
    <col min="5" max="5" width="29" style="71" customWidth="1"/>
    <col min="6" max="6" width="3" style="71" customWidth="1"/>
    <col min="7" max="7" width="4.33203125" style="71" customWidth="1"/>
    <col min="8" max="12" width="9" style="71" customWidth="1"/>
    <col min="13" max="13" width="13.88671875" style="71" customWidth="1"/>
    <col min="14" max="16" width="9" style="71" customWidth="1"/>
    <col min="17" max="16384" width="9" style="71"/>
  </cols>
  <sheetData>
    <row r="1" spans="1:15" ht="22.5" customHeight="1">
      <c r="A1" s="210" t="s">
        <v>88</v>
      </c>
      <c r="B1" s="211"/>
      <c r="C1" s="212"/>
      <c r="D1" s="212"/>
      <c r="E1" s="211"/>
      <c r="F1" s="72"/>
      <c r="G1" s="72"/>
      <c r="H1" s="73"/>
      <c r="I1" s="73"/>
      <c r="J1" s="73"/>
      <c r="K1" s="73"/>
      <c r="L1" s="73"/>
      <c r="M1" s="73"/>
      <c r="N1" s="74"/>
      <c r="O1" s="75"/>
    </row>
    <row r="2" spans="1:15" ht="16.5" customHeight="1">
      <c r="A2" s="230" t="s">
        <v>89</v>
      </c>
      <c r="B2" s="230" t="str">
        <f>华钦报销单!B3</f>
        <v>蒋琼香</v>
      </c>
      <c r="C2" s="76" t="s">
        <v>55</v>
      </c>
      <c r="D2" s="77" t="s">
        <v>10</v>
      </c>
      <c r="E2" s="268" t="s">
        <v>90</v>
      </c>
      <c r="F2" s="78"/>
      <c r="G2" s="79"/>
      <c r="H2" s="79"/>
      <c r="I2" s="79"/>
      <c r="J2" s="79"/>
      <c r="K2" s="79"/>
      <c r="L2" s="79"/>
      <c r="M2" s="79"/>
      <c r="N2" s="80"/>
      <c r="O2" s="81"/>
    </row>
    <row r="3" spans="1:15" ht="16.5" customHeight="1">
      <c r="A3" s="231"/>
      <c r="B3" s="231"/>
      <c r="C3" s="76" t="s">
        <v>56</v>
      </c>
      <c r="D3" s="76" t="s">
        <v>12</v>
      </c>
      <c r="E3" s="82" t="s">
        <v>91</v>
      </c>
      <c r="F3" s="78"/>
      <c r="G3" s="79"/>
      <c r="H3" s="79"/>
      <c r="I3" s="79"/>
      <c r="J3" s="79"/>
      <c r="K3" s="79"/>
      <c r="L3" s="79"/>
      <c r="M3" s="79"/>
      <c r="N3" s="80"/>
      <c r="O3" s="81"/>
    </row>
    <row r="4" spans="1:15" ht="13.5" customHeight="1">
      <c r="A4" s="83"/>
      <c r="B4" s="84"/>
      <c r="C4" s="85"/>
      <c r="D4" s="85"/>
      <c r="E4" s="84"/>
      <c r="F4" s="79"/>
      <c r="G4" s="86"/>
      <c r="H4" s="86"/>
      <c r="I4" s="86"/>
      <c r="J4" s="86"/>
      <c r="K4" s="86"/>
      <c r="L4" s="86"/>
      <c r="M4" s="86"/>
      <c r="N4" s="80"/>
      <c r="O4" s="81"/>
    </row>
    <row r="5" spans="1:15" ht="17.25" customHeight="1">
      <c r="A5" s="87" t="s">
        <v>92</v>
      </c>
      <c r="B5" s="88" t="s">
        <v>59</v>
      </c>
      <c r="C5" s="89" t="s">
        <v>93</v>
      </c>
      <c r="D5" s="89" t="s">
        <v>94</v>
      </c>
      <c r="E5" s="88" t="s">
        <v>95</v>
      </c>
      <c r="F5" s="90"/>
      <c r="G5" s="89" t="s">
        <v>92</v>
      </c>
      <c r="H5" s="213" t="s">
        <v>96</v>
      </c>
      <c r="I5" s="214"/>
      <c r="J5" s="214"/>
      <c r="K5" s="214"/>
      <c r="L5" s="214"/>
      <c r="M5" s="215"/>
      <c r="N5" s="91"/>
      <c r="O5" s="81"/>
    </row>
    <row r="6" spans="1:15" s="257" customFormat="1" ht="15.75" customHeight="1">
      <c r="A6" s="258">
        <v>44221</v>
      </c>
      <c r="B6" s="259">
        <v>44221</v>
      </c>
      <c r="C6" s="260" t="s">
        <v>97</v>
      </c>
      <c r="D6" s="235" t="s">
        <v>31</v>
      </c>
      <c r="E6" s="261">
        <v>480</v>
      </c>
      <c r="F6" s="262"/>
      <c r="G6" s="263"/>
      <c r="H6" s="264" t="s">
        <v>98</v>
      </c>
      <c r="I6" s="265"/>
      <c r="J6" s="265"/>
      <c r="K6" s="265"/>
      <c r="L6" s="265"/>
      <c r="M6" s="266"/>
      <c r="N6" s="267"/>
      <c r="O6" s="256"/>
    </row>
    <row r="7" spans="1:15" ht="15.75" customHeight="1">
      <c r="A7" s="93"/>
      <c r="B7" s="94"/>
      <c r="C7" s="95"/>
      <c r="D7" s="96"/>
      <c r="E7" s="97"/>
      <c r="F7" s="90"/>
      <c r="G7" s="92"/>
      <c r="H7" s="216"/>
      <c r="I7" s="217"/>
      <c r="J7" s="217"/>
      <c r="K7" s="217"/>
      <c r="L7" s="217"/>
      <c r="M7" s="218"/>
      <c r="N7" s="91"/>
      <c r="O7" s="81"/>
    </row>
    <row r="8" spans="1:15" ht="15.75" customHeight="1">
      <c r="A8" s="93"/>
      <c r="B8" s="94"/>
      <c r="C8" s="95"/>
      <c r="D8" s="96"/>
      <c r="E8" s="97"/>
      <c r="F8" s="90"/>
      <c r="G8" s="92"/>
      <c r="H8" s="216"/>
      <c r="I8" s="217"/>
      <c r="J8" s="217"/>
      <c r="K8" s="217"/>
      <c r="L8" s="217"/>
      <c r="M8" s="218"/>
      <c r="N8" s="91"/>
      <c r="O8" s="81"/>
    </row>
    <row r="9" spans="1:15" ht="15.75" customHeight="1">
      <c r="A9" s="93"/>
      <c r="B9" s="94"/>
      <c r="C9" s="95"/>
      <c r="D9" s="96"/>
      <c r="E9" s="97"/>
      <c r="F9" s="90"/>
      <c r="G9" s="92"/>
      <c r="H9" s="216"/>
      <c r="I9" s="217"/>
      <c r="J9" s="217"/>
      <c r="K9" s="217"/>
      <c r="L9" s="217"/>
      <c r="M9" s="218"/>
      <c r="N9" s="91"/>
      <c r="O9" s="81"/>
    </row>
    <row r="10" spans="1:15" ht="15.75" customHeight="1">
      <c r="A10" s="98"/>
      <c r="B10" s="94"/>
      <c r="C10" s="95"/>
      <c r="D10" s="96"/>
      <c r="E10" s="97"/>
      <c r="F10" s="90"/>
      <c r="G10" s="92"/>
      <c r="H10" s="216"/>
      <c r="I10" s="217"/>
      <c r="J10" s="217"/>
      <c r="K10" s="217"/>
      <c r="L10" s="217"/>
      <c r="M10" s="218"/>
      <c r="N10" s="91"/>
      <c r="O10" s="81"/>
    </row>
    <row r="11" spans="1:15" ht="15.75" customHeight="1">
      <c r="A11" s="98"/>
      <c r="B11" s="94"/>
      <c r="C11" s="95"/>
      <c r="D11" s="96"/>
      <c r="E11" s="97"/>
      <c r="F11" s="90"/>
      <c r="G11" s="92"/>
      <c r="H11" s="216"/>
      <c r="I11" s="217"/>
      <c r="J11" s="217"/>
      <c r="K11" s="217"/>
      <c r="L11" s="217"/>
      <c r="M11" s="218"/>
      <c r="N11" s="91"/>
      <c r="O11" s="81"/>
    </row>
    <row r="12" spans="1:15" ht="15.75" customHeight="1">
      <c r="A12" s="98"/>
      <c r="B12" s="94"/>
      <c r="C12" s="95"/>
      <c r="D12" s="96"/>
      <c r="E12" s="97"/>
      <c r="F12" s="90"/>
      <c r="G12" s="92"/>
      <c r="H12" s="216"/>
      <c r="I12" s="217"/>
      <c r="J12" s="217"/>
      <c r="K12" s="217"/>
      <c r="L12" s="217"/>
      <c r="M12" s="218"/>
      <c r="N12" s="91"/>
      <c r="O12" s="81"/>
    </row>
    <row r="13" spans="1:15" ht="15.75" customHeight="1">
      <c r="A13" s="98"/>
      <c r="B13" s="94"/>
      <c r="C13" s="95"/>
      <c r="D13" s="96"/>
      <c r="E13" s="97"/>
      <c r="F13" s="90"/>
      <c r="G13" s="92"/>
      <c r="H13" s="216"/>
      <c r="I13" s="217"/>
      <c r="J13" s="217"/>
      <c r="K13" s="217"/>
      <c r="L13" s="217"/>
      <c r="M13" s="218"/>
      <c r="N13" s="91"/>
      <c r="O13" s="81"/>
    </row>
    <row r="14" spans="1:15" ht="15.75" customHeight="1">
      <c r="A14" s="98"/>
      <c r="B14" s="94"/>
      <c r="C14" s="95"/>
      <c r="D14" s="96"/>
      <c r="E14" s="97"/>
      <c r="F14" s="90"/>
      <c r="G14" s="92"/>
      <c r="H14" s="216"/>
      <c r="I14" s="217"/>
      <c r="J14" s="217"/>
      <c r="K14" s="217"/>
      <c r="L14" s="217"/>
      <c r="M14" s="218"/>
      <c r="N14" s="91"/>
      <c r="O14" s="81"/>
    </row>
    <row r="15" spans="1:15" ht="15.75" customHeight="1">
      <c r="A15" s="98"/>
      <c r="B15" s="94"/>
      <c r="C15" s="95"/>
      <c r="D15" s="96"/>
      <c r="E15" s="97"/>
      <c r="F15" s="90"/>
      <c r="G15" s="92"/>
      <c r="H15" s="216"/>
      <c r="I15" s="217"/>
      <c r="J15" s="217"/>
      <c r="K15" s="217"/>
      <c r="L15" s="217"/>
      <c r="M15" s="218"/>
      <c r="N15" s="91"/>
      <c r="O15" s="81"/>
    </row>
    <row r="16" spans="1:15" ht="15.75" customHeight="1">
      <c r="A16" s="98"/>
      <c r="B16" s="94"/>
      <c r="C16" s="95"/>
      <c r="D16" s="96"/>
      <c r="E16" s="97"/>
      <c r="F16" s="90"/>
      <c r="G16" s="92"/>
      <c r="H16" s="216"/>
      <c r="I16" s="217"/>
      <c r="J16" s="217"/>
      <c r="K16" s="217"/>
      <c r="L16" s="217"/>
      <c r="M16" s="218"/>
      <c r="N16" s="91"/>
      <c r="O16" s="81"/>
    </row>
    <row r="17" spans="1:15" ht="15.75" customHeight="1">
      <c r="A17" s="98"/>
      <c r="B17" s="94"/>
      <c r="C17" s="95"/>
      <c r="D17" s="96"/>
      <c r="E17" s="97"/>
      <c r="F17" s="90"/>
      <c r="G17" s="92"/>
      <c r="H17" s="216"/>
      <c r="I17" s="217"/>
      <c r="J17" s="217"/>
      <c r="K17" s="217"/>
      <c r="L17" s="217"/>
      <c r="M17" s="218"/>
      <c r="N17" s="91"/>
      <c r="O17" s="81"/>
    </row>
    <row r="18" spans="1:15" ht="15.75" customHeight="1">
      <c r="A18" s="98"/>
      <c r="B18" s="94"/>
      <c r="C18" s="95"/>
      <c r="D18" s="96"/>
      <c r="E18" s="97"/>
      <c r="F18" s="90"/>
      <c r="G18" s="92"/>
      <c r="H18" s="216"/>
      <c r="I18" s="217"/>
      <c r="J18" s="217"/>
      <c r="K18" s="217"/>
      <c r="L18" s="217"/>
      <c r="M18" s="218"/>
      <c r="N18" s="91"/>
      <c r="O18" s="81"/>
    </row>
    <row r="19" spans="1:15" ht="15.75" customHeight="1">
      <c r="A19" s="98"/>
      <c r="B19" s="94"/>
      <c r="C19" s="95"/>
      <c r="D19" s="96"/>
      <c r="E19" s="97"/>
      <c r="F19" s="90"/>
      <c r="G19" s="92"/>
      <c r="H19" s="216"/>
      <c r="I19" s="217"/>
      <c r="J19" s="217"/>
      <c r="K19" s="217"/>
      <c r="L19" s="217"/>
      <c r="M19" s="218"/>
      <c r="N19" s="91"/>
      <c r="O19" s="81"/>
    </row>
    <row r="20" spans="1:15" ht="15.75" customHeight="1">
      <c r="A20" s="98"/>
      <c r="B20" s="94"/>
      <c r="C20" s="95"/>
      <c r="D20" s="96"/>
      <c r="E20" s="97"/>
      <c r="F20" s="90"/>
      <c r="G20" s="92"/>
      <c r="H20" s="216"/>
      <c r="I20" s="217"/>
      <c r="J20" s="217"/>
      <c r="K20" s="217"/>
      <c r="L20" s="217"/>
      <c r="M20" s="218"/>
      <c r="N20" s="91"/>
      <c r="O20" s="81"/>
    </row>
    <row r="21" spans="1:15" ht="15.75" customHeight="1">
      <c r="A21" s="98"/>
      <c r="B21" s="94"/>
      <c r="C21" s="95"/>
      <c r="D21" s="96"/>
      <c r="E21" s="97"/>
      <c r="F21" s="90"/>
      <c r="G21" s="92"/>
      <c r="H21" s="216"/>
      <c r="I21" s="217"/>
      <c r="J21" s="217"/>
      <c r="K21" s="217"/>
      <c r="L21" s="217"/>
      <c r="M21" s="218"/>
      <c r="N21" s="91"/>
      <c r="O21" s="81"/>
    </row>
    <row r="22" spans="1:15" ht="15.75" customHeight="1">
      <c r="A22" s="98"/>
      <c r="B22" s="94"/>
      <c r="C22" s="95"/>
      <c r="D22" s="96"/>
      <c r="E22" s="97"/>
      <c r="F22" s="90"/>
      <c r="G22" s="92"/>
      <c r="H22" s="216"/>
      <c r="I22" s="217"/>
      <c r="J22" s="217"/>
      <c r="K22" s="217"/>
      <c r="L22" s="217"/>
      <c r="M22" s="218"/>
      <c r="N22" s="91"/>
      <c r="O22" s="81"/>
    </row>
    <row r="23" spans="1:15" ht="15.75" customHeight="1">
      <c r="A23" s="219" t="s">
        <v>76</v>
      </c>
      <c r="B23" s="220"/>
      <c r="C23" s="221"/>
      <c r="D23" s="222"/>
      <c r="E23" s="97"/>
      <c r="F23" s="90"/>
      <c r="G23" s="92"/>
      <c r="H23" s="216"/>
      <c r="I23" s="217"/>
      <c r="J23" s="217"/>
      <c r="K23" s="217"/>
      <c r="L23" s="217"/>
      <c r="M23" s="218"/>
      <c r="N23" s="91"/>
      <c r="O23" s="81"/>
    </row>
    <row r="24" spans="1:15" ht="15.75" customHeight="1">
      <c r="A24" s="223" t="s">
        <v>99</v>
      </c>
      <c r="B24" s="224"/>
      <c r="C24" s="225"/>
      <c r="D24" s="226"/>
      <c r="E24" s="97">
        <f>SUM(E6:E23)</f>
        <v>480</v>
      </c>
      <c r="F24" s="90"/>
      <c r="G24" s="92"/>
      <c r="H24" s="216"/>
      <c r="I24" s="217"/>
      <c r="J24" s="217"/>
      <c r="K24" s="217"/>
      <c r="L24" s="217"/>
      <c r="M24" s="218"/>
      <c r="N24" s="91"/>
      <c r="O24" s="81"/>
    </row>
    <row r="25" spans="1:15" ht="16.5" customHeight="1">
      <c r="A25" s="99"/>
      <c r="B25" s="100"/>
      <c r="C25" s="101"/>
      <c r="D25" s="101"/>
      <c r="E25" s="100"/>
      <c r="F25" s="79"/>
      <c r="G25" s="101"/>
      <c r="H25" s="101"/>
      <c r="I25" s="101"/>
      <c r="J25" s="101"/>
      <c r="K25" s="101"/>
      <c r="L25" s="101"/>
      <c r="M25" s="101"/>
      <c r="N25" s="80"/>
      <c r="O25" s="81"/>
    </row>
    <row r="26" spans="1:15" ht="33" customHeight="1">
      <c r="A26" s="227" t="s">
        <v>85</v>
      </c>
      <c r="B26" s="228"/>
      <c r="C26" s="79"/>
      <c r="D26" s="79"/>
      <c r="E26" s="102" t="s">
        <v>86</v>
      </c>
      <c r="F26" s="79"/>
      <c r="G26" s="79"/>
      <c r="H26" s="79"/>
      <c r="I26" s="79"/>
      <c r="J26" s="79"/>
      <c r="K26" s="79"/>
      <c r="L26" s="79"/>
      <c r="M26" s="79"/>
      <c r="N26" s="80"/>
      <c r="O26" s="81"/>
    </row>
    <row r="27" spans="1:15" ht="13.5" customHeight="1">
      <c r="A27" s="103"/>
      <c r="B27" s="8"/>
      <c r="C27" s="80"/>
      <c r="D27" s="80"/>
      <c r="E27" s="8"/>
      <c r="F27" s="80"/>
      <c r="G27" s="80"/>
      <c r="H27" s="80"/>
      <c r="I27" s="80"/>
      <c r="J27" s="80"/>
      <c r="K27" s="80"/>
      <c r="L27" s="80"/>
      <c r="M27" s="80"/>
      <c r="N27" s="80"/>
      <c r="O27" s="81"/>
    </row>
    <row r="28" spans="1:15" ht="16.5" customHeight="1">
      <c r="A28" s="144" t="s">
        <v>51</v>
      </c>
      <c r="B28" s="145"/>
      <c r="C28" s="229"/>
      <c r="D28" s="229"/>
      <c r="E28" s="145"/>
      <c r="F28" s="229"/>
      <c r="G28" s="229"/>
      <c r="H28" s="229"/>
      <c r="I28" s="229"/>
      <c r="J28" s="229"/>
      <c r="K28" s="229"/>
      <c r="L28" s="229"/>
      <c r="M28" s="229"/>
      <c r="N28" s="104"/>
      <c r="O28" s="105"/>
    </row>
  </sheetData>
  <mergeCells count="27">
    <mergeCell ref="A24:D24"/>
    <mergeCell ref="H24:M24"/>
    <mergeCell ref="A26:B26"/>
    <mergeCell ref="A28:M28"/>
    <mergeCell ref="A2:A3"/>
    <mergeCell ref="B2:B3"/>
    <mergeCell ref="H19:M19"/>
    <mergeCell ref="H20:M20"/>
    <mergeCell ref="H21:M21"/>
    <mergeCell ref="H22:M22"/>
    <mergeCell ref="A23:D23"/>
    <mergeCell ref="H23:M23"/>
    <mergeCell ref="H14:M14"/>
    <mergeCell ref="H15:M15"/>
    <mergeCell ref="H16:M16"/>
    <mergeCell ref="H17:M17"/>
    <mergeCell ref="H18:M18"/>
    <mergeCell ref="H9:M9"/>
    <mergeCell ref="H10:M10"/>
    <mergeCell ref="H11:M11"/>
    <mergeCell ref="H12:M12"/>
    <mergeCell ref="H13:M13"/>
    <mergeCell ref="A1:E1"/>
    <mergeCell ref="H5:M5"/>
    <mergeCell ref="H6:M6"/>
    <mergeCell ref="H7:M7"/>
    <mergeCell ref="H8:M8"/>
  </mergeCells>
  <phoneticPr fontId="18" type="noConversion"/>
  <dataValidations count="3">
    <dataValidation type="list" allowBlank="1" showInputMessage="1" showErrorMessage="1" sqref="D2">
      <formula1>"BG1,North China Region,BG7,BG8,SG,QCC,HK,CORP,JP,US,请参见后附分摊表"</formula1>
    </dataValidation>
    <dataValidation type="list" allowBlank="1" showInputMessage="1" showErrorMessage="1" sqref="C6:C22">
      <formula1>"简易,重点"</formula1>
    </dataValidation>
    <dataValidation type="list" allowBlank="1" showInputMessage="1" showErrorMessage="1" sqref="L19">
      <formula1>"简易，技术"</formula1>
    </dataValidation>
  </dataValidations>
  <pageMargins left="0.15748000000000001" right="0.15748000000000001" top="0.91" bottom="0.748031" header="0.31496099999999999" footer="0.31496099999999999"/>
  <pageSetup scale="95" orientation="landscape"/>
  <headerFooter>
    <oddFooter>&amp;C&amp;"Helvetica Neue,Regular"&amp;12&amp;K000000&amp;P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showGridLines="0" tabSelected="1" workbookViewId="0"/>
  </sheetViews>
  <sheetFormatPr defaultColWidth="9" defaultRowHeight="13.5" customHeight="1"/>
  <cols>
    <col min="1" max="1" width="9" style="106" customWidth="1"/>
    <col min="2" max="2" width="1.44140625" style="106" customWidth="1"/>
    <col min="3" max="3" width="14.33203125" style="106" customWidth="1"/>
    <col min="4" max="4" width="1.44140625" style="106" customWidth="1"/>
    <col min="5" max="5" width="9" style="106" customWidth="1"/>
    <col min="6" max="6" width="1.44140625" style="106" customWidth="1"/>
    <col min="7" max="7" width="9" style="106" customWidth="1"/>
    <col min="8" max="8" width="1.44140625" style="106" customWidth="1"/>
    <col min="9" max="9" width="21.44140625" style="106" customWidth="1"/>
    <col min="10" max="10" width="1.44140625" style="106" customWidth="1"/>
    <col min="11" max="11" width="21.44140625" style="106" customWidth="1"/>
    <col min="12" max="12" width="1.44140625" style="106" customWidth="1"/>
    <col min="13" max="13" width="63.21875" style="106" customWidth="1"/>
    <col min="14" max="14" width="4.21875" style="106" customWidth="1"/>
    <col min="15" max="15" width="9" style="106" customWidth="1"/>
    <col min="16" max="16" width="7.44140625" style="106" customWidth="1"/>
    <col min="17" max="17" width="15.33203125" style="106" customWidth="1"/>
    <col min="18" max="18" width="16" style="106" customWidth="1"/>
    <col min="19" max="19" width="12.21875" style="106" customWidth="1"/>
    <col min="20" max="20" width="12.44140625" style="106" customWidth="1"/>
    <col min="21" max="21" width="35.33203125" style="106" customWidth="1"/>
    <col min="22" max="57" width="9" style="106" customWidth="1"/>
    <col min="58" max="16384" width="9" style="106"/>
  </cols>
  <sheetData>
    <row r="1" spans="1:56" ht="13.5" customHeight="1">
      <c r="A1" s="107" t="s">
        <v>21</v>
      </c>
      <c r="B1" s="108"/>
      <c r="C1" s="107" t="s">
        <v>24</v>
      </c>
      <c r="D1" s="108"/>
      <c r="E1" s="107" t="s">
        <v>100</v>
      </c>
      <c r="F1" s="108"/>
      <c r="G1" s="107" t="s">
        <v>66</v>
      </c>
      <c r="H1" s="108"/>
      <c r="I1" s="107" t="s">
        <v>65</v>
      </c>
      <c r="J1" s="108"/>
      <c r="K1" s="107" t="s">
        <v>101</v>
      </c>
      <c r="L1" s="108"/>
      <c r="M1" s="107" t="s">
        <v>35</v>
      </c>
      <c r="N1" s="108"/>
      <c r="O1" s="107" t="s">
        <v>102</v>
      </c>
      <c r="P1" s="107" t="s">
        <v>103</v>
      </c>
      <c r="Q1" s="108"/>
      <c r="R1" s="107" t="s">
        <v>104</v>
      </c>
      <c r="S1" s="107" t="s">
        <v>105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</row>
    <row r="2" spans="1:56" ht="13.5" customHeight="1">
      <c r="A2" s="107" t="s">
        <v>106</v>
      </c>
      <c r="B2" s="108"/>
      <c r="C2" s="107" t="s">
        <v>107</v>
      </c>
      <c r="D2" s="108"/>
      <c r="E2" s="107" t="s">
        <v>108</v>
      </c>
      <c r="F2" s="108"/>
      <c r="G2" s="109">
        <v>0</v>
      </c>
      <c r="H2" s="108"/>
      <c r="I2" s="107" t="s">
        <v>109</v>
      </c>
      <c r="J2" s="108"/>
      <c r="K2" s="107" t="s">
        <v>110</v>
      </c>
      <c r="L2" s="108"/>
      <c r="M2" s="110" t="s">
        <v>111</v>
      </c>
      <c r="N2" s="108"/>
      <c r="O2" s="107" t="s">
        <v>112</v>
      </c>
      <c r="P2" s="107" t="s">
        <v>113</v>
      </c>
      <c r="Q2" s="108"/>
      <c r="R2" s="107" t="s">
        <v>112</v>
      </c>
      <c r="S2" s="110" t="s">
        <v>114</v>
      </c>
      <c r="T2" s="110" t="s">
        <v>115</v>
      </c>
      <c r="U2" s="110" t="s">
        <v>116</v>
      </c>
      <c r="V2" s="110" t="s">
        <v>117</v>
      </c>
      <c r="W2" s="110" t="s">
        <v>118</v>
      </c>
      <c r="X2" s="110" t="s">
        <v>119</v>
      </c>
      <c r="Y2" s="110" t="s">
        <v>120</v>
      </c>
      <c r="Z2" s="108"/>
      <c r="AA2" s="108"/>
      <c r="AB2" s="108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</row>
    <row r="3" spans="1:56" ht="13.5" customHeight="1">
      <c r="A3" s="107" t="s">
        <v>121</v>
      </c>
      <c r="B3" s="108"/>
      <c r="C3" s="107" t="s">
        <v>122</v>
      </c>
      <c r="D3" s="108"/>
      <c r="E3" s="107" t="s">
        <v>29</v>
      </c>
      <c r="F3" s="108"/>
      <c r="G3" s="109">
        <v>0.01</v>
      </c>
      <c r="H3" s="108"/>
      <c r="I3" s="107" t="s">
        <v>123</v>
      </c>
      <c r="J3" s="108"/>
      <c r="K3" s="107" t="s">
        <v>124</v>
      </c>
      <c r="L3" s="108"/>
      <c r="M3" s="110" t="s">
        <v>125</v>
      </c>
      <c r="N3" s="108"/>
      <c r="O3" s="107" t="s">
        <v>126</v>
      </c>
      <c r="P3" s="107" t="s">
        <v>127</v>
      </c>
      <c r="Q3" s="108"/>
      <c r="R3" s="107" t="s">
        <v>126</v>
      </c>
      <c r="S3" s="110" t="s">
        <v>128</v>
      </c>
      <c r="T3" s="110" t="s">
        <v>129</v>
      </c>
      <c r="U3" s="110" t="s">
        <v>130</v>
      </c>
      <c r="V3" s="110" t="s">
        <v>131</v>
      </c>
      <c r="W3" s="110" t="s">
        <v>132</v>
      </c>
      <c r="X3" s="110" t="s">
        <v>133</v>
      </c>
      <c r="Y3" s="110" t="s">
        <v>134</v>
      </c>
      <c r="Z3" s="110" t="s">
        <v>135</v>
      </c>
      <c r="AA3" s="110" t="s">
        <v>136</v>
      </c>
      <c r="AB3" s="110" t="s">
        <v>137</v>
      </c>
      <c r="AC3" s="110" t="s">
        <v>138</v>
      </c>
      <c r="AD3" s="110" t="s">
        <v>139</v>
      </c>
      <c r="AE3" s="110" t="s">
        <v>140</v>
      </c>
      <c r="AF3" s="110" t="s">
        <v>141</v>
      </c>
      <c r="AG3" s="110" t="s">
        <v>142</v>
      </c>
      <c r="AH3" s="110" t="s">
        <v>143</v>
      </c>
      <c r="AI3" s="110" t="s">
        <v>144</v>
      </c>
      <c r="AJ3" s="110" t="s">
        <v>145</v>
      </c>
      <c r="AK3" s="110" t="s">
        <v>146</v>
      </c>
      <c r="AL3" s="110" t="s">
        <v>147</v>
      </c>
      <c r="AM3" s="110" t="s">
        <v>146</v>
      </c>
      <c r="AN3" s="111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</row>
    <row r="4" spans="1:56" ht="13.5" customHeight="1">
      <c r="A4" s="107" t="s">
        <v>148</v>
      </c>
      <c r="B4" s="108"/>
      <c r="C4" s="107" t="s">
        <v>149</v>
      </c>
      <c r="D4" s="108"/>
      <c r="E4" s="108"/>
      <c r="F4" s="108"/>
      <c r="G4" s="109">
        <v>0.03</v>
      </c>
      <c r="H4" s="108"/>
      <c r="I4" s="107" t="s">
        <v>150</v>
      </c>
      <c r="J4" s="108"/>
      <c r="K4" s="107" t="s">
        <v>151</v>
      </c>
      <c r="L4" s="108"/>
      <c r="M4" s="110" t="s">
        <v>152</v>
      </c>
      <c r="N4" s="108"/>
      <c r="O4" s="107" t="s">
        <v>153</v>
      </c>
      <c r="P4" s="107" t="s">
        <v>154</v>
      </c>
      <c r="Q4" s="108"/>
      <c r="R4" s="107" t="s">
        <v>153</v>
      </c>
      <c r="S4" s="110" t="s">
        <v>155</v>
      </c>
      <c r="T4" s="110" t="s">
        <v>156</v>
      </c>
      <c r="U4" s="110" t="s">
        <v>157</v>
      </c>
      <c r="V4" s="110" t="s">
        <v>158</v>
      </c>
      <c r="W4" s="110" t="s">
        <v>159</v>
      </c>
      <c r="X4" s="110" t="s">
        <v>160</v>
      </c>
      <c r="Y4" s="110" t="s">
        <v>161</v>
      </c>
      <c r="Z4" s="110" t="s">
        <v>162</v>
      </c>
      <c r="AA4" s="110" t="s">
        <v>163</v>
      </c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</row>
    <row r="5" spans="1:56" ht="13.5" customHeight="1">
      <c r="A5" s="107" t="s">
        <v>22</v>
      </c>
      <c r="B5" s="108"/>
      <c r="C5" s="107" t="s">
        <v>164</v>
      </c>
      <c r="D5" s="108"/>
      <c r="E5" s="108"/>
      <c r="F5" s="108"/>
      <c r="G5" s="109">
        <v>0.05</v>
      </c>
      <c r="H5" s="108"/>
      <c r="I5" s="107" t="s">
        <v>165</v>
      </c>
      <c r="J5" s="108"/>
      <c r="K5" s="107" t="s">
        <v>166</v>
      </c>
      <c r="L5" s="108"/>
      <c r="M5" s="110" t="s">
        <v>167</v>
      </c>
      <c r="N5" s="108"/>
      <c r="O5" s="107" t="s">
        <v>168</v>
      </c>
      <c r="P5" s="107" t="s">
        <v>169</v>
      </c>
      <c r="Q5" s="108"/>
      <c r="R5" s="107" t="s">
        <v>168</v>
      </c>
      <c r="S5" s="110" t="s">
        <v>170</v>
      </c>
      <c r="T5" s="110" t="s">
        <v>171</v>
      </c>
      <c r="U5" s="110" t="s">
        <v>172</v>
      </c>
      <c r="V5" s="110" t="s">
        <v>173</v>
      </c>
      <c r="W5" s="111"/>
      <c r="X5" s="111"/>
      <c r="Y5" s="111"/>
      <c r="Z5" s="111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</row>
    <row r="6" spans="1:56" ht="13.5" customHeight="1">
      <c r="A6" s="107" t="s">
        <v>81</v>
      </c>
      <c r="B6" s="108"/>
      <c r="C6" s="107" t="s">
        <v>25</v>
      </c>
      <c r="D6" s="108"/>
      <c r="E6" s="108"/>
      <c r="F6" s="108"/>
      <c r="G6" s="109">
        <v>0.06</v>
      </c>
      <c r="H6" s="108"/>
      <c r="I6" s="107" t="s">
        <v>174</v>
      </c>
      <c r="J6" s="108"/>
      <c r="K6" s="107" t="s">
        <v>175</v>
      </c>
      <c r="L6" s="108"/>
      <c r="M6" s="110" t="s">
        <v>176</v>
      </c>
      <c r="N6" s="108"/>
      <c r="O6" s="107" t="s">
        <v>177</v>
      </c>
      <c r="P6" s="107" t="s">
        <v>177</v>
      </c>
      <c r="Q6" s="108"/>
      <c r="R6" s="107" t="s">
        <v>177</v>
      </c>
      <c r="S6" s="110" t="s">
        <v>178</v>
      </c>
      <c r="T6" s="110" t="s">
        <v>179</v>
      </c>
      <c r="U6" s="110" t="s">
        <v>180</v>
      </c>
      <c r="V6" s="110" t="s">
        <v>181</v>
      </c>
      <c r="W6" s="110" t="s">
        <v>182</v>
      </c>
      <c r="X6" s="110" t="s">
        <v>183</v>
      </c>
      <c r="Y6" s="110" t="s">
        <v>184</v>
      </c>
      <c r="Z6" s="110" t="s">
        <v>185</v>
      </c>
      <c r="AA6" s="110" t="s">
        <v>186</v>
      </c>
      <c r="AB6" s="110" t="s">
        <v>187</v>
      </c>
      <c r="AC6" s="110" t="s">
        <v>188</v>
      </c>
      <c r="AD6" s="110" t="s">
        <v>189</v>
      </c>
      <c r="AE6" s="111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</row>
    <row r="7" spans="1:56" ht="13.5" customHeight="1">
      <c r="A7" s="108"/>
      <c r="B7" s="108"/>
      <c r="C7" s="107" t="s">
        <v>190</v>
      </c>
      <c r="D7" s="108"/>
      <c r="E7" s="108"/>
      <c r="F7" s="108"/>
      <c r="G7" s="109">
        <v>0.09</v>
      </c>
      <c r="H7" s="108"/>
      <c r="I7" s="107" t="s">
        <v>110</v>
      </c>
      <c r="J7" s="108"/>
      <c r="K7" s="112" t="s">
        <v>191</v>
      </c>
      <c r="L7" s="108"/>
      <c r="M7" s="110" t="s">
        <v>192</v>
      </c>
      <c r="N7" s="108"/>
      <c r="O7" s="107" t="s">
        <v>193</v>
      </c>
      <c r="P7" s="107" t="s">
        <v>193</v>
      </c>
      <c r="Q7" s="108"/>
      <c r="R7" s="107" t="s">
        <v>193</v>
      </c>
      <c r="S7" s="110" t="s">
        <v>194</v>
      </c>
      <c r="T7" s="110" t="s">
        <v>195</v>
      </c>
      <c r="U7" s="110" t="s">
        <v>196</v>
      </c>
      <c r="V7" s="110" t="s">
        <v>197</v>
      </c>
      <c r="W7" s="110" t="s">
        <v>198</v>
      </c>
      <c r="X7" s="110" t="s">
        <v>199</v>
      </c>
      <c r="Y7" s="110" t="s">
        <v>200</v>
      </c>
      <c r="Z7" s="110" t="s">
        <v>201</v>
      </c>
      <c r="AA7" s="110" t="s">
        <v>202</v>
      </c>
      <c r="AB7" s="110" t="s">
        <v>203</v>
      </c>
      <c r="AC7" s="110" t="s">
        <v>204</v>
      </c>
      <c r="AD7" s="110" t="s">
        <v>205</v>
      </c>
      <c r="AE7" s="110" t="s">
        <v>206</v>
      </c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</row>
    <row r="8" spans="1:56" ht="13.5" customHeight="1">
      <c r="A8" s="108"/>
      <c r="B8" s="108"/>
      <c r="C8" s="108"/>
      <c r="D8" s="108"/>
      <c r="E8" s="108"/>
      <c r="F8" s="108"/>
      <c r="G8" s="109">
        <v>0.13</v>
      </c>
      <c r="H8" s="108"/>
      <c r="I8" s="107" t="s">
        <v>124</v>
      </c>
      <c r="J8" s="108"/>
      <c r="K8" s="107" t="s">
        <v>207</v>
      </c>
      <c r="L8" s="108"/>
      <c r="M8" s="110" t="s">
        <v>208</v>
      </c>
      <c r="N8" s="108"/>
      <c r="O8" s="107" t="s">
        <v>209</v>
      </c>
      <c r="P8" s="107" t="s">
        <v>209</v>
      </c>
      <c r="Q8" s="108"/>
      <c r="R8" s="107" t="s">
        <v>209</v>
      </c>
      <c r="S8" s="110" t="s">
        <v>210</v>
      </c>
      <c r="T8" s="110" t="s">
        <v>211</v>
      </c>
      <c r="U8" s="110" t="s">
        <v>212</v>
      </c>
      <c r="V8" s="110" t="s">
        <v>213</v>
      </c>
      <c r="W8" s="110" t="s">
        <v>214</v>
      </c>
      <c r="X8" s="110" t="s">
        <v>215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</row>
    <row r="9" spans="1:56" ht="13.5" customHeight="1">
      <c r="A9" s="108"/>
      <c r="B9" s="108"/>
      <c r="C9" s="108"/>
      <c r="D9" s="108"/>
      <c r="E9" s="108"/>
      <c r="F9" s="108"/>
      <c r="G9" s="109"/>
      <c r="H9" s="108"/>
      <c r="I9" s="107" t="s">
        <v>216</v>
      </c>
      <c r="J9" s="108"/>
      <c r="K9" s="107" t="s">
        <v>217</v>
      </c>
      <c r="L9" s="108"/>
      <c r="M9" s="110" t="s">
        <v>218</v>
      </c>
      <c r="N9" s="108"/>
      <c r="O9" s="107" t="s">
        <v>10</v>
      </c>
      <c r="P9" s="107" t="s">
        <v>10</v>
      </c>
      <c r="Q9" s="108"/>
      <c r="R9" s="107" t="s">
        <v>10</v>
      </c>
      <c r="S9" s="110" t="s">
        <v>219</v>
      </c>
      <c r="T9" s="110" t="s">
        <v>220</v>
      </c>
      <c r="U9" s="110" t="s">
        <v>221</v>
      </c>
      <c r="V9" s="110" t="s">
        <v>222</v>
      </c>
      <c r="W9" s="110" t="s">
        <v>223</v>
      </c>
      <c r="X9" s="110" t="s">
        <v>224</v>
      </c>
      <c r="Y9" s="110" t="s">
        <v>225</v>
      </c>
      <c r="Z9" s="110" t="s">
        <v>12</v>
      </c>
      <c r="AA9" s="110" t="s">
        <v>226</v>
      </c>
      <c r="AB9" s="110" t="s">
        <v>227</v>
      </c>
      <c r="AC9" s="110" t="s">
        <v>228</v>
      </c>
      <c r="AD9" s="110" t="s">
        <v>229</v>
      </c>
      <c r="AE9" s="110" t="s">
        <v>230</v>
      </c>
      <c r="AF9" s="110" t="s">
        <v>231</v>
      </c>
      <c r="AG9" s="110" t="s">
        <v>232</v>
      </c>
      <c r="AH9" s="110" t="s">
        <v>233</v>
      </c>
      <c r="AI9" s="110" t="s">
        <v>234</v>
      </c>
      <c r="AJ9" s="110" t="s">
        <v>235</v>
      </c>
      <c r="AK9" s="110" t="s">
        <v>236</v>
      </c>
      <c r="AL9" s="110" t="s">
        <v>237</v>
      </c>
      <c r="AM9" s="110" t="s">
        <v>238</v>
      </c>
      <c r="AN9" s="110" t="s">
        <v>239</v>
      </c>
      <c r="AO9" s="110" t="s">
        <v>240</v>
      </c>
      <c r="AP9" s="110" t="s">
        <v>241</v>
      </c>
      <c r="AQ9" s="110" t="s">
        <v>242</v>
      </c>
      <c r="AR9" s="110" t="s">
        <v>243</v>
      </c>
      <c r="AS9" s="110" t="s">
        <v>244</v>
      </c>
      <c r="AT9" s="110" t="s">
        <v>245</v>
      </c>
      <c r="AU9" s="110" t="s">
        <v>246</v>
      </c>
      <c r="AV9" s="110" t="s">
        <v>247</v>
      </c>
      <c r="AW9" s="110" t="s">
        <v>248</v>
      </c>
      <c r="AX9" s="110" t="s">
        <v>249</v>
      </c>
      <c r="AY9" s="110" t="s">
        <v>250</v>
      </c>
      <c r="AZ9" s="110" t="s">
        <v>251</v>
      </c>
      <c r="BA9" s="110" t="s">
        <v>252</v>
      </c>
      <c r="BB9" s="110" t="s">
        <v>253</v>
      </c>
      <c r="BC9" s="110" t="s">
        <v>254</v>
      </c>
      <c r="BD9" s="110" t="s">
        <v>245</v>
      </c>
    </row>
    <row r="10" spans="1:56" ht="13.5" customHeight="1">
      <c r="A10" s="108"/>
      <c r="B10" s="108"/>
      <c r="C10" s="108"/>
      <c r="D10" s="108"/>
      <c r="E10" s="108"/>
      <c r="F10" s="108"/>
      <c r="G10" s="108"/>
      <c r="H10" s="108"/>
      <c r="I10" s="107" t="s">
        <v>151</v>
      </c>
      <c r="J10" s="108"/>
      <c r="K10" s="107" t="s">
        <v>255</v>
      </c>
      <c r="L10" s="108"/>
      <c r="M10" s="110" t="s">
        <v>256</v>
      </c>
      <c r="N10" s="108"/>
      <c r="O10" s="107" t="s">
        <v>257</v>
      </c>
      <c r="P10" s="107" t="s">
        <v>257</v>
      </c>
      <c r="Q10" s="108"/>
      <c r="R10" s="107" t="s">
        <v>257</v>
      </c>
      <c r="S10" s="110" t="s">
        <v>258</v>
      </c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</row>
    <row r="11" spans="1:56" ht="13.5" customHeight="1">
      <c r="A11" s="108"/>
      <c r="B11" s="108"/>
      <c r="C11" s="108"/>
      <c r="D11" s="108"/>
      <c r="E11" s="108"/>
      <c r="F11" s="108"/>
      <c r="G11" s="108"/>
      <c r="H11" s="108"/>
      <c r="I11" s="107" t="s">
        <v>166</v>
      </c>
      <c r="J11" s="108"/>
      <c r="K11" s="107" t="s">
        <v>259</v>
      </c>
      <c r="L11" s="108"/>
      <c r="M11" s="110" t="s">
        <v>260</v>
      </c>
      <c r="N11" s="108"/>
      <c r="O11" s="107" t="s">
        <v>261</v>
      </c>
      <c r="P11" s="107" t="s">
        <v>261</v>
      </c>
      <c r="Q11" s="108"/>
      <c r="R11" s="107" t="s">
        <v>261</v>
      </c>
      <c r="S11" s="110" t="s">
        <v>262</v>
      </c>
      <c r="T11" s="111"/>
      <c r="U11" s="111"/>
      <c r="V11" s="111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</row>
    <row r="12" spans="1:56" ht="13.5" customHeight="1">
      <c r="A12" s="108"/>
      <c r="B12" s="108"/>
      <c r="C12" s="108"/>
      <c r="D12" s="108"/>
      <c r="E12" s="108"/>
      <c r="F12" s="108"/>
      <c r="G12" s="108"/>
      <c r="H12" s="108"/>
      <c r="I12" s="107" t="s">
        <v>175</v>
      </c>
      <c r="J12" s="108"/>
      <c r="K12" s="107" t="s">
        <v>263</v>
      </c>
      <c r="L12" s="108"/>
      <c r="M12" s="110" t="s">
        <v>264</v>
      </c>
      <c r="N12" s="108"/>
      <c r="O12" s="107" t="s">
        <v>37</v>
      </c>
      <c r="P12" s="107" t="s">
        <v>37</v>
      </c>
      <c r="Q12" s="108"/>
      <c r="R12" s="107" t="s">
        <v>37</v>
      </c>
      <c r="S12" s="107" t="s">
        <v>37</v>
      </c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</row>
    <row r="13" spans="1:56" ht="13.5" customHeight="1">
      <c r="A13" s="108"/>
      <c r="B13" s="108"/>
      <c r="C13" s="108"/>
      <c r="D13" s="108"/>
      <c r="E13" s="108"/>
      <c r="F13" s="108"/>
      <c r="G13" s="108"/>
      <c r="H13" s="108"/>
      <c r="I13" s="112" t="s">
        <v>191</v>
      </c>
      <c r="J13" s="108"/>
      <c r="K13" s="107" t="s">
        <v>265</v>
      </c>
      <c r="L13" s="108"/>
      <c r="M13" s="110" t="s">
        <v>266</v>
      </c>
      <c r="N13" s="108"/>
      <c r="O13" s="108"/>
      <c r="P13" s="108"/>
      <c r="Q13" s="108"/>
      <c r="R13" s="108"/>
      <c r="S13" s="111"/>
      <c r="T13" s="111"/>
      <c r="U13" s="111"/>
      <c r="V13" s="111"/>
      <c r="W13" s="111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</row>
    <row r="14" spans="1:56" ht="13.5" customHeight="1">
      <c r="A14" s="108"/>
      <c r="B14" s="108"/>
      <c r="C14" s="108"/>
      <c r="D14" s="108"/>
      <c r="E14" s="108"/>
      <c r="F14" s="108"/>
      <c r="G14" s="108"/>
      <c r="H14" s="108"/>
      <c r="I14" s="107" t="s">
        <v>207</v>
      </c>
      <c r="J14" s="108"/>
      <c r="K14" s="107" t="s">
        <v>267</v>
      </c>
      <c r="L14" s="108"/>
      <c r="M14" s="110" t="s">
        <v>268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</row>
    <row r="15" spans="1:56" ht="13.5" customHeight="1">
      <c r="A15" s="108"/>
      <c r="B15" s="108"/>
      <c r="C15" s="108"/>
      <c r="D15" s="108"/>
      <c r="E15" s="108"/>
      <c r="F15" s="108"/>
      <c r="G15" s="108"/>
      <c r="H15" s="108"/>
      <c r="I15" s="107" t="s">
        <v>217</v>
      </c>
      <c r="J15" s="108"/>
      <c r="K15" s="107" t="s">
        <v>269</v>
      </c>
      <c r="L15" s="108"/>
      <c r="M15" s="110" t="s">
        <v>270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</row>
    <row r="16" spans="1:56" ht="13.5" customHeight="1">
      <c r="A16" s="108"/>
      <c r="B16" s="108"/>
      <c r="C16" s="108"/>
      <c r="D16" s="108"/>
      <c r="E16" s="108"/>
      <c r="F16" s="108"/>
      <c r="G16" s="108"/>
      <c r="H16" s="108"/>
      <c r="I16" s="107" t="s">
        <v>255</v>
      </c>
      <c r="J16" s="108"/>
      <c r="K16" s="107" t="s">
        <v>81</v>
      </c>
      <c r="L16" s="108"/>
      <c r="M16" s="110" t="s">
        <v>271</v>
      </c>
      <c r="N16" s="108"/>
      <c r="O16" s="108"/>
      <c r="P16" s="108"/>
      <c r="Q16" s="107" t="s">
        <v>0</v>
      </c>
      <c r="R16" s="107" t="s">
        <v>272</v>
      </c>
      <c r="S16" s="107" t="str">
        <f>华钦报销单!G3</f>
        <v>CORP</v>
      </c>
      <c r="T16" s="107" t="str">
        <f>VLOOKUP(S16,$O$2:$P$13,2,0)</f>
        <v>CORP</v>
      </c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</row>
    <row r="17" spans="1:56" ht="13.5" customHeight="1">
      <c r="A17" s="108"/>
      <c r="B17" s="108"/>
      <c r="C17" s="108"/>
      <c r="D17" s="108"/>
      <c r="E17" s="108"/>
      <c r="F17" s="108"/>
      <c r="G17" s="108"/>
      <c r="H17" s="108"/>
      <c r="I17" s="107" t="s">
        <v>273</v>
      </c>
      <c r="J17" s="108"/>
      <c r="K17" s="108"/>
      <c r="L17" s="108"/>
      <c r="M17" s="110" t="s">
        <v>274</v>
      </c>
      <c r="N17" s="108"/>
      <c r="O17" s="108"/>
      <c r="P17" s="108"/>
      <c r="Q17" s="107" t="s">
        <v>0</v>
      </c>
      <c r="R17" s="107" t="s">
        <v>32</v>
      </c>
      <c r="S17" s="107" t="str">
        <f>华钦报销单!G8</f>
        <v>CORP</v>
      </c>
      <c r="T17" s="107" t="str">
        <f>VLOOKUP(S17,$O$2:$P$13,2,0)</f>
        <v>CORP</v>
      </c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</row>
    <row r="18" spans="1:56" ht="13.5" customHeight="1">
      <c r="A18" s="108"/>
      <c r="B18" s="108"/>
      <c r="C18" s="108"/>
      <c r="D18" s="108"/>
      <c r="E18" s="108"/>
      <c r="F18" s="108"/>
      <c r="G18" s="108"/>
      <c r="H18" s="108"/>
      <c r="I18" s="107" t="s">
        <v>275</v>
      </c>
      <c r="J18" s="108"/>
      <c r="K18" s="108"/>
      <c r="L18" s="108"/>
      <c r="M18" s="110" t="s">
        <v>276</v>
      </c>
      <c r="N18" s="108"/>
      <c r="O18" s="108"/>
      <c r="P18" s="108"/>
      <c r="Q18" s="107" t="s">
        <v>0</v>
      </c>
      <c r="R18" s="107" t="s">
        <v>277</v>
      </c>
      <c r="S18" s="107" t="str">
        <f>华钦报销单!B11</f>
        <v>请参见后附分摊表</v>
      </c>
      <c r="T18" s="107" t="str">
        <f>VLOOKUP(S18,$O$2:$P$13,2,0)</f>
        <v>请参见后附分摊表</v>
      </c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</row>
    <row r="19" spans="1:56" ht="13.5" customHeight="1">
      <c r="A19" s="108"/>
      <c r="B19" s="108"/>
      <c r="C19" s="108"/>
      <c r="D19" s="108"/>
      <c r="E19" s="108"/>
      <c r="F19" s="108"/>
      <c r="G19" s="108"/>
      <c r="H19" s="108"/>
      <c r="I19" s="107" t="s">
        <v>263</v>
      </c>
      <c r="J19" s="108"/>
      <c r="K19" s="108"/>
      <c r="L19" s="108"/>
      <c r="M19" s="110" t="s">
        <v>278</v>
      </c>
      <c r="N19" s="108"/>
      <c r="O19" s="108"/>
      <c r="P19" s="108"/>
      <c r="Q19" s="107" t="s">
        <v>52</v>
      </c>
      <c r="R19" s="107" t="s">
        <v>55</v>
      </c>
      <c r="S19" s="107" t="str">
        <f>票据附件明细!H4</f>
        <v>CORP</v>
      </c>
      <c r="T19" s="107" t="str">
        <f>VLOOKUP(S19,$O$2:$P$13,2,0)</f>
        <v>CORP</v>
      </c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</row>
    <row r="20" spans="1:56" ht="13.5" customHeight="1">
      <c r="A20" s="108"/>
      <c r="B20" s="108"/>
      <c r="C20" s="108"/>
      <c r="D20" s="108"/>
      <c r="E20" s="108"/>
      <c r="F20" s="108"/>
      <c r="G20" s="108"/>
      <c r="H20" s="108"/>
      <c r="I20" s="107" t="s">
        <v>265</v>
      </c>
      <c r="J20" s="108"/>
      <c r="K20" s="108"/>
      <c r="L20" s="108"/>
      <c r="M20" s="110" t="s">
        <v>279</v>
      </c>
      <c r="N20" s="108"/>
      <c r="O20" s="108"/>
      <c r="P20" s="108"/>
      <c r="Q20" s="107" t="s">
        <v>87</v>
      </c>
      <c r="R20" s="107" t="s">
        <v>55</v>
      </c>
      <c r="S20" s="107" t="str">
        <f>'support file'!D2</f>
        <v>CORP</v>
      </c>
      <c r="T20" s="107" t="str">
        <f>VLOOKUP(S20,$O$2:$P$13,2,0)</f>
        <v>CORP</v>
      </c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</row>
    <row r="21" spans="1:56" ht="13.5" customHeight="1">
      <c r="A21" s="108"/>
      <c r="B21" s="108"/>
      <c r="C21" s="108"/>
      <c r="D21" s="108"/>
      <c r="E21" s="108"/>
      <c r="F21" s="108"/>
      <c r="G21" s="108"/>
      <c r="H21" s="108"/>
      <c r="I21" s="107" t="s">
        <v>267</v>
      </c>
      <c r="J21" s="108"/>
      <c r="K21" s="108"/>
      <c r="L21" s="108"/>
      <c r="M21" s="110" t="s">
        <v>280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</row>
    <row r="22" spans="1:56" ht="13.5" customHeight="1">
      <c r="A22" s="108"/>
      <c r="B22" s="108"/>
      <c r="C22" s="108"/>
      <c r="D22" s="108"/>
      <c r="E22" s="108"/>
      <c r="F22" s="108"/>
      <c r="G22" s="108"/>
      <c r="H22" s="108"/>
      <c r="I22" s="107" t="s">
        <v>81</v>
      </c>
      <c r="J22" s="108"/>
      <c r="K22" s="108"/>
      <c r="L22" s="108"/>
      <c r="M22" s="110" t="s">
        <v>281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</row>
    <row r="23" spans="1:56" ht="13.5" customHeight="1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10" t="s">
        <v>282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</row>
    <row r="24" spans="1:56" ht="13.5" customHeight="1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10" t="s">
        <v>283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</row>
    <row r="25" spans="1:56" ht="13.5" customHeight="1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10" t="s">
        <v>284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</row>
    <row r="26" spans="1:56" ht="13.5" customHeight="1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10" t="s">
        <v>285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</row>
    <row r="27" spans="1:56" ht="13.5" customHeight="1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10" t="s">
        <v>286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</row>
    <row r="28" spans="1:56" ht="13.5" customHeight="1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10" t="s">
        <v>287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</row>
    <row r="29" spans="1:56" ht="13.5" customHeight="1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10" t="s">
        <v>288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</row>
    <row r="30" spans="1:56" ht="13.5" customHeight="1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0" t="s">
        <v>289</v>
      </c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</row>
    <row r="31" spans="1:56" ht="13.5" customHeight="1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0" t="s">
        <v>290</v>
      </c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</row>
    <row r="32" spans="1:56" ht="13.5" customHeight="1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10" t="s">
        <v>291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</row>
    <row r="33" spans="1:56" ht="13.5" customHeight="1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10" t="s">
        <v>292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</row>
    <row r="34" spans="1:56" ht="13.5" customHeight="1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10" t="s">
        <v>293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</row>
    <row r="35" spans="1:56" ht="13.5" customHeight="1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10" t="s">
        <v>294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</row>
    <row r="36" spans="1:56" ht="13.5" customHeight="1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10" t="s">
        <v>295</v>
      </c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</row>
    <row r="37" spans="1:56" ht="13.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10" t="s">
        <v>296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</row>
    <row r="38" spans="1:56" ht="13.5" customHeight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10" t="s">
        <v>297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</row>
    <row r="39" spans="1:56" ht="13.5" customHeight="1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10" t="s">
        <v>298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</row>
    <row r="40" spans="1:56" ht="13.5" customHeight="1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10" t="s">
        <v>299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</row>
    <row r="41" spans="1:56" ht="13.5" customHeight="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10" t="s">
        <v>300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</row>
    <row r="42" spans="1:56" ht="13.5" customHeight="1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10" t="s">
        <v>301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</row>
  </sheetData>
  <phoneticPr fontId="18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华钦报销单</vt:lpstr>
      <vt:lpstr>票据附件明细</vt:lpstr>
      <vt:lpstr>support file</vt:lpstr>
      <vt:lpstr>参数表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</dc:creator>
  <cp:lastModifiedBy>666</cp:lastModifiedBy>
  <dcterms:created xsi:type="dcterms:W3CDTF">2021-01-25T14:46:09Z</dcterms:created>
  <dcterms:modified xsi:type="dcterms:W3CDTF">2021-01-25T14:46:09Z</dcterms:modified>
</cp:coreProperties>
</file>